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D:\MyDocs\Downloads\"/>
    </mc:Choice>
  </mc:AlternateContent>
  <xr:revisionPtr revIDLastSave="0" documentId="8_{747806A1-11A3-437B-9889-FD65CF7174AB}" xr6:coauthVersionLast="47" xr6:coauthVersionMax="47" xr10:uidLastSave="{00000000-0000-0000-0000-000000000000}"/>
  <bookViews>
    <workbookView xWindow="-110" yWindow="-110" windowWidth="19420" windowHeight="10420" xr2:uid="{800AE555-783D-424C-9FFA-8F2882247906}"/>
  </bookViews>
  <sheets>
    <sheet name="Tax Equity Funding Calculation" sheetId="1" r:id="rId1"/>
  </sheets>
  <externalReferences>
    <externalReference r:id="rId2"/>
  </externalReferences>
  <definedNames>
    <definedName name="_xlnm.Print_Area" localSheetId="0">'Tax Equity Funding Calculation'!$F$7:$H$39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1" l="1"/>
  <c r="B39" i="1"/>
  <c r="B38" i="1"/>
  <c r="C37" i="1"/>
  <c r="B37" i="1"/>
  <c r="C36" i="1"/>
  <c r="B33" i="1"/>
  <c r="B32" i="1"/>
  <c r="B31" i="1"/>
  <c r="C28" i="1"/>
  <c r="C27" i="1"/>
  <c r="B26" i="1"/>
  <c r="B23" i="1"/>
  <c r="B21" i="1"/>
  <c r="B20" i="1"/>
  <c r="H19" i="1"/>
  <c r="B19" i="1"/>
  <c r="B18" i="1"/>
  <c r="B17" i="1"/>
  <c r="B16" i="1"/>
  <c r="H15" i="1"/>
  <c r="B15" i="1"/>
  <c r="B14" i="1"/>
  <c r="B12" i="1"/>
  <c r="C21" i="1" s="1"/>
  <c r="H14" i="1" l="1"/>
  <c r="H18" i="1"/>
  <c r="C23" i="1"/>
  <c r="C24" i="1" s="1"/>
  <c r="H16" i="1"/>
  <c r="H20" i="1"/>
  <c r="B34" i="1"/>
  <c r="C33" i="1"/>
  <c r="C35" i="1" s="1"/>
  <c r="B29" i="1"/>
  <c r="C34" i="1"/>
  <c r="H17" i="1"/>
  <c r="A29" i="1" l="1"/>
  <c r="A30" i="1"/>
  <c r="C40" i="1"/>
  <c r="F35" i="1"/>
  <c r="F31" i="1"/>
  <c r="F29" i="1"/>
  <c r="H26" i="1"/>
  <c r="G26" i="1"/>
  <c r="H36" i="1"/>
  <c r="H30" i="1"/>
  <c r="H27" i="1"/>
  <c r="F26" i="1"/>
  <c r="F36" i="1"/>
  <c r="H28" i="1"/>
  <c r="G36" i="1"/>
  <c r="G30" i="1"/>
  <c r="G27" i="1"/>
  <c r="G38" i="1"/>
  <c r="F30" i="1"/>
  <c r="C25" i="1"/>
  <c r="G21" i="1" s="1"/>
  <c r="H35" i="1"/>
  <c r="H29" i="1"/>
  <c r="F28" i="1"/>
  <c r="G37" i="1"/>
  <c r="G35" i="1"/>
  <c r="G31" i="1"/>
  <c r="G29" i="1"/>
  <c r="F27" i="1"/>
  <c r="G28" i="1"/>
  <c r="B28" i="1"/>
  <c r="B27" i="1"/>
  <c r="C29" i="1" s="1"/>
  <c r="C39" i="1" l="1"/>
  <c r="C38" i="1" s="1"/>
  <c r="A28" i="1"/>
  <c r="A27" i="1"/>
</calcChain>
</file>

<file path=xl/sharedStrings.xml><?xml version="1.0" encoding="utf-8"?>
<sst xmlns="http://schemas.openxmlformats.org/spreadsheetml/2006/main" count="565" uniqueCount="546">
  <si>
    <t xml:space="preserve">Table 4. </t>
  </si>
  <si>
    <t>Step-by-step Calculation of School District Tax Equity Supplements</t>
  </si>
  <si>
    <t xml:space="preserve">The purpose of this tab is to explain how a district's tax equity supplement was determined. Begin reading in row H below. </t>
  </si>
  <si>
    <t xml:space="preserve">↓ By Clicking On The Box Below - Choose School District ↓ </t>
  </si>
  <si>
    <t>Abington</t>
  </si>
  <si>
    <t>Row</t>
  </si>
  <si>
    <t>LocalEffort</t>
  </si>
  <si>
    <t>A</t>
  </si>
  <si>
    <t>Local Taxes From All Sources</t>
  </si>
  <si>
    <t>STEBMarketValue</t>
  </si>
  <si>
    <t>B</t>
  </si>
  <si>
    <t>Total Market Values</t>
  </si>
  <si>
    <t>AdjustedPersonalIncome</t>
  </si>
  <si>
    <t>C</t>
  </si>
  <si>
    <t>Personal Income</t>
  </si>
  <si>
    <t>MktValuePlusPI</t>
  </si>
  <si>
    <t>D</t>
  </si>
  <si>
    <t>Sum of Market Values &amp; Personal Income (B+C)</t>
  </si>
  <si>
    <t>LocalEffortRate</t>
  </si>
  <si>
    <t>E</t>
  </si>
  <si>
    <t>Local Effort Rate (A / (B+C))</t>
  </si>
  <si>
    <t>p33_LocalEffortRate</t>
  </si>
  <si>
    <t>F</t>
  </si>
  <si>
    <t>33rd percentile local effort rate</t>
  </si>
  <si>
    <t>p66_LocalEffortRate</t>
  </si>
  <si>
    <t>G</t>
  </si>
  <si>
    <t>66th percentile local effort rate</t>
  </si>
  <si>
    <t>TaxEquitySupplement</t>
  </si>
  <si>
    <t>H</t>
  </si>
  <si>
    <t>J</t>
  </si>
  <si>
    <t>x</t>
  </si>
  <si>
    <t>Pct66_LocalEffort</t>
  </si>
  <si>
    <t>Off_LocCapPerWgtStud</t>
  </si>
  <si>
    <t>¹</t>
  </si>
  <si>
    <t>Off_LocCapPerWgtStud_Med</t>
  </si>
  <si>
    <t>²</t>
  </si>
  <si>
    <t>Off_LocCapIndex</t>
  </si>
  <si>
    <t>Year1_TaxEquitSupplement</t>
  </si>
  <si>
    <t>Off_TES_7Year</t>
  </si>
  <si>
    <t>Source. PSEA Research based on Pennsylvania Department of Education data</t>
  </si>
  <si>
    <t>Off_TES_25</t>
  </si>
  <si>
    <t xml:space="preserve">The sum of market values and personal income (B+C) multiplied by the median local effort rate (1.4%) divided by a student weight. </t>
  </si>
  <si>
    <t xml:space="preserve">The student weight is defined as the sum of the 2021-22 adjusted ADM, an adjustment for sparsity (rurality), the poverty, English language learner and charter weight. </t>
  </si>
  <si>
    <t>Think of this simply as the potential revenue on a per weighted student basis a district could raise if it taxed itself at the typical rate for school districts in the commonwealth. Districts that have a value larger than typical district are able to raise more revenue at the same tax rate than districts below the median.</t>
  </si>
  <si>
    <t xml:space="preserve"> 1-(Local Capacity Per Weighted Student / Statewide Median Local Capacity Per Weighted Student-1) or 1 if Local Capacity &lt; Statewide Median</t>
  </si>
  <si>
    <t>SchoolDistrict</t>
  </si>
  <si>
    <t>AUN</t>
  </si>
  <si>
    <t>Abington Heights</t>
  </si>
  <si>
    <t>Albert Gallatin Area</t>
  </si>
  <si>
    <t>Aliquippa</t>
  </si>
  <si>
    <t>Allegheny Valley</t>
  </si>
  <si>
    <t>Allegheny-Clarion Valley</t>
  </si>
  <si>
    <t>Allentown City</t>
  </si>
  <si>
    <t>Altoona Area</t>
  </si>
  <si>
    <t>Ambridge Area</t>
  </si>
  <si>
    <t>Annville-Cleona</t>
  </si>
  <si>
    <t>Antietam</t>
  </si>
  <si>
    <t>Apollo-Ridge</t>
  </si>
  <si>
    <t>Armstrong</t>
  </si>
  <si>
    <t>Athens Area</t>
  </si>
  <si>
    <t>Austin Area</t>
  </si>
  <si>
    <t>Avella Area</t>
  </si>
  <si>
    <t>Avon Grove</t>
  </si>
  <si>
    <t>Avonworth</t>
  </si>
  <si>
    <t>Bald Eagle Area</t>
  </si>
  <si>
    <t>Baldwin-Whitehall</t>
  </si>
  <si>
    <t>Bangor Area</t>
  </si>
  <si>
    <t>Beaver Area</t>
  </si>
  <si>
    <t>Bedford Area</t>
  </si>
  <si>
    <t>Belle Vernon Area</t>
  </si>
  <si>
    <t>Bellefonte Area</t>
  </si>
  <si>
    <t>Bellwood-Antis</t>
  </si>
  <si>
    <t>Bensalem Township</t>
  </si>
  <si>
    <t>Benton Area</t>
  </si>
  <si>
    <t>Bentworth</t>
  </si>
  <si>
    <t>Berlin Brothersvalley</t>
  </si>
  <si>
    <t>Bermudian Springs</t>
  </si>
  <si>
    <t>Berwick Area</t>
  </si>
  <si>
    <t>Bethel Park</t>
  </si>
  <si>
    <t>Bethlehem Area</t>
  </si>
  <si>
    <t>Bethlehem-Center</t>
  </si>
  <si>
    <t>Big Beaver Falls Area</t>
  </si>
  <si>
    <t>Big Spring</t>
  </si>
  <si>
    <t>Blackhawk</t>
  </si>
  <si>
    <t>Blacklick Valley</t>
  </si>
  <si>
    <t>Bloomsburg Area</t>
  </si>
  <si>
    <t>Blue Mountain</t>
  </si>
  <si>
    <t>Blue Ridge</t>
  </si>
  <si>
    <t>Boyertown Area</t>
  </si>
  <si>
    <t>Bradford Area</t>
  </si>
  <si>
    <t>Brandywine Heights Area</t>
  </si>
  <si>
    <t>Brentwood Borough</t>
  </si>
  <si>
    <t>Bristol Borough</t>
  </si>
  <si>
    <t>Bristol Township</t>
  </si>
  <si>
    <t>Brockway Area</t>
  </si>
  <si>
    <t>Brookville Area</t>
  </si>
  <si>
    <t>Brownsville Area</t>
  </si>
  <si>
    <t>Bryn Athyn</t>
  </si>
  <si>
    <t>Burgettstown Area</t>
  </si>
  <si>
    <t>Burrell</t>
  </si>
  <si>
    <t>Butler Area</t>
  </si>
  <si>
    <t>California Area</t>
  </si>
  <si>
    <t>Cambria Heights</t>
  </si>
  <si>
    <t>Cameron County</t>
  </si>
  <si>
    <t>Camp Hill</t>
  </si>
  <si>
    <t>Canon-McMillan</t>
  </si>
  <si>
    <t>Canton Area</t>
  </si>
  <si>
    <t>Carbondale Area</t>
  </si>
  <si>
    <t>Carlisle Area</t>
  </si>
  <si>
    <t>Carlynton</t>
  </si>
  <si>
    <t>Carmichaels Area</t>
  </si>
  <si>
    <t>Catasauqua Area</t>
  </si>
  <si>
    <t>Centennial</t>
  </si>
  <si>
    <t>Central Bucks</t>
  </si>
  <si>
    <t>Central Cambria</t>
  </si>
  <si>
    <t>Central Columbia</t>
  </si>
  <si>
    <t>Central Dauphin</t>
  </si>
  <si>
    <t>Central Fulton</t>
  </si>
  <si>
    <t>Central Greene</t>
  </si>
  <si>
    <t>Central Valley</t>
  </si>
  <si>
    <t>Central York</t>
  </si>
  <si>
    <t>Chambersburg Area</t>
  </si>
  <si>
    <t>Charleroi</t>
  </si>
  <si>
    <t>Chartiers Valley</t>
  </si>
  <si>
    <t>Chartiers-Houston</t>
  </si>
  <si>
    <t>Cheltenham</t>
  </si>
  <si>
    <t>Chester-Upland</t>
  </si>
  <si>
    <t>Chestnut Ridge</t>
  </si>
  <si>
    <t>Chichester</t>
  </si>
  <si>
    <t>Clairton City</t>
  </si>
  <si>
    <t>Clarion Area</t>
  </si>
  <si>
    <t>Clarion-Limestone Area</t>
  </si>
  <si>
    <t>Claysburg-Kimmel</t>
  </si>
  <si>
    <t>Clearfield Area</t>
  </si>
  <si>
    <t>Coatesville Area</t>
  </si>
  <si>
    <t>Cocalico</t>
  </si>
  <si>
    <t>Colonial</t>
  </si>
  <si>
    <t>Columbia Borough</t>
  </si>
  <si>
    <t>Commodore Perry</t>
  </si>
  <si>
    <t>Conemaugh Township Area</t>
  </si>
  <si>
    <t>Conemaugh Valley</t>
  </si>
  <si>
    <t>Conestoga Valley</t>
  </si>
  <si>
    <t>Conewago Valley</t>
  </si>
  <si>
    <t>Conneaut</t>
  </si>
  <si>
    <t>Connellsville Area</t>
  </si>
  <si>
    <t>Conrad Weiser Area</t>
  </si>
  <si>
    <t>Cornell</t>
  </si>
  <si>
    <t>Cornwall-Lebanon</t>
  </si>
  <si>
    <t>Corry Area</t>
  </si>
  <si>
    <t>Coudersport Area</t>
  </si>
  <si>
    <t>Council Rock</t>
  </si>
  <si>
    <t>Cranberry Area</t>
  </si>
  <si>
    <t>Crawford Central</t>
  </si>
  <si>
    <t>Crestwood</t>
  </si>
  <si>
    <t>Cumberland Valley</t>
  </si>
  <si>
    <t>Curwensville Area</t>
  </si>
  <si>
    <t>Dallas</t>
  </si>
  <si>
    <t>Dallastown Area</t>
  </si>
  <si>
    <t>Daniel Boone Area</t>
  </si>
  <si>
    <t>Danville Area</t>
  </si>
  <si>
    <t>Deer Lakes</t>
  </si>
  <si>
    <t>Delaware Valley</t>
  </si>
  <si>
    <t>Derry Area</t>
  </si>
  <si>
    <t>Derry Township</t>
  </si>
  <si>
    <t>Donegal</t>
  </si>
  <si>
    <t>Dover Area</t>
  </si>
  <si>
    <t>Downingtown Area</t>
  </si>
  <si>
    <t>DuBois Area</t>
  </si>
  <si>
    <t>Dunmore</t>
  </si>
  <si>
    <t>Duquesne City</t>
  </si>
  <si>
    <t>East Allegheny</t>
  </si>
  <si>
    <t>East Lycoming</t>
  </si>
  <si>
    <t>East Penn</t>
  </si>
  <si>
    <t>East Pennsboro Area</t>
  </si>
  <si>
    <t>East Stroudsburg Area</t>
  </si>
  <si>
    <t>Eastern Lancaster County</t>
  </si>
  <si>
    <t>Eastern Lebanon County</t>
  </si>
  <si>
    <t>Eastern York</t>
  </si>
  <si>
    <t>Easton Area</t>
  </si>
  <si>
    <t>Elizabeth Forward</t>
  </si>
  <si>
    <t>Elizabethtown Area</t>
  </si>
  <si>
    <t>Elk Lake</t>
  </si>
  <si>
    <t>Ellwood City Area</t>
  </si>
  <si>
    <t>Ephrata Area</t>
  </si>
  <si>
    <t>Erie City</t>
  </si>
  <si>
    <t>Everett Area</t>
  </si>
  <si>
    <t>Exeter Township</t>
  </si>
  <si>
    <t>Fairfield Area</t>
  </si>
  <si>
    <t>Fairview</t>
  </si>
  <si>
    <t>Fannett-Metal</t>
  </si>
  <si>
    <t>Farrell Area</t>
  </si>
  <si>
    <t>Ferndale Area</t>
  </si>
  <si>
    <t>Fleetwood Area</t>
  </si>
  <si>
    <t>Forbes Road</t>
  </si>
  <si>
    <t>Forest Area</t>
  </si>
  <si>
    <t>Forest City Regional</t>
  </si>
  <si>
    <t>Forest Hills</t>
  </si>
  <si>
    <t>Fort Cherry</t>
  </si>
  <si>
    <t>Fort LeBoeuf</t>
  </si>
  <si>
    <t>Fox Chapel Area</t>
  </si>
  <si>
    <t>Franklin Area</t>
  </si>
  <si>
    <t>Franklin Regional</t>
  </si>
  <si>
    <t>Frazier</t>
  </si>
  <si>
    <t>Freedom Area</t>
  </si>
  <si>
    <t>Freeport Area</t>
  </si>
  <si>
    <t>Galeton Area</t>
  </si>
  <si>
    <t>Garnet Valley</t>
  </si>
  <si>
    <t>Gateway</t>
  </si>
  <si>
    <t>General McLane</t>
  </si>
  <si>
    <t>Gettysburg Area</t>
  </si>
  <si>
    <t>Girard</t>
  </si>
  <si>
    <t>Glendale</t>
  </si>
  <si>
    <t>Governor Mifflin</t>
  </si>
  <si>
    <t>Great Valley</t>
  </si>
  <si>
    <t>Greater Johnstown</t>
  </si>
  <si>
    <t>Greater Latrobe</t>
  </si>
  <si>
    <t>Greater Nanticoke Area</t>
  </si>
  <si>
    <t>Greencastle-Antrim</t>
  </si>
  <si>
    <t>Greensburg Salem</t>
  </si>
  <si>
    <t>Greenville Area</t>
  </si>
  <si>
    <t>Greenwood</t>
  </si>
  <si>
    <t>Grove City Area</t>
  </si>
  <si>
    <t>Halifax Area</t>
  </si>
  <si>
    <t>Hamburg Area</t>
  </si>
  <si>
    <t>Hampton Township</t>
  </si>
  <si>
    <t>Hanover Area</t>
  </si>
  <si>
    <t>Hanover Public</t>
  </si>
  <si>
    <t>Harbor Creek</t>
  </si>
  <si>
    <t>Harmony Area</t>
  </si>
  <si>
    <t>Harrisburg City</t>
  </si>
  <si>
    <t>Hatboro-Horsham</t>
  </si>
  <si>
    <t>Haverford Township</t>
  </si>
  <si>
    <t>Hazleton Area</t>
  </si>
  <si>
    <t>Hempfield</t>
  </si>
  <si>
    <t>Hempfield Area</t>
  </si>
  <si>
    <t>Hermitage</t>
  </si>
  <si>
    <t>Highlands</t>
  </si>
  <si>
    <t>Hollidaysburg Area</t>
  </si>
  <si>
    <t>Homer-Center</t>
  </si>
  <si>
    <t>Hopewell Area</t>
  </si>
  <si>
    <t>Huntingdon Area</t>
  </si>
  <si>
    <t>Indiana Area</t>
  </si>
  <si>
    <t>Interboro</t>
  </si>
  <si>
    <t>Iroquois</t>
  </si>
  <si>
    <t>Jamestown Area</t>
  </si>
  <si>
    <t>Jeannette City</t>
  </si>
  <si>
    <t>Jefferson-Morgan</t>
  </si>
  <si>
    <t>Jenkintown</t>
  </si>
  <si>
    <t>Jersey Shore Area</t>
  </si>
  <si>
    <t>Jim Thorpe Area</t>
  </si>
  <si>
    <t>Johnsonburg Area</t>
  </si>
  <si>
    <t>Juniata County</t>
  </si>
  <si>
    <t>Juniata Valley</t>
  </si>
  <si>
    <t>Kane Area</t>
  </si>
  <si>
    <t>Karns City Area</t>
  </si>
  <si>
    <t>Kennett Consolidated</t>
  </si>
  <si>
    <t>Keystone</t>
  </si>
  <si>
    <t>Keystone Central</t>
  </si>
  <si>
    <t>Keystone Oaks</t>
  </si>
  <si>
    <t>Kiski Area</t>
  </si>
  <si>
    <t>Knoch</t>
  </si>
  <si>
    <t>Kutztown Area</t>
  </si>
  <si>
    <t>Lackawanna Trail</t>
  </si>
  <si>
    <t>Lakeland</t>
  </si>
  <si>
    <t>Lake-Lehman</t>
  </si>
  <si>
    <t>Lakeview</t>
  </si>
  <si>
    <t>Lampeter-Strasburg</t>
  </si>
  <si>
    <t>Lancaster</t>
  </si>
  <si>
    <t>Laurel</t>
  </si>
  <si>
    <t>Laurel Highlands</t>
  </si>
  <si>
    <t>Lebanon</t>
  </si>
  <si>
    <t>Leechburg Area</t>
  </si>
  <si>
    <t>Lehighton Area</t>
  </si>
  <si>
    <t>Lewisburg Area</t>
  </si>
  <si>
    <t>Ligonier Valley</t>
  </si>
  <si>
    <t>Line Mountain</t>
  </si>
  <si>
    <t>Littlestown Area</t>
  </si>
  <si>
    <t>Lower Dauphin</t>
  </si>
  <si>
    <t>Lower Merion</t>
  </si>
  <si>
    <t>Lower Moreland Township</t>
  </si>
  <si>
    <t>Loyalsock Township</t>
  </si>
  <si>
    <t>Mahanoy Area</t>
  </si>
  <si>
    <t>Manheim Central</t>
  </si>
  <si>
    <t>Manheim Township</t>
  </si>
  <si>
    <t>Marion Center Area</t>
  </si>
  <si>
    <t>Marple Newtown</t>
  </si>
  <si>
    <t>Mars Area</t>
  </si>
  <si>
    <t>McGuffey</t>
  </si>
  <si>
    <t>McKeesport Area</t>
  </si>
  <si>
    <t>Mechanicsburg Area</t>
  </si>
  <si>
    <t>Mercer Area</t>
  </si>
  <si>
    <t>Methacton</t>
  </si>
  <si>
    <t>Meyersdale Area</t>
  </si>
  <si>
    <t>Mid Valley</t>
  </si>
  <si>
    <t>Middletown Area</t>
  </si>
  <si>
    <t>Midd-West</t>
  </si>
  <si>
    <t>Midland Borough</t>
  </si>
  <si>
    <t>Mifflin County</t>
  </si>
  <si>
    <t>Mifflinburg Area</t>
  </si>
  <si>
    <t>Millcreek Township</t>
  </si>
  <si>
    <t>Millersburg Area</t>
  </si>
  <si>
    <t>Millville Area</t>
  </si>
  <si>
    <t>Milton Area</t>
  </si>
  <si>
    <t>Minersville Area</t>
  </si>
  <si>
    <t>Mohawk Area</t>
  </si>
  <si>
    <t>Monessen City</t>
  </si>
  <si>
    <t>Moniteau</t>
  </si>
  <si>
    <t>Montgomery Area</t>
  </si>
  <si>
    <t>Montour</t>
  </si>
  <si>
    <t>Montoursville Area</t>
  </si>
  <si>
    <t>Montrose Area</t>
  </si>
  <si>
    <t>Moon Area</t>
  </si>
  <si>
    <t>Morrisville Borough</t>
  </si>
  <si>
    <t>Moshannon Valley</t>
  </si>
  <si>
    <t>Mount Carmel Area</t>
  </si>
  <si>
    <t>Mount Pleasant Area</t>
  </si>
  <si>
    <t>Mount Union Area</t>
  </si>
  <si>
    <t>Mountain View</t>
  </si>
  <si>
    <t>Mt Lebanon</t>
  </si>
  <si>
    <t>Muhlenberg</t>
  </si>
  <si>
    <t>Muncy</t>
  </si>
  <si>
    <t>Nazareth Area</t>
  </si>
  <si>
    <t>Neshaminy</t>
  </si>
  <si>
    <t>Neshannock Township</t>
  </si>
  <si>
    <t>New Brighton Area</t>
  </si>
  <si>
    <t>New Castle Area</t>
  </si>
  <si>
    <t>New Hope-Solebury</t>
  </si>
  <si>
    <t>New Kensington-Arnold</t>
  </si>
  <si>
    <t>Newport</t>
  </si>
  <si>
    <t>Norristown Area</t>
  </si>
  <si>
    <t>North Allegheny</t>
  </si>
  <si>
    <t>North Clarion County</t>
  </si>
  <si>
    <t>North East</t>
  </si>
  <si>
    <t>North Hills</t>
  </si>
  <si>
    <t>North Penn</t>
  </si>
  <si>
    <t>North Pocono</t>
  </si>
  <si>
    <t>North Schuylkill</t>
  </si>
  <si>
    <t>North Star</t>
  </si>
  <si>
    <t>Northampton Area</t>
  </si>
  <si>
    <t>Northeast Bradford</t>
  </si>
  <si>
    <t>Northeastern York</t>
  </si>
  <si>
    <t>Northern Bedford County</t>
  </si>
  <si>
    <t>Northern Cambria</t>
  </si>
  <si>
    <t>Northern Lebanon</t>
  </si>
  <si>
    <t>Northern Lehigh</t>
  </si>
  <si>
    <t>Northern Potter</t>
  </si>
  <si>
    <t>Northern Tioga</t>
  </si>
  <si>
    <t>Northern York County</t>
  </si>
  <si>
    <t>Northgate</t>
  </si>
  <si>
    <t>Northwest Area</t>
  </si>
  <si>
    <t>Northwestern</t>
  </si>
  <si>
    <t>Northwestern Lehigh</t>
  </si>
  <si>
    <t>Norwin</t>
  </si>
  <si>
    <t>Octorara Area</t>
  </si>
  <si>
    <t>Oil City Area</t>
  </si>
  <si>
    <t>Old Forge</t>
  </si>
  <si>
    <t>Oley Valley</t>
  </si>
  <si>
    <t>Oswayo Valley</t>
  </si>
  <si>
    <t>Otto-Eldred</t>
  </si>
  <si>
    <t>Owen J Roberts</t>
  </si>
  <si>
    <t>Oxford Area</t>
  </si>
  <si>
    <t>Palisades</t>
  </si>
  <si>
    <t>Palmerton Area</t>
  </si>
  <si>
    <t>Palmyra Area</t>
  </si>
  <si>
    <t>Panther Valley</t>
  </si>
  <si>
    <t>Parkland</t>
  </si>
  <si>
    <t>Pen Argyl Area</t>
  </si>
  <si>
    <t>Penn Cambria</t>
  </si>
  <si>
    <t>Penn Hills</t>
  </si>
  <si>
    <t>Penn Manor</t>
  </si>
  <si>
    <t>Penncrest</t>
  </si>
  <si>
    <t>Penn-Delco</t>
  </si>
  <si>
    <t>Pennridge</t>
  </si>
  <si>
    <t>Penns Manor Area</t>
  </si>
  <si>
    <t>Penns Valley Area</t>
  </si>
  <si>
    <t>Pennsbury</t>
  </si>
  <si>
    <t>Penn-Trafford</t>
  </si>
  <si>
    <t>Pequea Valley</t>
  </si>
  <si>
    <t>Perkiomen Valley</t>
  </si>
  <si>
    <t>Peters Township</t>
  </si>
  <si>
    <t>Philadelphia City</t>
  </si>
  <si>
    <t>Philipsburg-Osceola Area</t>
  </si>
  <si>
    <t>Phoenixville Area</t>
  </si>
  <si>
    <t>Pine Grove Area</t>
  </si>
  <si>
    <t>Pine-Richland</t>
  </si>
  <si>
    <t>Pittsburgh</t>
  </si>
  <si>
    <t>Pittston Area</t>
  </si>
  <si>
    <t>Pleasant Valley</t>
  </si>
  <si>
    <t>Plum Borough</t>
  </si>
  <si>
    <t>Pocono Mountain</t>
  </si>
  <si>
    <t>Port Allegany</t>
  </si>
  <si>
    <t>Portage Area</t>
  </si>
  <si>
    <t>Pottsgrove</t>
  </si>
  <si>
    <t>Pottstown</t>
  </si>
  <si>
    <t>Pottsville Area</t>
  </si>
  <si>
    <t>Punxsutawney Area</t>
  </si>
  <si>
    <t>Purchase Line</t>
  </si>
  <si>
    <t>Quaker Valley</t>
  </si>
  <si>
    <t>Quakertown Community</t>
  </si>
  <si>
    <t>Radnor Township</t>
  </si>
  <si>
    <t>Reading</t>
  </si>
  <si>
    <t>Red Lion Area</t>
  </si>
  <si>
    <t>Redbank Valley</t>
  </si>
  <si>
    <t>Reynolds</t>
  </si>
  <si>
    <t>Richland</t>
  </si>
  <si>
    <t>Ridgway Area</t>
  </si>
  <si>
    <t>Ridley</t>
  </si>
  <si>
    <t>Ringgold</t>
  </si>
  <si>
    <t>River Valley</t>
  </si>
  <si>
    <t>Riverside</t>
  </si>
  <si>
    <t>Riverside Beaver County</t>
  </si>
  <si>
    <t>Riverview</t>
  </si>
  <si>
    <t>Rochester Area</t>
  </si>
  <si>
    <t>Rockwood Area</t>
  </si>
  <si>
    <t>Rose Tree Media</t>
  </si>
  <si>
    <t>Saint Clair Area</t>
  </si>
  <si>
    <t>Saint Marys Area</t>
  </si>
  <si>
    <t>Salisbury Township</t>
  </si>
  <si>
    <t>Salisbury-Elk Lick</t>
  </si>
  <si>
    <t>Saucon Valley</t>
  </si>
  <si>
    <t>Sayre Area</t>
  </si>
  <si>
    <t>Schuylkill Haven Area</t>
  </si>
  <si>
    <t>Schuylkill Valley</t>
  </si>
  <si>
    <t>Scranton</t>
  </si>
  <si>
    <t>Selinsgrove Area</t>
  </si>
  <si>
    <t>Seneca Valley</t>
  </si>
  <si>
    <t>Shade-Central City</t>
  </si>
  <si>
    <t>Shaler Area</t>
  </si>
  <si>
    <t>Shamokin Area</t>
  </si>
  <si>
    <t>Shanksville-Stonycreek</t>
  </si>
  <si>
    <t>Sharon City</t>
  </si>
  <si>
    <t>Sharpsville Area</t>
  </si>
  <si>
    <t>Shenandoah Valley</t>
  </si>
  <si>
    <t>Shenango Area</t>
  </si>
  <si>
    <t>Shikellamy</t>
  </si>
  <si>
    <t>Shippensburg Area</t>
  </si>
  <si>
    <t>Slippery Rock Area</t>
  </si>
  <si>
    <t>Smethport Area</t>
  </si>
  <si>
    <t>Solanco</t>
  </si>
  <si>
    <t>Somerset Area</t>
  </si>
  <si>
    <t>Souderton Area</t>
  </si>
  <si>
    <t>South Allegheny</t>
  </si>
  <si>
    <t>South Eastern</t>
  </si>
  <si>
    <t>South Fayette Township</t>
  </si>
  <si>
    <t>South Middleton</t>
  </si>
  <si>
    <t>South Park</t>
  </si>
  <si>
    <t>South Side Area</t>
  </si>
  <si>
    <t>South Western</t>
  </si>
  <si>
    <t>South Williamsport Area</t>
  </si>
  <si>
    <t>Southeast Delco</t>
  </si>
  <si>
    <t>Southeastern Greene</t>
  </si>
  <si>
    <t>Southern Columbia Area</t>
  </si>
  <si>
    <t>Southern Fulton</t>
  </si>
  <si>
    <t>Southern Huntingdon County</t>
  </si>
  <si>
    <t>Southern Lehigh</t>
  </si>
  <si>
    <t>Southern Tioga</t>
  </si>
  <si>
    <t>Southern York County</t>
  </si>
  <si>
    <t>Southmoreland</t>
  </si>
  <si>
    <t>Spring Cove</t>
  </si>
  <si>
    <t>Spring Grove Area</t>
  </si>
  <si>
    <t>Springfield</t>
  </si>
  <si>
    <t>Springfield Township</t>
  </si>
  <si>
    <t>Spring-Ford Area</t>
  </si>
  <si>
    <t>State College Area</t>
  </si>
  <si>
    <t>Steel Valley</t>
  </si>
  <si>
    <t>Steelton-Highspire</t>
  </si>
  <si>
    <t>Sto-Rox</t>
  </si>
  <si>
    <t>Stroudsburg Area</t>
  </si>
  <si>
    <t>Sullivan County</t>
  </si>
  <si>
    <t>Susquehanna Community</t>
  </si>
  <si>
    <t>Susquehanna Township</t>
  </si>
  <si>
    <t>Susquenita</t>
  </si>
  <si>
    <t>Tamaqua Area</t>
  </si>
  <si>
    <t>Titusville Area</t>
  </si>
  <si>
    <t>Towanda Area</t>
  </si>
  <si>
    <t>Tredyffrin-Easttown</t>
  </si>
  <si>
    <t>Trinity Area</t>
  </si>
  <si>
    <t>Tri-Valley</t>
  </si>
  <si>
    <t>Troy Area</t>
  </si>
  <si>
    <t>Tulpehocken Area</t>
  </si>
  <si>
    <t>Tunkhannock Area</t>
  </si>
  <si>
    <t>Turkeyfoot Valley Area</t>
  </si>
  <si>
    <t>Tuscarora</t>
  </si>
  <si>
    <t>Tussey Mountain</t>
  </si>
  <si>
    <t>Twin Valley</t>
  </si>
  <si>
    <t>Tyrone Area</t>
  </si>
  <si>
    <t>Union</t>
  </si>
  <si>
    <t>Union Area</t>
  </si>
  <si>
    <t>Union City Area</t>
  </si>
  <si>
    <t>Uniontown Area</t>
  </si>
  <si>
    <t>Unionville-Chadds Ford</t>
  </si>
  <si>
    <t>United</t>
  </si>
  <si>
    <t>Upper Adams</t>
  </si>
  <si>
    <t>Upper Darby</t>
  </si>
  <si>
    <t>Upper Dauphin Area</t>
  </si>
  <si>
    <t>Upper Dublin</t>
  </si>
  <si>
    <t>Upper Merion Area</t>
  </si>
  <si>
    <t>Upper Moreland Township</t>
  </si>
  <si>
    <t>Upper Perkiomen</t>
  </si>
  <si>
    <t>Upper St. Clair</t>
  </si>
  <si>
    <t>Valley Grove</t>
  </si>
  <si>
    <t>Valley View</t>
  </si>
  <si>
    <t>Wallenpaupack Area</t>
  </si>
  <si>
    <t>Wallingford-Swarthmore</t>
  </si>
  <si>
    <t>Warren County</t>
  </si>
  <si>
    <t>Warrior Run</t>
  </si>
  <si>
    <t>Warwick</t>
  </si>
  <si>
    <t>Washington</t>
  </si>
  <si>
    <t>Wattsburg Area</t>
  </si>
  <si>
    <t>Wayne Highlands</t>
  </si>
  <si>
    <t>Waynesboro Area</t>
  </si>
  <si>
    <t>Weatherly Area</t>
  </si>
  <si>
    <t>Wellsboro Area</t>
  </si>
  <si>
    <t>West Allegheny</t>
  </si>
  <si>
    <t>West Branch Area</t>
  </si>
  <si>
    <t>West Chester Area</t>
  </si>
  <si>
    <t>West Greene</t>
  </si>
  <si>
    <t>West Jefferson Hills</t>
  </si>
  <si>
    <t>West Middlesex Area</t>
  </si>
  <si>
    <t>West Mifflin Area</t>
  </si>
  <si>
    <t>West Perry</t>
  </si>
  <si>
    <t>West Shore</t>
  </si>
  <si>
    <t>West York Area</t>
  </si>
  <si>
    <t>Western Beaver County</t>
  </si>
  <si>
    <t>Western Wayne</t>
  </si>
  <si>
    <t>Westmont Hilltop</t>
  </si>
  <si>
    <t>Whitehall-Coplay</t>
  </si>
  <si>
    <t>Wilkes-Barre Area</t>
  </si>
  <si>
    <t>Wilkinsburg Borough</t>
  </si>
  <si>
    <t>William Penn</t>
  </si>
  <si>
    <t>Williams Valley</t>
  </si>
  <si>
    <t>Williamsburg Community</t>
  </si>
  <si>
    <t>Williamsport Area</t>
  </si>
  <si>
    <t>Wilmington Area</t>
  </si>
  <si>
    <t>Wilson</t>
  </si>
  <si>
    <t>Wilson Area</t>
  </si>
  <si>
    <t>Windber Area</t>
  </si>
  <si>
    <t>Wissahickon</t>
  </si>
  <si>
    <t>Woodland Hills</t>
  </si>
  <si>
    <t>Wyalusing Area</t>
  </si>
  <si>
    <t>Wyoming Area</t>
  </si>
  <si>
    <t>Wyoming Valley West</t>
  </si>
  <si>
    <t>Wyomissing Area</t>
  </si>
  <si>
    <t>York City</t>
  </si>
  <si>
    <t>York Suburban</t>
  </si>
  <si>
    <t>Yough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</si>
</sst>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00"/>
    <numFmt numFmtId="167" formatCode="0.000000%"/>
    <numFmt numFmtId="168" formatCode="0.000000"/>
    <numFmt numFmtId="169" formatCode="#,##0.000"/>
  </numFmts>
  <fonts count="23" x14ac:knownFonts="1">
    <font>
      <sz val="11"/>
      <color theme="1"/>
      <name val="Georgia"/>
      <family val="2"/>
    </font>
    <font>
      <sz val="11"/>
      <color theme="1"/>
      <name val="Georgia"/>
      <family val="2"/>
    </font>
    <font>
      <sz val="11"/>
      <color theme="1"/>
      <name val="Avenir Next LT Pro"/>
      <family val="2"/>
    </font>
    <font>
      <b/>
      <sz val="12"/>
      <color theme="1"/>
      <name val="Avenir Next LT Pro"/>
      <family val="2"/>
    </font>
    <font>
      <b/>
      <sz val="12"/>
      <color theme="1"/>
      <name val="Georgia"/>
      <family val="2"/>
    </font>
    <font>
      <sz val="9"/>
      <color theme="1"/>
      <name val="Avenir Next LT Pro"/>
      <family val="2"/>
    </font>
    <font>
      <sz val="14"/>
      <color rgb="FFFF0000"/>
      <name val="Avenir Next LT Pro"/>
      <family val="2"/>
    </font>
    <font>
      <sz val="9"/>
      <color theme="0" tint="-0.34998626667073579"/>
      <name val="Avenir Next LT Pro"/>
      <family val="2"/>
    </font>
    <font>
      <b/>
      <sz val="14"/>
      <color theme="1"/>
      <name val="Avenir Next LT Pro"/>
      <family val="2"/>
    </font>
    <font>
      <sz val="11"/>
      <name val="Avenir Next LT Pro"/>
      <family val="2"/>
    </font>
    <font>
      <b/>
      <sz val="11"/>
      <name val="Avenir Next LT Pro"/>
      <family val="2"/>
    </font>
    <font>
      <b/>
      <sz val="11"/>
      <color theme="1"/>
      <name val="Avenir Next LT Pro"/>
      <family val="2"/>
    </font>
    <font>
      <b/>
      <sz val="11"/>
      <color theme="1"/>
      <name val="Georgia"/>
      <family val="2"/>
    </font>
    <font>
      <sz val="11"/>
      <color theme="0" tint="-0.34998626667073579"/>
      <name val="Avenir Next LT Pro"/>
      <family val="2"/>
    </font>
    <font>
      <sz val="10"/>
      <color theme="1"/>
      <name val="Avenir Next LT Pro"/>
      <family val="2"/>
    </font>
    <font>
      <sz val="11"/>
      <color theme="0" tint="-0.34998626667073579"/>
      <name val="Georgia"/>
      <family val="1"/>
    </font>
    <font>
      <sz val="9"/>
      <color theme="0" tint="-0.34998626667073579"/>
      <name val="Georgia"/>
      <family val="1"/>
    </font>
    <font>
      <sz val="8"/>
      <color theme="0" tint="-0.34998626667073579"/>
      <name val="Avenir Next LT Pro"/>
      <family val="2"/>
    </font>
    <font>
      <sz val="8"/>
      <color theme="1"/>
      <name val="Avenir Next LT Pro"/>
      <family val="2"/>
    </font>
    <font>
      <sz val="8"/>
      <color theme="1"/>
      <name val="Georgia"/>
      <family val="2"/>
    </font>
    <font>
      <sz val="9"/>
      <color theme="1"/>
      <name val="Aptos Narrow"/>
      <family val="2"/>
      <scheme val="minor"/>
    </font>
    <font>
      <sz val="8"/>
      <name val="Tahoma"/>
      <family val="2"/>
    </font>
    <font>
      <sz val="9"/>
      <name val="Aptos Narrow"/>
      <family val="2"/>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right/>
      <top/>
      <bottom style="thin">
        <color indexed="64"/>
      </bottom>
      <diagonal/>
    </border>
    <border>
      <left/>
      <right/>
      <top style="thin">
        <color indexed="64"/>
      </top>
      <bottom style="thin">
        <color indexed="64"/>
      </bottom>
      <diagonal/>
    </border>
    <border>
      <left style="hair">
        <color rgb="FFFF0000"/>
      </left>
      <right style="hair">
        <color rgb="FFFF0000"/>
      </right>
      <top style="hair">
        <color rgb="FFFF0000"/>
      </top>
      <bottom style="hair">
        <color rgb="FFFF0000"/>
      </bottom>
      <diagonal/>
    </border>
    <border>
      <left/>
      <right/>
      <top/>
      <bottom style="double">
        <color auto="1"/>
      </bottom>
      <diagonal/>
    </border>
    <border>
      <left/>
      <right/>
      <top style="double">
        <color auto="1"/>
      </top>
      <bottom style="thin">
        <color indexed="64"/>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9" fontId="1" fillId="0" borderId="0" applyFont="0" applyFill="0" applyBorder="0" applyAlignment="0" applyProtection="0"/>
    <xf numFmtId="0" fontId="21" fillId="0" borderId="0"/>
  </cellStyleXfs>
  <cellXfs count="91">
    <xf numFmtId="0" fontId="0" fillId="0" borderId="0" xfId="0"/>
    <xf numFmtId="0" fontId="2" fillId="0" borderId="0" xfId="0" applyFont="1"/>
    <xf numFmtId="0" fontId="2" fillId="2" borderId="0" xfId="0" applyFont="1" applyFill="1"/>
    <xf numFmtId="0" fontId="3" fillId="2" borderId="0" xfId="0" applyFont="1" applyFill="1" applyAlignment="1">
      <alignment wrapText="1"/>
    </xf>
    <xf numFmtId="0" fontId="0" fillId="0" borderId="0" xfId="0" applyAlignment="1">
      <alignment wrapText="1"/>
    </xf>
    <xf numFmtId="0" fontId="3" fillId="2" borderId="1" xfId="0" applyFont="1" applyFill="1" applyBorder="1"/>
    <xf numFmtId="0" fontId="4" fillId="0" borderId="1" xfId="0" applyFont="1" applyBorder="1"/>
    <xf numFmtId="0" fontId="3" fillId="2" borderId="1" xfId="0" applyFont="1" applyFill="1" applyBorder="1"/>
    <xf numFmtId="0" fontId="2" fillId="2" borderId="2" xfId="0" applyFont="1" applyFill="1" applyBorder="1" applyAlignment="1">
      <alignment horizontal="left" vertical="center" wrapText="1"/>
    </xf>
    <xf numFmtId="0" fontId="0" fillId="0" borderId="2" xfId="0" applyBorder="1" applyAlignment="1">
      <alignment horizontal="left" vertical="center" wrapText="1"/>
    </xf>
    <xf numFmtId="0" fontId="5" fillId="0" borderId="0" xfId="0" applyFont="1"/>
    <xf numFmtId="0" fontId="5" fillId="2" borderId="0" xfId="0" applyFont="1" applyFill="1"/>
    <xf numFmtId="0" fontId="6" fillId="3" borderId="0" xfId="0" applyFont="1" applyFill="1" applyAlignment="1">
      <alignment horizontal="left"/>
    </xf>
    <xf numFmtId="0" fontId="7" fillId="0" borderId="0" xfId="0" applyFont="1"/>
    <xf numFmtId="0" fontId="7" fillId="0" borderId="0" xfId="0" applyFont="1" applyAlignment="1">
      <alignment horizontal="center"/>
    </xf>
    <xf numFmtId="0" fontId="8" fillId="3" borderId="3" xfId="0" applyFont="1" applyFill="1" applyBorder="1" applyAlignment="1">
      <alignment horizontal="left"/>
    </xf>
    <xf numFmtId="0" fontId="9" fillId="2" borderId="1" xfId="0" applyFont="1" applyFill="1" applyBorder="1" applyAlignment="1">
      <alignment horizontal="center"/>
    </xf>
    <xf numFmtId="0" fontId="2" fillId="2" borderId="1" xfId="0" applyFont="1" applyFill="1" applyBorder="1"/>
    <xf numFmtId="3" fontId="2" fillId="2" borderId="1" xfId="0" applyNumberFormat="1" applyFont="1" applyFill="1" applyBorder="1" applyAlignment="1">
      <alignment horizontal="center" vertical="center"/>
    </xf>
    <xf numFmtId="0" fontId="9" fillId="2" borderId="0" xfId="0" applyFont="1" applyFill="1" applyAlignment="1">
      <alignment horizontal="center"/>
    </xf>
    <xf numFmtId="0" fontId="2" fillId="2" borderId="0" xfId="0" applyFont="1" applyFill="1" applyAlignment="1">
      <alignment horizontal="left" indent="1"/>
    </xf>
    <xf numFmtId="3" fontId="2" fillId="2" borderId="0" xfId="0" applyNumberFormat="1" applyFont="1" applyFill="1" applyAlignment="1">
      <alignment horizontal="center" vertical="center"/>
    </xf>
    <xf numFmtId="0" fontId="9" fillId="2" borderId="4" xfId="0" applyFont="1" applyFill="1" applyBorder="1" applyAlignment="1">
      <alignment horizontal="center"/>
    </xf>
    <xf numFmtId="0" fontId="2" fillId="2" borderId="4" xfId="0" applyFont="1" applyFill="1" applyBorder="1" applyAlignment="1">
      <alignment horizontal="left" indent="1"/>
    </xf>
    <xf numFmtId="3" fontId="2" fillId="2" borderId="4" xfId="0" applyNumberFormat="1" applyFont="1" applyFill="1" applyBorder="1" applyAlignment="1">
      <alignment horizontal="center" vertical="center"/>
    </xf>
    <xf numFmtId="0" fontId="9" fillId="2" borderId="5" xfId="0" applyFont="1" applyFill="1" applyBorder="1" applyAlignment="1">
      <alignment horizontal="center"/>
    </xf>
    <xf numFmtId="0" fontId="2" fillId="2" borderId="5" xfId="0" applyFont="1" applyFill="1" applyBorder="1"/>
    <xf numFmtId="3" fontId="2" fillId="2" borderId="5" xfId="0" applyNumberFormat="1" applyFont="1" applyFill="1" applyBorder="1" applyAlignment="1">
      <alignment horizontal="center" vertical="center"/>
    </xf>
    <xf numFmtId="0" fontId="10" fillId="2" borderId="2" xfId="0" applyFont="1" applyFill="1" applyBorder="1" applyAlignment="1">
      <alignment horizontal="center"/>
    </xf>
    <xf numFmtId="0" fontId="11" fillId="2" borderId="2" xfId="0" applyFont="1" applyFill="1" applyBorder="1"/>
    <xf numFmtId="10" fontId="11" fillId="2" borderId="2" xfId="1" applyNumberFormat="1" applyFont="1" applyFill="1" applyBorder="1" applyAlignment="1">
      <alignment horizontal="center" vertical="center"/>
    </xf>
    <xf numFmtId="164" fontId="2" fillId="2" borderId="0" xfId="1" applyNumberFormat="1" applyFont="1" applyFill="1"/>
    <xf numFmtId="10" fontId="2" fillId="2" borderId="0" xfId="1" applyNumberFormat="1" applyFont="1" applyFill="1" applyAlignment="1">
      <alignment horizontal="center" vertical="center"/>
    </xf>
    <xf numFmtId="0" fontId="2" fillId="2" borderId="1" xfId="0" applyFont="1" applyFill="1" applyBorder="1" applyAlignment="1">
      <alignment horizontal="left" indent="1"/>
    </xf>
    <xf numFmtId="10" fontId="2" fillId="2" borderId="1" xfId="1" applyNumberFormat="1" applyFont="1" applyFill="1" applyBorder="1" applyAlignment="1">
      <alignment horizontal="center" vertical="center"/>
    </xf>
    <xf numFmtId="3" fontId="7" fillId="2" borderId="5" xfId="0" applyNumberFormat="1" applyFont="1" applyFill="1" applyBorder="1" applyAlignment="1">
      <alignment horizontal="center" vertical="center"/>
    </xf>
    <xf numFmtId="0" fontId="11" fillId="2" borderId="6" xfId="0" applyFont="1" applyFill="1" applyBorder="1" applyAlignment="1">
      <alignment horizontal="center" vertical="center"/>
    </xf>
    <xf numFmtId="0" fontId="11" fillId="2" borderId="6"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0" xfId="0" applyFont="1" applyFill="1" applyAlignment="1">
      <alignment horizontal="center" vertical="center"/>
    </xf>
    <xf numFmtId="0" fontId="12" fillId="2" borderId="0" xfId="0" applyFont="1" applyFill="1" applyAlignment="1">
      <alignment horizontal="left" vertical="center" wrapText="1"/>
    </xf>
    <xf numFmtId="3" fontId="7" fillId="0" borderId="0" xfId="0" applyNumberFormat="1" applyFont="1" applyAlignment="1">
      <alignment horizontal="center" vertical="center"/>
    </xf>
    <xf numFmtId="0" fontId="7" fillId="0" borderId="0" xfId="0" applyFont="1" applyAlignment="1">
      <alignment horizontal="center" vertical="center"/>
    </xf>
    <xf numFmtId="0" fontId="13" fillId="2" borderId="0" xfId="0" applyFont="1" applyFill="1" applyAlignment="1">
      <alignment horizontal="center"/>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7" xfId="0" applyFont="1" applyFill="1" applyBorder="1" applyAlignment="1">
      <alignment horizontal="left" vertical="top" wrapText="1"/>
    </xf>
    <xf numFmtId="3" fontId="2" fillId="2" borderId="7" xfId="0" applyNumberFormat="1" applyFont="1" applyFill="1" applyBorder="1" applyAlignment="1">
      <alignment horizontal="center" vertical="center"/>
    </xf>
    <xf numFmtId="165" fontId="7" fillId="0" borderId="0" xfId="0" applyNumberFormat="1" applyFont="1" applyAlignment="1">
      <alignment horizontal="center" vertical="center"/>
    </xf>
    <xf numFmtId="0" fontId="2" fillId="2" borderId="5" xfId="0" applyFont="1" applyFill="1" applyBorder="1" applyAlignment="1">
      <alignment horizontal="center" vertical="center"/>
    </xf>
    <xf numFmtId="0" fontId="2" fillId="2" borderId="1" xfId="0" applyFont="1" applyFill="1" applyBorder="1" applyAlignment="1">
      <alignment horizontal="left" vertical="center" wrapText="1"/>
    </xf>
    <xf numFmtId="3" fontId="2" fillId="2" borderId="0" xfId="0" applyNumberFormat="1" applyFont="1" applyFill="1"/>
    <xf numFmtId="3" fontId="2" fillId="0" borderId="0" xfId="0" applyNumberFormat="1" applyFont="1"/>
    <xf numFmtId="0" fontId="13" fillId="0" borderId="0" xfId="0" applyFont="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xf>
    <xf numFmtId="165" fontId="13" fillId="0" borderId="0" xfId="0" applyNumberFormat="1" applyFont="1" applyAlignment="1">
      <alignment horizontal="center" vertical="center"/>
    </xf>
    <xf numFmtId="0" fontId="2" fillId="2" borderId="1" xfId="0" applyFont="1" applyFill="1" applyBorder="1" applyAlignment="1">
      <alignment horizontal="center" vertical="center"/>
    </xf>
    <xf numFmtId="166" fontId="2" fillId="2" borderId="0" xfId="1" applyNumberFormat="1" applyFont="1" applyFill="1" applyAlignment="1">
      <alignment horizontal="center"/>
    </xf>
    <xf numFmtId="0" fontId="14" fillId="0" borderId="0" xfId="0" applyFont="1"/>
    <xf numFmtId="0" fontId="15" fillId="0" borderId="0" xfId="0" applyFont="1" applyAlignment="1">
      <alignment horizontal="center" vertical="center"/>
    </xf>
    <xf numFmtId="0" fontId="2" fillId="2" borderId="6" xfId="0" applyFont="1" applyFill="1" applyBorder="1" applyAlignment="1">
      <alignment horizontal="center" vertical="center" wrapText="1"/>
    </xf>
    <xf numFmtId="0" fontId="2" fillId="2" borderId="6" xfId="0" applyFont="1" applyFill="1" applyBorder="1" applyAlignment="1">
      <alignment horizontal="left" vertical="center" wrapText="1"/>
    </xf>
    <xf numFmtId="0" fontId="0" fillId="2" borderId="6" xfId="0" applyFill="1" applyBorder="1" applyAlignment="1">
      <alignment horizontal="left" vertical="center" wrapText="1"/>
    </xf>
    <xf numFmtId="165" fontId="16" fillId="0" borderId="0" xfId="0" applyNumberFormat="1" applyFont="1" applyAlignment="1">
      <alignment horizontal="center" vertical="center"/>
    </xf>
    <xf numFmtId="0" fontId="0" fillId="2" borderId="0" xfId="0" applyFill="1" applyAlignment="1">
      <alignment horizontal="center" vertical="center" wrapText="1"/>
    </xf>
    <xf numFmtId="0" fontId="0" fillId="2" borderId="0" xfId="0" applyFill="1" applyAlignment="1">
      <alignment horizontal="left" vertical="center" wrapText="1"/>
    </xf>
    <xf numFmtId="165" fontId="7" fillId="0" borderId="0" xfId="1" applyNumberFormat="1" applyFont="1" applyAlignment="1">
      <alignment horizontal="center" vertical="center"/>
    </xf>
    <xf numFmtId="1" fontId="2" fillId="0" borderId="0" xfId="0" applyNumberFormat="1" applyFont="1"/>
    <xf numFmtId="1" fontId="7" fillId="0" borderId="0" xfId="1" applyNumberFormat="1" applyFont="1" applyAlignment="1">
      <alignment horizontal="center"/>
    </xf>
    <xf numFmtId="165" fontId="2" fillId="2" borderId="0" xfId="0" applyNumberFormat="1" applyFont="1" applyFill="1"/>
    <xf numFmtId="0" fontId="0" fillId="0" borderId="1" xfId="0" applyBorder="1"/>
    <xf numFmtId="0" fontId="0" fillId="0" borderId="1" xfId="0" applyBorder="1" applyAlignment="1">
      <alignment horizontal="left" vertical="center" wrapText="1"/>
    </xf>
    <xf numFmtId="3" fontId="17" fillId="0" borderId="0" xfId="0" applyNumberFormat="1" applyFont="1" applyAlignment="1">
      <alignment horizontal="left" vertical="center"/>
    </xf>
    <xf numFmtId="0" fontId="2" fillId="2" borderId="2" xfId="0" applyFont="1" applyFill="1" applyBorder="1" applyAlignment="1">
      <alignment horizontal="center"/>
    </xf>
    <xf numFmtId="3" fontId="11" fillId="2" borderId="2" xfId="0" applyNumberFormat="1" applyFont="1" applyFill="1" applyBorder="1" applyAlignment="1">
      <alignment horizontal="center" vertical="center"/>
    </xf>
    <xf numFmtId="0" fontId="17" fillId="0" borderId="0" xfId="0" applyFont="1"/>
    <xf numFmtId="0" fontId="2" fillId="2" borderId="4" xfId="0" applyFont="1" applyFill="1" applyBorder="1" applyAlignment="1">
      <alignment horizontal="center"/>
    </xf>
    <xf numFmtId="0" fontId="2" fillId="2" borderId="4" xfId="0" applyFont="1" applyFill="1" applyBorder="1" applyAlignment="1">
      <alignment vertical="center" wrapText="1"/>
    </xf>
    <xf numFmtId="3" fontId="11" fillId="2" borderId="4" xfId="0" applyNumberFormat="1" applyFont="1" applyFill="1" applyBorder="1" applyAlignment="1">
      <alignment horizontal="center" vertical="center"/>
    </xf>
    <xf numFmtId="0" fontId="18" fillId="2" borderId="0" xfId="0" applyFont="1" applyFill="1" applyAlignment="1">
      <alignment vertical="top" wrapText="1"/>
    </xf>
    <xf numFmtId="0" fontId="19" fillId="2" borderId="0" xfId="0" applyFont="1" applyFill="1" applyAlignment="1">
      <alignment vertical="top" wrapText="1"/>
    </xf>
    <xf numFmtId="0" fontId="17" fillId="0" borderId="0" xfId="0" applyFont="1" applyAlignment="1">
      <alignment horizontal="left"/>
    </xf>
    <xf numFmtId="0" fontId="0" fillId="2" borderId="0" xfId="0" applyFill="1" applyAlignment="1">
      <alignment vertical="top" wrapText="1"/>
    </xf>
    <xf numFmtId="167" fontId="2" fillId="2" borderId="0" xfId="1" applyNumberFormat="1" applyFont="1" applyFill="1"/>
    <xf numFmtId="3" fontId="17" fillId="0" borderId="0" xfId="0" applyNumberFormat="1" applyFont="1" applyAlignment="1">
      <alignment horizontal="center" vertical="center"/>
    </xf>
    <xf numFmtId="0" fontId="18" fillId="2" borderId="0" xfId="0" applyFont="1" applyFill="1" applyAlignment="1">
      <alignment horizontal="left" vertical="center"/>
    </xf>
    <xf numFmtId="168" fontId="2" fillId="2" borderId="0" xfId="0" applyNumberFormat="1" applyFont="1" applyFill="1"/>
    <xf numFmtId="169" fontId="20" fillId="2" borderId="0" xfId="0" applyNumberFormat="1" applyFont="1" applyFill="1" applyAlignment="1">
      <alignment horizontal="right"/>
    </xf>
    <xf numFmtId="10" fontId="22" fillId="2" borderId="0" xfId="2" applyNumberFormat="1" applyFont="1" applyFill="1" applyAlignment="1">
      <alignment horizontal="center"/>
    </xf>
  </cellXfs>
  <cellStyles count="3">
    <cellStyle name="Normal" xfId="0" builtinId="0"/>
    <cellStyle name="Normal_BEF0708 PDE 2-1-07" xfId="2" xr:uid="{AFF2B72D-412B-4AFC-8B81-BBC80F56B676}"/>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MyDocs\Downloads\Proposed%20Funding%20Calculator.xlsx" TargetMode="External"/><Relationship Id="rId1" Type="http://schemas.openxmlformats.org/officeDocument/2006/relationships/externalLinkPath" Target="Proposed%20Funding%20Calculat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orlookup_data"/>
      <sheetName val="Table of Contents"/>
      <sheetName val="All District Subsidies"/>
      <sheetName val="Individual Dist. Subsidy Detail"/>
      <sheetName val="Adequacy Funding Calculation"/>
      <sheetName val="Tax Equity Funding Calculation"/>
      <sheetName val="Version"/>
      <sheetName val="key_TES"/>
      <sheetName val="data_TES"/>
      <sheetName val="key"/>
      <sheetName val="lookup_AUN"/>
      <sheetName val="data"/>
      <sheetName val="data_AFRandBudget"/>
      <sheetName val="AUN_ID"/>
    </sheetNames>
    <sheetDataSet>
      <sheetData sheetId="0"/>
      <sheetData sheetId="1"/>
      <sheetData sheetId="2"/>
      <sheetData sheetId="3"/>
      <sheetData sheetId="4"/>
      <sheetData sheetId="5"/>
      <sheetData sheetId="6"/>
      <sheetData sheetId="7">
        <row r="3">
          <cell r="E3" t="str">
            <v>ADJ_ADM_2022</v>
          </cell>
          <cell r="F3">
            <v>15</v>
          </cell>
        </row>
        <row r="4">
          <cell r="E4" t="str">
            <v>AdjustedPersonalIncome</v>
          </cell>
          <cell r="F4">
            <v>13</v>
          </cell>
        </row>
        <row r="5">
          <cell r="E5" t="str">
            <v>AdqGap</v>
          </cell>
          <cell r="F5">
            <v>28</v>
          </cell>
        </row>
        <row r="6">
          <cell r="E6" t="str">
            <v>AdqTarget</v>
          </cell>
          <cell r="F6">
            <v>27</v>
          </cell>
        </row>
        <row r="7">
          <cell r="E7" t="str">
            <v>AUN</v>
          </cell>
          <cell r="F7">
            <v>1</v>
          </cell>
        </row>
        <row r="8">
          <cell r="E8" t="str">
            <v>BEFC_ModelDistrict_All</v>
          </cell>
          <cell r="F8">
            <v>21</v>
          </cell>
        </row>
        <row r="9">
          <cell r="E9" t="str">
            <v>BEFC_ModelDistrict_ExcludeHi</v>
          </cell>
          <cell r="F9">
            <v>23</v>
          </cell>
        </row>
        <row r="10">
          <cell r="E10" t="str">
            <v>CapIndex</v>
          </cell>
          <cell r="F10">
            <v>46</v>
          </cell>
        </row>
        <row r="11">
          <cell r="E11" t="str">
            <v>CapIndex1</v>
          </cell>
          <cell r="F11">
            <v>44</v>
          </cell>
        </row>
        <row r="12">
          <cell r="E12" t="str">
            <v>CapIndex2</v>
          </cell>
          <cell r="F12">
            <v>45</v>
          </cell>
        </row>
        <row r="13">
          <cell r="E13" t="str">
            <v>County</v>
          </cell>
          <cell r="F13">
            <v>3</v>
          </cell>
        </row>
        <row r="14">
          <cell r="E14" t="str">
            <v>CurExp_lessTuition_22</v>
          </cell>
          <cell r="F14">
            <v>8</v>
          </cell>
        </row>
        <row r="15">
          <cell r="E15" t="str">
            <v>EminusF</v>
          </cell>
          <cell r="F15">
            <v>39</v>
          </cell>
        </row>
        <row r="16">
          <cell r="E16" t="str">
            <v>F</v>
          </cell>
          <cell r="F16">
            <v>35</v>
          </cell>
        </row>
        <row r="17">
          <cell r="E17" t="str">
            <v>G</v>
          </cell>
          <cell r="F17">
            <v>40</v>
          </cell>
        </row>
        <row r="18">
          <cell r="E18" t="str">
            <v>GrowingDistrictIndicator10yr</v>
          </cell>
          <cell r="F18">
            <v>10</v>
          </cell>
        </row>
        <row r="19">
          <cell r="E19" t="str">
            <v>H</v>
          </cell>
          <cell r="F19">
            <v>41</v>
          </cell>
        </row>
        <row r="20">
          <cell r="E20" t="str">
            <v>I</v>
          </cell>
          <cell r="F20">
            <v>42</v>
          </cell>
        </row>
        <row r="21">
          <cell r="E21" t="str">
            <v>J</v>
          </cell>
          <cell r="F21">
            <v>43</v>
          </cell>
        </row>
        <row r="22">
          <cell r="E22" t="str">
            <v>K</v>
          </cell>
          <cell r="F22">
            <v>47</v>
          </cell>
        </row>
        <row r="23">
          <cell r="E23" t="str">
            <v>LCPWS_pctl</v>
          </cell>
          <cell r="F23">
            <v>5</v>
          </cell>
        </row>
        <row r="24">
          <cell r="E24" t="str">
            <v>LE_at_66_minus</v>
          </cell>
          <cell r="F24">
            <v>38</v>
          </cell>
        </row>
        <row r="25">
          <cell r="E25" t="str">
            <v>LE_Pct33LE</v>
          </cell>
          <cell r="F25">
            <v>37</v>
          </cell>
        </row>
        <row r="26">
          <cell r="E26" t="str">
            <v>LER_pctl</v>
          </cell>
          <cell r="F26">
            <v>7</v>
          </cell>
        </row>
        <row r="27">
          <cell r="E27" t="str">
            <v>LocalCapacityperWeightedStud</v>
          </cell>
          <cell r="F27">
            <v>4</v>
          </cell>
        </row>
        <row r="28">
          <cell r="E28" t="str">
            <v>LocalCapPerWgtStudent</v>
          </cell>
          <cell r="F28">
            <v>14</v>
          </cell>
        </row>
        <row r="29">
          <cell r="E29" t="str">
            <v>LocalEffort</v>
          </cell>
          <cell r="F29">
            <v>11</v>
          </cell>
        </row>
        <row r="30">
          <cell r="E30" t="str">
            <v>LocalEffortRate</v>
          </cell>
          <cell r="F30">
            <v>6</v>
          </cell>
        </row>
        <row r="31">
          <cell r="E31" t="str">
            <v>LocEffortGap</v>
          </cell>
          <cell r="F31">
            <v>34</v>
          </cell>
        </row>
        <row r="32">
          <cell r="E32" t="str">
            <v>MK_ModelDistricts_All</v>
          </cell>
          <cell r="F32">
            <v>22</v>
          </cell>
        </row>
        <row r="33">
          <cell r="E33" t="str">
            <v>MktValuePlusPI</v>
          </cell>
          <cell r="F33">
            <v>31</v>
          </cell>
        </row>
        <row r="34">
          <cell r="E34" t="str">
            <v>Off_LocCapIndex</v>
          </cell>
          <cell r="F34">
            <v>16</v>
          </cell>
        </row>
        <row r="35">
          <cell r="E35" t="str">
            <v>Off_LocCapPerWgtStud</v>
          </cell>
          <cell r="F35">
            <v>17</v>
          </cell>
        </row>
        <row r="36">
          <cell r="E36" t="str">
            <v>Off_LocCapPerWgtStud_Med</v>
          </cell>
          <cell r="F36">
            <v>18</v>
          </cell>
        </row>
        <row r="37">
          <cell r="E37" t="str">
            <v>Off_TES_25</v>
          </cell>
          <cell r="F37">
            <v>57</v>
          </cell>
        </row>
        <row r="38">
          <cell r="E38" t="str">
            <v>Off_TES_7Year</v>
          </cell>
          <cell r="F38">
            <v>56</v>
          </cell>
        </row>
        <row r="39">
          <cell r="E39" t="str">
            <v>p33_LocalEffortRate</v>
          </cell>
          <cell r="F39">
            <v>29</v>
          </cell>
        </row>
        <row r="40">
          <cell r="E40" t="str">
            <v>p50_LocalCapPerWgtStudent</v>
          </cell>
          <cell r="F40">
            <v>36</v>
          </cell>
        </row>
        <row r="41">
          <cell r="E41" t="str">
            <v>p66_LocalEffortRate</v>
          </cell>
          <cell r="F41">
            <v>30</v>
          </cell>
        </row>
        <row r="42">
          <cell r="E42" t="str">
            <v>Pct33_LocalEffort</v>
          </cell>
          <cell r="F42">
            <v>32</v>
          </cell>
        </row>
        <row r="43">
          <cell r="E43" t="str">
            <v>Pct66_LocalEffort</v>
          </cell>
          <cell r="F43">
            <v>33</v>
          </cell>
        </row>
        <row r="44">
          <cell r="E44" t="str">
            <v>PctChg_ADM_12to22</v>
          </cell>
          <cell r="F44">
            <v>24</v>
          </cell>
        </row>
        <row r="45">
          <cell r="E45" t="str">
            <v>r_CurExp_WSC</v>
          </cell>
          <cell r="F45">
            <v>25</v>
          </cell>
        </row>
        <row r="46">
          <cell r="E46" t="str">
            <v>SchoolDistrict</v>
          </cell>
          <cell r="F46">
            <v>2</v>
          </cell>
        </row>
        <row r="47">
          <cell r="E47" t="str">
            <v>Sparsity_SizeAdj_FY2025</v>
          </cell>
          <cell r="F47">
            <v>19</v>
          </cell>
        </row>
        <row r="48">
          <cell r="E48" t="str">
            <v>Spend</v>
          </cell>
          <cell r="F48">
            <v>26</v>
          </cell>
        </row>
        <row r="49">
          <cell r="E49" t="str">
            <v>ST_StShAdq</v>
          </cell>
          <cell r="F49">
            <v>54</v>
          </cell>
        </row>
        <row r="50">
          <cell r="E50" t="str">
            <v>ST_TaxEquitySupplement</v>
          </cell>
          <cell r="F50">
            <v>49</v>
          </cell>
        </row>
        <row r="51">
          <cell r="E51" t="str">
            <v>STEBMarketValue</v>
          </cell>
          <cell r="F51">
            <v>12</v>
          </cell>
        </row>
        <row r="52">
          <cell r="E52" t="str">
            <v>StShAdq</v>
          </cell>
          <cell r="F52">
            <v>52</v>
          </cell>
        </row>
        <row r="53">
          <cell r="E53" t="str">
            <v>TaxEquitySupplement</v>
          </cell>
          <cell r="F53">
            <v>48</v>
          </cell>
        </row>
        <row r="54">
          <cell r="E54" t="str">
            <v>WGT_ADM_NOSS_FY2025</v>
          </cell>
          <cell r="F54">
            <v>20</v>
          </cell>
        </row>
        <row r="55">
          <cell r="E55" t="str">
            <v>WgtStudCount_BEFwithLowI_SEF</v>
          </cell>
          <cell r="F55">
            <v>9</v>
          </cell>
        </row>
        <row r="56">
          <cell r="E56" t="str">
            <v>Year1_ST_StShAdq</v>
          </cell>
          <cell r="F56">
            <v>55</v>
          </cell>
        </row>
        <row r="57">
          <cell r="E57" t="str">
            <v>Year1_ST_TaxEquitySupplement</v>
          </cell>
          <cell r="F57">
            <v>51</v>
          </cell>
        </row>
        <row r="58">
          <cell r="E58" t="str">
            <v>Year1_StShAdq</v>
          </cell>
          <cell r="F58">
            <v>53</v>
          </cell>
        </row>
        <row r="59">
          <cell r="E59" t="str">
            <v>Year1_TaxEquitSupplement</v>
          </cell>
          <cell r="F59">
            <v>50</v>
          </cell>
        </row>
      </sheetData>
      <sheetData sheetId="8">
        <row r="2">
          <cell r="A2">
            <v>101260303</v>
          </cell>
          <cell r="B2" t="str">
            <v>Albert Gallatin Area SD</v>
          </cell>
          <cell r="C2" t="str">
            <v>Fayette</v>
          </cell>
          <cell r="D2">
            <v>5471.05</v>
          </cell>
          <cell r="E2">
            <v>19</v>
          </cell>
          <cell r="F2">
            <v>9.4000000000000004E-3</v>
          </cell>
          <cell r="G2">
            <v>5</v>
          </cell>
          <cell r="H2">
            <v>54863745.43</v>
          </cell>
          <cell r="I2">
            <v>5210.2860000000001</v>
          </cell>
          <cell r="J2">
            <v>0</v>
          </cell>
          <cell r="K2">
            <v>13856210.73</v>
          </cell>
          <cell r="L2">
            <v>1055202835</v>
          </cell>
          <cell r="M2">
            <v>420777807</v>
          </cell>
          <cell r="N2">
            <v>5471.0498046875</v>
          </cell>
          <cell r="O2">
            <v>3203.7289999999998</v>
          </cell>
          <cell r="P2">
            <v>1</v>
          </cell>
          <cell r="Q2">
            <v>5437.29</v>
          </cell>
          <cell r="R2">
            <v>8245.6200000000008</v>
          </cell>
          <cell r="S2">
            <v>0</v>
          </cell>
          <cell r="T2">
            <v>596.64300000000003</v>
          </cell>
          <cell r="U2">
            <v>0</v>
          </cell>
          <cell r="V2">
            <v>0</v>
          </cell>
          <cell r="W2">
            <v>0</v>
          </cell>
          <cell r="X2">
            <v>-0.13938747776127525</v>
          </cell>
          <cell r="Y2">
            <v>10529.8916015625</v>
          </cell>
          <cell r="Z2">
            <v>13704</v>
          </cell>
          <cell r="AA2">
            <v>71401759.343999997</v>
          </cell>
          <cell r="AB2">
            <v>16538013.913999997</v>
          </cell>
          <cell r="AC2">
            <v>1.2699999999999999E-2</v>
          </cell>
          <cell r="AD2">
            <v>1.55E-2</v>
          </cell>
          <cell r="AE2">
            <v>1475980642</v>
          </cell>
          <cell r="AF2">
            <v>18744954.1534</v>
          </cell>
          <cell r="AG2">
            <v>22877699.951000001</v>
          </cell>
          <cell r="AH2">
            <v>4888743.4233999997</v>
          </cell>
          <cell r="AI2">
            <v>4888743.4233999997</v>
          </cell>
          <cell r="AJ2">
            <v>8257.7802734375</v>
          </cell>
          <cell r="AK2">
            <v>18744954.1534</v>
          </cell>
          <cell r="AL2">
            <v>0</v>
          </cell>
          <cell r="AM2">
            <v>11649270.490599997</v>
          </cell>
          <cell r="AN2">
            <v>0</v>
          </cell>
          <cell r="AO2">
            <v>11649270.490599997</v>
          </cell>
          <cell r="AP2">
            <v>21.233093729379384</v>
          </cell>
          <cell r="AQ2">
            <v>0</v>
          </cell>
          <cell r="AR2">
            <v>1</v>
          </cell>
          <cell r="AS2">
            <v>0</v>
          </cell>
          <cell r="AT2">
            <v>1</v>
          </cell>
          <cell r="AU2">
            <v>0</v>
          </cell>
          <cell r="AV2">
            <v>0</v>
          </cell>
          <cell r="AW2">
            <v>955241884.828125</v>
          </cell>
          <cell r="AX2">
            <v>0</v>
          </cell>
          <cell r="AY2">
            <v>136463126.40401787</v>
          </cell>
          <cell r="AZ2">
            <v>11649270.490599997</v>
          </cell>
          <cell r="BA2">
            <v>1664181.4986571425</v>
          </cell>
          <cell r="BB2">
            <v>11649270.490599997</v>
          </cell>
          <cell r="BC2">
            <v>734844866.56274295</v>
          </cell>
          <cell r="BD2">
            <v>0</v>
          </cell>
          <cell r="BE2">
            <v>0</v>
          </cell>
        </row>
        <row r="3">
          <cell r="A3">
            <v>101260803</v>
          </cell>
          <cell r="B3" t="str">
            <v>Brownsville Area SD</v>
          </cell>
          <cell r="C3" t="str">
            <v>Fayette</v>
          </cell>
          <cell r="D3">
            <v>3835.52</v>
          </cell>
          <cell r="E3">
            <v>7</v>
          </cell>
          <cell r="F3">
            <v>1.21E-2</v>
          </cell>
          <cell r="G3">
            <v>25</v>
          </cell>
          <cell r="H3">
            <v>28987697.670000002</v>
          </cell>
          <cell r="I3">
            <v>3057.2370000000001</v>
          </cell>
          <cell r="J3">
            <v>0</v>
          </cell>
          <cell r="K3">
            <v>7543042.8600000003</v>
          </cell>
          <cell r="L3">
            <v>427299351</v>
          </cell>
          <cell r="M3">
            <v>197860665</v>
          </cell>
          <cell r="N3">
            <v>3835.52001953125</v>
          </cell>
          <cell r="O3">
            <v>1648.6130000000001</v>
          </cell>
          <cell r="P3">
            <v>1</v>
          </cell>
          <cell r="Q3">
            <v>3920.32</v>
          </cell>
          <cell r="R3">
            <v>8245.6200000000008</v>
          </cell>
          <cell r="S3">
            <v>0</v>
          </cell>
          <cell r="T3">
            <v>583.92100000000005</v>
          </cell>
          <cell r="U3">
            <v>0</v>
          </cell>
          <cell r="V3">
            <v>0</v>
          </cell>
          <cell r="W3">
            <v>0</v>
          </cell>
          <cell r="X3">
            <v>-0.11919368131941507</v>
          </cell>
          <cell r="Y3">
            <v>9481.6650390625</v>
          </cell>
          <cell r="Z3">
            <v>13704</v>
          </cell>
          <cell r="AA3">
            <v>41896375.847999997</v>
          </cell>
          <cell r="AB3">
            <v>12908678.177999996</v>
          </cell>
          <cell r="AC3">
            <v>1.2699999999999999E-2</v>
          </cell>
          <cell r="AD3">
            <v>1.55E-2</v>
          </cell>
          <cell r="AE3">
            <v>625160016</v>
          </cell>
          <cell r="AF3">
            <v>7939532.2031999994</v>
          </cell>
          <cell r="AG3">
            <v>9689980.2479999997</v>
          </cell>
          <cell r="AH3">
            <v>396489.34319999907</v>
          </cell>
          <cell r="AI3">
            <v>396489.34319999907</v>
          </cell>
          <cell r="AJ3">
            <v>8257.7802734375</v>
          </cell>
          <cell r="AK3">
            <v>7939532.2031999994</v>
          </cell>
          <cell r="AL3">
            <v>0</v>
          </cell>
          <cell r="AM3">
            <v>12512188.834799998</v>
          </cell>
          <cell r="AN3">
            <v>0</v>
          </cell>
          <cell r="AO3">
            <v>12512188.834799998</v>
          </cell>
          <cell r="AP3">
            <v>43.163789609097286</v>
          </cell>
          <cell r="AQ3">
            <v>0</v>
          </cell>
          <cell r="AR3">
            <v>1</v>
          </cell>
          <cell r="AS3">
            <v>0</v>
          </cell>
          <cell r="AT3">
            <v>1</v>
          </cell>
          <cell r="AU3">
            <v>0</v>
          </cell>
          <cell r="AV3">
            <v>0</v>
          </cell>
          <cell r="AW3">
            <v>955241884.828125</v>
          </cell>
          <cell r="AX3">
            <v>0</v>
          </cell>
          <cell r="AY3">
            <v>136463126.40401787</v>
          </cell>
          <cell r="AZ3">
            <v>12512188.834799998</v>
          </cell>
          <cell r="BA3">
            <v>1787455.5478285712</v>
          </cell>
          <cell r="BB3">
            <v>24161459.325399995</v>
          </cell>
          <cell r="BC3">
            <v>734844866.56274295</v>
          </cell>
          <cell r="BD3">
            <v>0</v>
          </cell>
          <cell r="BE3">
            <v>0</v>
          </cell>
        </row>
        <row r="4">
          <cell r="A4">
            <v>101261302</v>
          </cell>
          <cell r="B4" t="str">
            <v>Connellsville Area SD</v>
          </cell>
          <cell r="C4" t="str">
            <v>Fayette</v>
          </cell>
          <cell r="D4">
            <v>6169.17</v>
          </cell>
          <cell r="E4">
            <v>26</v>
          </cell>
          <cell r="F4">
            <v>9.4000000000000004E-3</v>
          </cell>
          <cell r="G4">
            <v>5</v>
          </cell>
          <cell r="H4">
            <v>69760927.00999999</v>
          </cell>
          <cell r="I4">
            <v>6611.835</v>
          </cell>
          <cell r="J4">
            <v>0</v>
          </cell>
          <cell r="K4">
            <v>20529116.699999999</v>
          </cell>
          <cell r="L4">
            <v>1558459399</v>
          </cell>
          <cell r="M4">
            <v>629783957</v>
          </cell>
          <cell r="N4">
            <v>6169.169921875</v>
          </cell>
          <cell r="O4">
            <v>4199.9250000000002</v>
          </cell>
          <cell r="P4">
            <v>1</v>
          </cell>
          <cell r="Q4">
            <v>6159.64</v>
          </cell>
          <cell r="R4">
            <v>8245.6200000000008</v>
          </cell>
          <cell r="S4">
            <v>0</v>
          </cell>
          <cell r="T4">
            <v>773.649</v>
          </cell>
          <cell r="U4">
            <v>0</v>
          </cell>
          <cell r="V4">
            <v>0</v>
          </cell>
          <cell r="W4">
            <v>0</v>
          </cell>
          <cell r="X4">
            <v>-0.179114197682882</v>
          </cell>
          <cell r="Y4">
            <v>10550.91796875</v>
          </cell>
          <cell r="Z4">
            <v>13704</v>
          </cell>
          <cell r="AA4">
            <v>90608586.840000004</v>
          </cell>
          <cell r="AB4">
            <v>20847659.830000013</v>
          </cell>
          <cell r="AC4">
            <v>1.2699999999999999E-2</v>
          </cell>
          <cell r="AD4">
            <v>1.55E-2</v>
          </cell>
          <cell r="AE4">
            <v>2188243356</v>
          </cell>
          <cell r="AF4">
            <v>27790690.621199999</v>
          </cell>
          <cell r="AG4">
            <v>33917772.017999999</v>
          </cell>
          <cell r="AH4">
            <v>7261573.9211999997</v>
          </cell>
          <cell r="AI4">
            <v>7261573.9211999997</v>
          </cell>
          <cell r="AJ4">
            <v>8257.7802734375</v>
          </cell>
          <cell r="AK4">
            <v>27790690.621199999</v>
          </cell>
          <cell r="AL4">
            <v>0</v>
          </cell>
          <cell r="AM4">
            <v>13586085.908800013</v>
          </cell>
          <cell r="AN4">
            <v>0</v>
          </cell>
          <cell r="AO4">
            <v>13586085.908800013</v>
          </cell>
          <cell r="AP4">
            <v>19.475208388289474</v>
          </cell>
          <cell r="AQ4">
            <v>0</v>
          </cell>
          <cell r="AR4">
            <v>1</v>
          </cell>
          <cell r="AS4">
            <v>0</v>
          </cell>
          <cell r="AT4">
            <v>1</v>
          </cell>
          <cell r="AU4">
            <v>0</v>
          </cell>
          <cell r="AV4">
            <v>0</v>
          </cell>
          <cell r="AW4">
            <v>955241884.828125</v>
          </cell>
          <cell r="AX4">
            <v>0</v>
          </cell>
          <cell r="AY4">
            <v>136463126.40401787</v>
          </cell>
          <cell r="AZ4">
            <v>13586085.908800013</v>
          </cell>
          <cell r="BA4">
            <v>1940869.4155428591</v>
          </cell>
          <cell r="BB4">
            <v>37747545.234200008</v>
          </cell>
          <cell r="BC4">
            <v>734844866.56274295</v>
          </cell>
          <cell r="BD4">
            <v>0</v>
          </cell>
          <cell r="BE4">
            <v>0</v>
          </cell>
        </row>
        <row r="5">
          <cell r="A5">
            <v>101262903</v>
          </cell>
          <cell r="B5" t="str">
            <v>Frazier SD</v>
          </cell>
          <cell r="C5" t="str">
            <v>Fayette</v>
          </cell>
          <cell r="D5">
            <v>6673.4</v>
          </cell>
          <cell r="E5">
            <v>31</v>
          </cell>
          <cell r="F5">
            <v>1.21E-2</v>
          </cell>
          <cell r="G5">
            <v>25</v>
          </cell>
          <cell r="H5">
            <v>18655407.120000001</v>
          </cell>
          <cell r="I5">
            <v>1628.4639999999999</v>
          </cell>
          <cell r="J5">
            <v>0</v>
          </cell>
          <cell r="K5">
            <v>7109186.3300000001</v>
          </cell>
          <cell r="L5">
            <v>420089160</v>
          </cell>
          <cell r="M5">
            <v>168963987</v>
          </cell>
          <cell r="N5">
            <v>6673.39990234375</v>
          </cell>
          <cell r="O5">
            <v>1088.28</v>
          </cell>
          <cell r="P5">
            <v>1</v>
          </cell>
          <cell r="Q5">
            <v>6608.02</v>
          </cell>
          <cell r="R5">
            <v>8245.6200000000008</v>
          </cell>
          <cell r="S5">
            <v>32.311</v>
          </cell>
          <cell r="T5">
            <v>127.399</v>
          </cell>
          <cell r="U5">
            <v>0</v>
          </cell>
          <cell r="V5">
            <v>0</v>
          </cell>
          <cell r="W5">
            <v>0</v>
          </cell>
          <cell r="X5">
            <v>-0.10829594181765978</v>
          </cell>
          <cell r="Y5">
            <v>11455.830078125</v>
          </cell>
          <cell r="Z5">
            <v>13704</v>
          </cell>
          <cell r="AA5">
            <v>22316470.655999999</v>
          </cell>
          <cell r="AB5">
            <v>3661063.5359999985</v>
          </cell>
          <cell r="AC5">
            <v>1.2699999999999999E-2</v>
          </cell>
          <cell r="AD5">
            <v>1.55E-2</v>
          </cell>
          <cell r="AE5">
            <v>589053147</v>
          </cell>
          <cell r="AF5">
            <v>7480974.9668999994</v>
          </cell>
          <cell r="AG5">
            <v>9130323.7785</v>
          </cell>
          <cell r="AH5">
            <v>371788.63689999934</v>
          </cell>
          <cell r="AI5">
            <v>371788.63689999934</v>
          </cell>
          <cell r="AJ5">
            <v>8257.7802734375</v>
          </cell>
          <cell r="AK5">
            <v>7480974.9668999994</v>
          </cell>
          <cell r="AL5">
            <v>0</v>
          </cell>
          <cell r="AM5">
            <v>3289274.8990999991</v>
          </cell>
          <cell r="AN5">
            <v>0</v>
          </cell>
          <cell r="AO5">
            <v>3289274.8990999991</v>
          </cell>
          <cell r="AP5">
            <v>17.631750826673994</v>
          </cell>
          <cell r="AQ5">
            <v>0</v>
          </cell>
          <cell r="AR5">
            <v>1</v>
          </cell>
          <cell r="AS5">
            <v>0</v>
          </cell>
          <cell r="AT5">
            <v>1</v>
          </cell>
          <cell r="AU5">
            <v>0</v>
          </cell>
          <cell r="AV5">
            <v>0</v>
          </cell>
          <cell r="AW5">
            <v>955241884.828125</v>
          </cell>
          <cell r="AX5">
            <v>0</v>
          </cell>
          <cell r="AY5">
            <v>136463126.40401787</v>
          </cell>
          <cell r="AZ5">
            <v>3289274.8990999991</v>
          </cell>
          <cell r="BA5">
            <v>469896.41415714275</v>
          </cell>
          <cell r="BB5">
            <v>41036820.133300006</v>
          </cell>
          <cell r="BC5">
            <v>734844866.56274295</v>
          </cell>
          <cell r="BD5">
            <v>0</v>
          </cell>
          <cell r="BE5">
            <v>0</v>
          </cell>
        </row>
        <row r="6">
          <cell r="A6">
            <v>101264003</v>
          </cell>
          <cell r="B6" t="str">
            <v>Laurel Highlands SD</v>
          </cell>
          <cell r="C6" t="str">
            <v>Fayette</v>
          </cell>
          <cell r="D6">
            <v>7793.5</v>
          </cell>
          <cell r="E6">
            <v>43</v>
          </cell>
          <cell r="F6">
            <v>1.3299999999999999E-2</v>
          </cell>
          <cell r="G6">
            <v>41</v>
          </cell>
          <cell r="H6">
            <v>54519809.459999993</v>
          </cell>
          <cell r="I6">
            <v>4729.9160000000002</v>
          </cell>
          <cell r="J6">
            <v>0</v>
          </cell>
          <cell r="K6">
            <v>25179387.420000002</v>
          </cell>
          <cell r="L6">
            <v>1425807974</v>
          </cell>
          <cell r="M6">
            <v>472089679</v>
          </cell>
          <cell r="N6">
            <v>7793.5</v>
          </cell>
          <cell r="O6">
            <v>2816.6439999999998</v>
          </cell>
          <cell r="P6">
            <v>1</v>
          </cell>
          <cell r="Q6">
            <v>7836.81</v>
          </cell>
          <cell r="R6">
            <v>8245.6200000000008</v>
          </cell>
          <cell r="S6">
            <v>0</v>
          </cell>
          <cell r="T6">
            <v>573.83799999999997</v>
          </cell>
          <cell r="U6">
            <v>0</v>
          </cell>
          <cell r="V6">
            <v>0</v>
          </cell>
          <cell r="W6">
            <v>0</v>
          </cell>
          <cell r="X6">
            <v>-0.17096989690964357</v>
          </cell>
          <cell r="Y6">
            <v>11526.591796875</v>
          </cell>
          <cell r="Z6">
            <v>13704</v>
          </cell>
          <cell r="AA6">
            <v>64818768.864</v>
          </cell>
          <cell r="AB6">
            <v>10298959.404000007</v>
          </cell>
          <cell r="AC6">
            <v>1.2699999999999999E-2</v>
          </cell>
          <cell r="AD6">
            <v>1.55E-2</v>
          </cell>
          <cell r="AE6">
            <v>1897897653</v>
          </cell>
          <cell r="AF6">
            <v>24103300.193099998</v>
          </cell>
          <cell r="AG6">
            <v>29417413.6215</v>
          </cell>
          <cell r="AH6">
            <v>-1076087.2269000039</v>
          </cell>
          <cell r="AI6">
            <v>0</v>
          </cell>
          <cell r="AJ6">
            <v>8257.7802734375</v>
          </cell>
          <cell r="AK6">
            <v>25179387.420000002</v>
          </cell>
          <cell r="AL6">
            <v>0</v>
          </cell>
          <cell r="AM6">
            <v>10298959.404000007</v>
          </cell>
          <cell r="AN6">
            <v>0</v>
          </cell>
          <cell r="AO6">
            <v>10298959.404000007</v>
          </cell>
          <cell r="AP6">
            <v>18.890307038868379</v>
          </cell>
          <cell r="AQ6">
            <v>0</v>
          </cell>
          <cell r="AR6">
            <v>1</v>
          </cell>
          <cell r="AS6">
            <v>0</v>
          </cell>
          <cell r="AT6">
            <v>1</v>
          </cell>
          <cell r="AU6">
            <v>0</v>
          </cell>
          <cell r="AV6">
            <v>0</v>
          </cell>
          <cell r="AW6">
            <v>955241884.828125</v>
          </cell>
          <cell r="AX6">
            <v>0</v>
          </cell>
          <cell r="AY6">
            <v>136463126.40401787</v>
          </cell>
          <cell r="AZ6">
            <v>10298959.404000007</v>
          </cell>
          <cell r="BA6">
            <v>1471279.9148571438</v>
          </cell>
          <cell r="BB6">
            <v>51335779.537300013</v>
          </cell>
          <cell r="BC6">
            <v>734844866.56274295</v>
          </cell>
          <cell r="BD6">
            <v>0</v>
          </cell>
          <cell r="BE6">
            <v>0</v>
          </cell>
        </row>
        <row r="7">
          <cell r="A7">
            <v>101268003</v>
          </cell>
          <cell r="B7" t="str">
            <v>Uniontown Area SD</v>
          </cell>
          <cell r="C7" t="str">
            <v>Fayette</v>
          </cell>
          <cell r="D7">
            <v>7723.5</v>
          </cell>
          <cell r="E7">
            <v>42</v>
          </cell>
          <cell r="F7">
            <v>1.0500000000000001E-2</v>
          </cell>
          <cell r="G7">
            <v>11</v>
          </cell>
          <cell r="H7">
            <v>48593502.07</v>
          </cell>
          <cell r="I7">
            <v>4663.085</v>
          </cell>
          <cell r="J7">
            <v>0</v>
          </cell>
          <cell r="K7">
            <v>19059063.620000001</v>
          </cell>
          <cell r="L7">
            <v>1375653391</v>
          </cell>
          <cell r="M7">
            <v>441057753</v>
          </cell>
          <cell r="N7">
            <v>7723.5</v>
          </cell>
          <cell r="O7">
            <v>2680.9580000000001</v>
          </cell>
          <cell r="P7">
            <v>1</v>
          </cell>
          <cell r="Q7">
            <v>7210.5</v>
          </cell>
          <cell r="R7">
            <v>8245.6200000000008</v>
          </cell>
          <cell r="S7">
            <v>0</v>
          </cell>
          <cell r="T7">
            <v>846.39300000000003</v>
          </cell>
          <cell r="U7">
            <v>0</v>
          </cell>
          <cell r="V7">
            <v>0</v>
          </cell>
          <cell r="W7">
            <v>0</v>
          </cell>
          <cell r="X7">
            <v>-8.7164020756889005E-2</v>
          </cell>
          <cell r="Y7">
            <v>10420.8916015625</v>
          </cell>
          <cell r="Z7">
            <v>13704</v>
          </cell>
          <cell r="AA7">
            <v>63902916.840000004</v>
          </cell>
          <cell r="AB7">
            <v>15309414.770000003</v>
          </cell>
          <cell r="AC7">
            <v>1.2699999999999999E-2</v>
          </cell>
          <cell r="AD7">
            <v>1.55E-2</v>
          </cell>
          <cell r="AE7">
            <v>1816711144</v>
          </cell>
          <cell r="AF7">
            <v>23072231.5288</v>
          </cell>
          <cell r="AG7">
            <v>28159022.732000001</v>
          </cell>
          <cell r="AH7">
            <v>4013167.9087999985</v>
          </cell>
          <cell r="AI7">
            <v>4013167.9087999985</v>
          </cell>
          <cell r="AJ7">
            <v>8257.7802734375</v>
          </cell>
          <cell r="AK7">
            <v>23072231.5288</v>
          </cell>
          <cell r="AL7">
            <v>0</v>
          </cell>
          <cell r="AM7">
            <v>11296246.861200005</v>
          </cell>
          <cell r="AN7">
            <v>0</v>
          </cell>
          <cell r="AO7">
            <v>11296246.861200005</v>
          </cell>
          <cell r="AP7">
            <v>23.24641439698566</v>
          </cell>
          <cell r="AQ7">
            <v>0</v>
          </cell>
          <cell r="AR7">
            <v>1</v>
          </cell>
          <cell r="AS7">
            <v>0</v>
          </cell>
          <cell r="AT7">
            <v>1</v>
          </cell>
          <cell r="AU7">
            <v>0</v>
          </cell>
          <cell r="AV7">
            <v>0</v>
          </cell>
          <cell r="AW7">
            <v>955241884.828125</v>
          </cell>
          <cell r="AX7">
            <v>0</v>
          </cell>
          <cell r="AY7">
            <v>136463126.40401787</v>
          </cell>
          <cell r="AZ7">
            <v>11296246.861200005</v>
          </cell>
          <cell r="BA7">
            <v>1613749.5516000006</v>
          </cell>
          <cell r="BB7">
            <v>62632026.398500018</v>
          </cell>
          <cell r="BC7">
            <v>734844866.56274295</v>
          </cell>
          <cell r="BD7">
            <v>0</v>
          </cell>
          <cell r="BE7">
            <v>0</v>
          </cell>
        </row>
        <row r="8">
          <cell r="A8">
            <v>101301303</v>
          </cell>
          <cell r="B8" t="str">
            <v>Carmichaels Area SD</v>
          </cell>
          <cell r="C8" t="str">
            <v>Greene</v>
          </cell>
          <cell r="D8">
            <v>4725.3100000000004</v>
          </cell>
          <cell r="E8">
            <v>12</v>
          </cell>
          <cell r="F8">
            <v>1.38E-2</v>
          </cell>
          <cell r="G8">
            <v>47</v>
          </cell>
          <cell r="H8">
            <v>18373697.699999999</v>
          </cell>
          <cell r="I8">
            <v>1625.454</v>
          </cell>
          <cell r="J8">
            <v>0</v>
          </cell>
          <cell r="K8">
            <v>5561421.0300000003</v>
          </cell>
          <cell r="L8">
            <v>270876901</v>
          </cell>
          <cell r="M8">
            <v>132513798</v>
          </cell>
          <cell r="N8">
            <v>4725.31005859375</v>
          </cell>
          <cell r="O8">
            <v>1020.27</v>
          </cell>
          <cell r="P8">
            <v>1</v>
          </cell>
          <cell r="Q8">
            <v>4381.8100000000004</v>
          </cell>
          <cell r="R8">
            <v>8245.6200000000008</v>
          </cell>
          <cell r="S8">
            <v>0</v>
          </cell>
          <cell r="T8">
            <v>268.57299999999998</v>
          </cell>
          <cell r="U8">
            <v>0</v>
          </cell>
          <cell r="V8">
            <v>0</v>
          </cell>
          <cell r="W8">
            <v>0</v>
          </cell>
          <cell r="X8">
            <v>-0.10073217617708329</v>
          </cell>
          <cell r="Y8">
            <v>11303.732421875</v>
          </cell>
          <cell r="Z8">
            <v>13704</v>
          </cell>
          <cell r="AA8">
            <v>22275221.616</v>
          </cell>
          <cell r="AB8">
            <v>3901523.9160000011</v>
          </cell>
          <cell r="AC8">
            <v>1.2699999999999999E-2</v>
          </cell>
          <cell r="AD8">
            <v>1.55E-2</v>
          </cell>
          <cell r="AE8">
            <v>403390699</v>
          </cell>
          <cell r="AF8">
            <v>5123061.8772999998</v>
          </cell>
          <cell r="AG8">
            <v>6252555.8344999999</v>
          </cell>
          <cell r="AH8">
            <v>-438359.15270000044</v>
          </cell>
          <cell r="AI8">
            <v>0</v>
          </cell>
          <cell r="AJ8">
            <v>8257.7802734375</v>
          </cell>
          <cell r="AK8">
            <v>5561421.0300000003</v>
          </cell>
          <cell r="AL8">
            <v>0</v>
          </cell>
          <cell r="AM8">
            <v>3901523.9160000011</v>
          </cell>
          <cell r="AN8">
            <v>0</v>
          </cell>
          <cell r="AO8">
            <v>3901523.9160000011</v>
          </cell>
          <cell r="AP8">
            <v>21.234288163998698</v>
          </cell>
          <cell r="AQ8">
            <v>0</v>
          </cell>
          <cell r="AR8">
            <v>1</v>
          </cell>
          <cell r="AS8">
            <v>0</v>
          </cell>
          <cell r="AT8">
            <v>1</v>
          </cell>
          <cell r="AU8">
            <v>0</v>
          </cell>
          <cell r="AV8">
            <v>0</v>
          </cell>
          <cell r="AW8">
            <v>955241884.828125</v>
          </cell>
          <cell r="AX8">
            <v>0</v>
          </cell>
          <cell r="AY8">
            <v>136463126.40401787</v>
          </cell>
          <cell r="AZ8">
            <v>3901523.9160000011</v>
          </cell>
          <cell r="BA8">
            <v>557360.55942857161</v>
          </cell>
          <cell r="BB8">
            <v>66533550.314500019</v>
          </cell>
          <cell r="BC8">
            <v>734844866.56274295</v>
          </cell>
          <cell r="BD8">
            <v>0</v>
          </cell>
          <cell r="BE8">
            <v>0</v>
          </cell>
        </row>
        <row r="9">
          <cell r="A9">
            <v>101301403</v>
          </cell>
          <cell r="B9" t="str">
            <v>Central Greene SD</v>
          </cell>
          <cell r="C9" t="str">
            <v>Greene</v>
          </cell>
          <cell r="D9">
            <v>8366.2999999999993</v>
          </cell>
          <cell r="E9">
            <v>51</v>
          </cell>
          <cell r="F9">
            <v>1.4999999999999999E-2</v>
          </cell>
          <cell r="G9">
            <v>59</v>
          </cell>
          <cell r="H9">
            <v>29961791.009999998</v>
          </cell>
          <cell r="I9">
            <v>2404.875</v>
          </cell>
          <cell r="J9">
            <v>0</v>
          </cell>
          <cell r="K9">
            <v>17088372.219999999</v>
          </cell>
          <cell r="L9">
            <v>837225340</v>
          </cell>
          <cell r="M9">
            <v>302165402</v>
          </cell>
          <cell r="N9">
            <v>8366.2998046875</v>
          </cell>
          <cell r="O9">
            <v>1600.7719999999999</v>
          </cell>
          <cell r="P9">
            <v>0.97</v>
          </cell>
          <cell r="Q9">
            <v>8458.57</v>
          </cell>
          <cell r="R9">
            <v>8245.6200000000008</v>
          </cell>
          <cell r="S9">
            <v>53.295000000000002</v>
          </cell>
          <cell r="T9">
            <v>231.76900000000001</v>
          </cell>
          <cell r="U9">
            <v>0</v>
          </cell>
          <cell r="V9">
            <v>0</v>
          </cell>
          <cell r="W9">
            <v>0</v>
          </cell>
          <cell r="X9">
            <v>-0.1901095303939381</v>
          </cell>
          <cell r="Y9">
            <v>12458.7724609375</v>
          </cell>
          <cell r="Z9">
            <v>13704</v>
          </cell>
          <cell r="AA9">
            <v>32956407</v>
          </cell>
          <cell r="AB9">
            <v>2994615.9900000021</v>
          </cell>
          <cell r="AC9">
            <v>1.2699999999999999E-2</v>
          </cell>
          <cell r="AD9">
            <v>1.55E-2</v>
          </cell>
          <cell r="AE9">
            <v>1139390742</v>
          </cell>
          <cell r="AF9">
            <v>14470262.4234</v>
          </cell>
          <cell r="AG9">
            <v>17660556.500999998</v>
          </cell>
          <cell r="AH9">
            <v>-2618109.7965999991</v>
          </cell>
          <cell r="AI9">
            <v>0</v>
          </cell>
          <cell r="AJ9">
            <v>8257.7802734375</v>
          </cell>
          <cell r="AK9">
            <v>17088372.219999999</v>
          </cell>
          <cell r="AL9">
            <v>0</v>
          </cell>
          <cell r="AM9">
            <v>2994615.9900000021</v>
          </cell>
          <cell r="AN9">
            <v>0</v>
          </cell>
          <cell r="AO9">
            <v>2994615.9900000021</v>
          </cell>
          <cell r="AP9">
            <v>9.9947829854380998</v>
          </cell>
          <cell r="AQ9">
            <v>0</v>
          </cell>
          <cell r="AR9">
            <v>0.98685851068245656</v>
          </cell>
          <cell r="AS9">
            <v>0</v>
          </cell>
          <cell r="AT9">
            <v>0.98685851068245656</v>
          </cell>
          <cell r="AU9">
            <v>0</v>
          </cell>
          <cell r="AV9">
            <v>0</v>
          </cell>
          <cell r="AW9">
            <v>955241884.828125</v>
          </cell>
          <cell r="AX9">
            <v>0</v>
          </cell>
          <cell r="AY9">
            <v>136463126.40401787</v>
          </cell>
          <cell r="AZ9">
            <v>2994615.9900000021</v>
          </cell>
          <cell r="BA9">
            <v>427802.28428571456</v>
          </cell>
          <cell r="BB9">
            <v>69528166.304500014</v>
          </cell>
          <cell r="BC9">
            <v>734844866.56274295</v>
          </cell>
          <cell r="BD9">
            <v>0</v>
          </cell>
          <cell r="BE9">
            <v>0</v>
          </cell>
        </row>
        <row r="10">
          <cell r="A10">
            <v>101303503</v>
          </cell>
          <cell r="B10" t="str">
            <v>Jefferson-Morgan SD</v>
          </cell>
          <cell r="C10" t="str">
            <v>Greene</v>
          </cell>
          <cell r="D10">
            <v>5667.12</v>
          </cell>
          <cell r="E10">
            <v>21</v>
          </cell>
          <cell r="F10">
            <v>1.61E-2</v>
          </cell>
          <cell r="G10">
            <v>70</v>
          </cell>
          <cell r="H10">
            <v>14794288.130000001</v>
          </cell>
          <cell r="I10">
            <v>1127.153</v>
          </cell>
          <cell r="J10">
            <v>0</v>
          </cell>
          <cell r="K10">
            <v>5669580.3899999997</v>
          </cell>
          <cell r="L10">
            <v>241007439</v>
          </cell>
          <cell r="M10">
            <v>111495398</v>
          </cell>
          <cell r="N10">
            <v>5667.1201171875</v>
          </cell>
          <cell r="O10">
            <v>780.83100000000002</v>
          </cell>
          <cell r="P10">
            <v>1</v>
          </cell>
          <cell r="Q10">
            <v>5625.77</v>
          </cell>
          <cell r="R10">
            <v>8245.6200000000008</v>
          </cell>
          <cell r="S10">
            <v>52.61</v>
          </cell>
          <cell r="T10">
            <v>43.78</v>
          </cell>
          <cell r="U10">
            <v>0</v>
          </cell>
          <cell r="V10">
            <v>0</v>
          </cell>
          <cell r="W10">
            <v>0</v>
          </cell>
          <cell r="X10">
            <v>-9.147594391762176E-2</v>
          </cell>
          <cell r="Y10">
            <v>13125.359375</v>
          </cell>
          <cell r="Z10">
            <v>13704</v>
          </cell>
          <cell r="AA10">
            <v>15446504.711999999</v>
          </cell>
          <cell r="AB10">
            <v>652216.58199999854</v>
          </cell>
          <cell r="AC10">
            <v>1.2699999999999999E-2</v>
          </cell>
          <cell r="AD10">
            <v>1.55E-2</v>
          </cell>
          <cell r="AE10">
            <v>352502837</v>
          </cell>
          <cell r="AF10">
            <v>4476786.0298999995</v>
          </cell>
          <cell r="AG10">
            <v>5463793.9735000003</v>
          </cell>
          <cell r="AH10">
            <v>-1192794.3601000002</v>
          </cell>
          <cell r="AI10">
            <v>0</v>
          </cell>
          <cell r="AJ10">
            <v>8257.7802734375</v>
          </cell>
          <cell r="AK10">
            <v>5669580.3899999997</v>
          </cell>
          <cell r="AL10">
            <v>0</v>
          </cell>
          <cell r="AM10">
            <v>652216.58199999854</v>
          </cell>
          <cell r="AN10">
            <v>0</v>
          </cell>
          <cell r="AO10">
            <v>652216.58199999854</v>
          </cell>
          <cell r="AP10">
            <v>4.4085702283804205</v>
          </cell>
          <cell r="AQ10">
            <v>205786.41649999935</v>
          </cell>
          <cell r="AR10">
            <v>1</v>
          </cell>
          <cell r="AS10">
            <v>0</v>
          </cell>
          <cell r="AT10">
            <v>1</v>
          </cell>
          <cell r="AU10">
            <v>205786.421875</v>
          </cell>
          <cell r="AV10">
            <v>205786.421875</v>
          </cell>
          <cell r="AW10">
            <v>955241884.828125</v>
          </cell>
          <cell r="AX10">
            <v>29398.060267857141</v>
          </cell>
          <cell r="AY10">
            <v>136463126.40401787</v>
          </cell>
          <cell r="AZ10">
            <v>652216.58199999854</v>
          </cell>
          <cell r="BA10">
            <v>93173.797428571226</v>
          </cell>
          <cell r="BB10">
            <v>70180382.886500016</v>
          </cell>
          <cell r="BC10">
            <v>734844866.56274295</v>
          </cell>
          <cell r="BD10">
            <v>205786</v>
          </cell>
          <cell r="BE10">
            <v>29398</v>
          </cell>
        </row>
        <row r="11">
          <cell r="A11">
            <v>101306503</v>
          </cell>
          <cell r="B11" t="str">
            <v>Southeastern Greene SD</v>
          </cell>
          <cell r="C11" t="str">
            <v>Greene</v>
          </cell>
          <cell r="D11">
            <v>4892.8599999999997</v>
          </cell>
          <cell r="E11">
            <v>14</v>
          </cell>
          <cell r="F11">
            <v>1.1599999999999999E-2</v>
          </cell>
          <cell r="G11">
            <v>21</v>
          </cell>
          <cell r="H11">
            <v>12000732.75</v>
          </cell>
          <cell r="I11">
            <v>965.86300000000006</v>
          </cell>
          <cell r="J11">
            <v>0</v>
          </cell>
          <cell r="K11">
            <v>3356543.57</v>
          </cell>
          <cell r="L11">
            <v>183912434</v>
          </cell>
          <cell r="M11">
            <v>104772852</v>
          </cell>
          <cell r="N11">
            <v>4892.85986328125</v>
          </cell>
          <cell r="O11">
            <v>606.625</v>
          </cell>
          <cell r="P11">
            <v>1</v>
          </cell>
          <cell r="Q11">
            <v>4849.78</v>
          </cell>
          <cell r="R11">
            <v>8245.6200000000008</v>
          </cell>
          <cell r="S11">
            <v>85.992999999999995</v>
          </cell>
          <cell r="T11">
            <v>140.738</v>
          </cell>
          <cell r="U11">
            <v>0</v>
          </cell>
          <cell r="V11">
            <v>0</v>
          </cell>
          <cell r="W11">
            <v>0</v>
          </cell>
          <cell r="X11">
            <v>-4.128296903777335E-2</v>
          </cell>
          <cell r="Y11">
            <v>12424.880859375</v>
          </cell>
          <cell r="Z11">
            <v>13704</v>
          </cell>
          <cell r="AA11">
            <v>13236186.552000001</v>
          </cell>
          <cell r="AB11">
            <v>1235453.8020000011</v>
          </cell>
          <cell r="AC11">
            <v>1.2699999999999999E-2</v>
          </cell>
          <cell r="AD11">
            <v>1.55E-2</v>
          </cell>
          <cell r="AE11">
            <v>288685286</v>
          </cell>
          <cell r="AF11">
            <v>3666303.1321999999</v>
          </cell>
          <cell r="AG11">
            <v>4474621.9330000002</v>
          </cell>
          <cell r="AH11">
            <v>309759.56220000004</v>
          </cell>
          <cell r="AI11">
            <v>309759.56220000004</v>
          </cell>
          <cell r="AJ11">
            <v>8257.7802734375</v>
          </cell>
          <cell r="AK11">
            <v>3666303.1321999999</v>
          </cell>
          <cell r="AL11">
            <v>0</v>
          </cell>
          <cell r="AM11">
            <v>925694.23980000103</v>
          </cell>
          <cell r="AN11">
            <v>0</v>
          </cell>
          <cell r="AO11">
            <v>925694.23980000103</v>
          </cell>
          <cell r="AP11">
            <v>7.7136476503903566</v>
          </cell>
          <cell r="AQ11">
            <v>0</v>
          </cell>
          <cell r="AR11">
            <v>1</v>
          </cell>
          <cell r="AS11">
            <v>0</v>
          </cell>
          <cell r="AT11">
            <v>1</v>
          </cell>
          <cell r="AU11">
            <v>0</v>
          </cell>
          <cell r="AV11">
            <v>0</v>
          </cell>
          <cell r="AW11">
            <v>955241884.828125</v>
          </cell>
          <cell r="AX11">
            <v>0</v>
          </cell>
          <cell r="AY11">
            <v>136463126.40401787</v>
          </cell>
          <cell r="AZ11">
            <v>925694.23980000103</v>
          </cell>
          <cell r="BA11">
            <v>132242.03425714301</v>
          </cell>
          <cell r="BB11">
            <v>71106077.126300022</v>
          </cell>
          <cell r="BC11">
            <v>734844866.56274295</v>
          </cell>
          <cell r="BD11">
            <v>0</v>
          </cell>
          <cell r="BE11">
            <v>0</v>
          </cell>
        </row>
        <row r="12">
          <cell r="A12">
            <v>101308503</v>
          </cell>
          <cell r="B12" t="str">
            <v>West Greene SD</v>
          </cell>
          <cell r="C12" t="str">
            <v>Greene</v>
          </cell>
          <cell r="D12">
            <v>15802.78</v>
          </cell>
          <cell r="E12">
            <v>93</v>
          </cell>
          <cell r="F12">
            <v>1.0500000000000001E-2</v>
          </cell>
          <cell r="G12">
            <v>11</v>
          </cell>
          <cell r="H12">
            <v>15321803.25</v>
          </cell>
          <cell r="I12">
            <v>1064.2449999999999</v>
          </cell>
          <cell r="J12">
            <v>0</v>
          </cell>
          <cell r="K12">
            <v>10046221.279999999</v>
          </cell>
          <cell r="L12">
            <v>817308659</v>
          </cell>
          <cell r="M12">
            <v>136542730</v>
          </cell>
          <cell r="N12">
            <v>15802.7802734375</v>
          </cell>
          <cell r="O12">
            <v>670.06600000000003</v>
          </cell>
          <cell r="P12">
            <v>0.08</v>
          </cell>
          <cell r="Q12">
            <v>15835.03</v>
          </cell>
          <cell r="R12">
            <v>8245.6200000000008</v>
          </cell>
          <cell r="S12">
            <v>103.28700000000001</v>
          </cell>
          <cell r="T12">
            <v>69.962000000000003</v>
          </cell>
          <cell r="U12">
            <v>0</v>
          </cell>
          <cell r="V12">
            <v>0</v>
          </cell>
          <cell r="W12">
            <v>0</v>
          </cell>
          <cell r="X12">
            <v>-0.21086264238404351</v>
          </cell>
          <cell r="Y12">
            <v>14396.8759765625</v>
          </cell>
          <cell r="Z12">
            <v>13704</v>
          </cell>
          <cell r="AA12">
            <v>14584413.479999999</v>
          </cell>
          <cell r="AB12">
            <v>0</v>
          </cell>
          <cell r="AC12">
            <v>1.2699999999999999E-2</v>
          </cell>
          <cell r="AD12">
            <v>1.55E-2</v>
          </cell>
          <cell r="AE12">
            <v>953851389</v>
          </cell>
          <cell r="AF12">
            <v>12113912.6403</v>
          </cell>
          <cell r="AG12">
            <v>14784696.5295</v>
          </cell>
          <cell r="AH12">
            <v>2067691.3603000008</v>
          </cell>
          <cell r="AI12">
            <v>0</v>
          </cell>
          <cell r="AJ12">
            <v>8257.7802734375</v>
          </cell>
          <cell r="AK12">
            <v>12113912.6403</v>
          </cell>
          <cell r="AL12">
            <v>0</v>
          </cell>
          <cell r="AM12">
            <v>0</v>
          </cell>
          <cell r="AN12">
            <v>0</v>
          </cell>
          <cell r="AO12">
            <v>0</v>
          </cell>
          <cell r="AP12">
            <v>0</v>
          </cell>
          <cell r="AQ12">
            <v>0</v>
          </cell>
          <cell r="AR12">
            <v>8.6316207241584619E-2</v>
          </cell>
          <cell r="AS12">
            <v>0</v>
          </cell>
          <cell r="AT12">
            <v>8.6316207241584619E-2</v>
          </cell>
          <cell r="AU12">
            <v>0</v>
          </cell>
          <cell r="AV12">
            <v>0</v>
          </cell>
          <cell r="AW12">
            <v>955241884.828125</v>
          </cell>
          <cell r="AX12">
            <v>0</v>
          </cell>
          <cell r="AY12">
            <v>136463126.40401787</v>
          </cell>
          <cell r="AZ12">
            <v>0</v>
          </cell>
          <cell r="BA12">
            <v>0</v>
          </cell>
          <cell r="BB12">
            <v>71106077.126300022</v>
          </cell>
          <cell r="BC12">
            <v>734844866.56274295</v>
          </cell>
          <cell r="BD12">
            <v>0</v>
          </cell>
          <cell r="BE12">
            <v>0</v>
          </cell>
        </row>
        <row r="13">
          <cell r="A13">
            <v>101630504</v>
          </cell>
          <cell r="B13" t="str">
            <v>Avella Area SD</v>
          </cell>
          <cell r="C13" t="str">
            <v>Washington</v>
          </cell>
          <cell r="D13">
            <v>7107.58</v>
          </cell>
          <cell r="E13">
            <v>36</v>
          </cell>
          <cell r="F13">
            <v>1.06E-2</v>
          </cell>
          <cell r="G13">
            <v>12</v>
          </cell>
          <cell r="H13">
            <v>11116619.07</v>
          </cell>
          <cell r="I13">
            <v>776.89599999999996</v>
          </cell>
          <cell r="J13">
            <v>0</v>
          </cell>
          <cell r="K13">
            <v>3792655.1700000004</v>
          </cell>
          <cell r="L13">
            <v>250179110</v>
          </cell>
          <cell r="M13">
            <v>107539400</v>
          </cell>
          <cell r="N13">
            <v>7107.580078125</v>
          </cell>
          <cell r="O13">
            <v>498.96</v>
          </cell>
          <cell r="P13">
            <v>1</v>
          </cell>
          <cell r="Q13">
            <v>7302.72</v>
          </cell>
          <cell r="R13">
            <v>8245.6200000000008</v>
          </cell>
          <cell r="S13">
            <v>81.402000000000001</v>
          </cell>
          <cell r="T13">
            <v>105.41800000000001</v>
          </cell>
          <cell r="U13">
            <v>0</v>
          </cell>
          <cell r="V13">
            <v>0</v>
          </cell>
          <cell r="W13">
            <v>0</v>
          </cell>
          <cell r="X13">
            <v>-0.19633279321708494</v>
          </cell>
          <cell r="Y13">
            <v>14309.0185546875</v>
          </cell>
          <cell r="Z13">
            <v>13704</v>
          </cell>
          <cell r="AA13">
            <v>10646582.784</v>
          </cell>
          <cell r="AB13">
            <v>0</v>
          </cell>
          <cell r="AC13">
            <v>1.2699999999999999E-2</v>
          </cell>
          <cell r="AD13">
            <v>1.55E-2</v>
          </cell>
          <cell r="AE13">
            <v>357718510</v>
          </cell>
          <cell r="AF13">
            <v>4543025.0769999996</v>
          </cell>
          <cell r="AG13">
            <v>5544636.9050000003</v>
          </cell>
          <cell r="AH13">
            <v>750369.90699999919</v>
          </cell>
          <cell r="AI13">
            <v>0</v>
          </cell>
          <cell r="AJ13">
            <v>8257.7802734375</v>
          </cell>
          <cell r="AK13">
            <v>4543025.0769999996</v>
          </cell>
          <cell r="AL13">
            <v>0</v>
          </cell>
          <cell r="AM13">
            <v>0</v>
          </cell>
          <cell r="AN13">
            <v>0</v>
          </cell>
          <cell r="AO13">
            <v>0</v>
          </cell>
          <cell r="AP13">
            <v>0</v>
          </cell>
          <cell r="AQ13">
            <v>0</v>
          </cell>
          <cell r="AR13">
            <v>1</v>
          </cell>
          <cell r="AS13">
            <v>0</v>
          </cell>
          <cell r="AT13">
            <v>1</v>
          </cell>
          <cell r="AU13">
            <v>0</v>
          </cell>
          <cell r="AV13">
            <v>0</v>
          </cell>
          <cell r="AW13">
            <v>955241884.828125</v>
          </cell>
          <cell r="AX13">
            <v>0</v>
          </cell>
          <cell r="AY13">
            <v>136463126.40401787</v>
          </cell>
          <cell r="AZ13">
            <v>0</v>
          </cell>
          <cell r="BA13">
            <v>0</v>
          </cell>
          <cell r="BB13">
            <v>71106077.126300022</v>
          </cell>
          <cell r="BC13">
            <v>734844866.56274295</v>
          </cell>
          <cell r="BD13">
            <v>0</v>
          </cell>
          <cell r="BE13">
            <v>0</v>
          </cell>
        </row>
        <row r="14">
          <cell r="A14">
            <v>101630903</v>
          </cell>
          <cell r="B14" t="str">
            <v>Bentworth SD</v>
          </cell>
          <cell r="C14" t="str">
            <v>Washington</v>
          </cell>
          <cell r="D14">
            <v>6633.58</v>
          </cell>
          <cell r="E14">
            <v>30</v>
          </cell>
          <cell r="F14">
            <v>1.26E-2</v>
          </cell>
          <cell r="G14">
            <v>31</v>
          </cell>
          <cell r="H14">
            <v>17762528.920000002</v>
          </cell>
          <cell r="I14">
            <v>1596.3579999999999</v>
          </cell>
          <cell r="J14">
            <v>0</v>
          </cell>
          <cell r="K14">
            <v>8027285.4399999995</v>
          </cell>
          <cell r="L14">
            <v>449563210</v>
          </cell>
          <cell r="M14">
            <v>188349763</v>
          </cell>
          <cell r="N14">
            <v>6633.580078125</v>
          </cell>
          <cell r="O14">
            <v>1098.0740000000001</v>
          </cell>
          <cell r="P14">
            <v>1</v>
          </cell>
          <cell r="Q14">
            <v>6741.04</v>
          </cell>
          <cell r="R14">
            <v>8245.6200000000008</v>
          </cell>
          <cell r="S14">
            <v>35.534999999999997</v>
          </cell>
          <cell r="T14">
            <v>191.22900000000001</v>
          </cell>
          <cell r="U14">
            <v>0</v>
          </cell>
          <cell r="V14">
            <v>0</v>
          </cell>
          <cell r="W14">
            <v>0</v>
          </cell>
          <cell r="X14">
            <v>-0.10989716390232523</v>
          </cell>
          <cell r="Y14">
            <v>11126.908203125</v>
          </cell>
          <cell r="Z14">
            <v>13704</v>
          </cell>
          <cell r="AA14">
            <v>21876490.031999998</v>
          </cell>
          <cell r="AB14">
            <v>4113961.111999996</v>
          </cell>
          <cell r="AC14">
            <v>1.2699999999999999E-2</v>
          </cell>
          <cell r="AD14">
            <v>1.55E-2</v>
          </cell>
          <cell r="AE14">
            <v>637912973</v>
          </cell>
          <cell r="AF14">
            <v>8101494.7571</v>
          </cell>
          <cell r="AG14">
            <v>9887651.0814999994</v>
          </cell>
          <cell r="AH14">
            <v>74209.317100000568</v>
          </cell>
          <cell r="AI14">
            <v>74209.317100000568</v>
          </cell>
          <cell r="AJ14">
            <v>8257.7802734375</v>
          </cell>
          <cell r="AK14">
            <v>8101494.7571</v>
          </cell>
          <cell r="AL14">
            <v>0</v>
          </cell>
          <cell r="AM14">
            <v>4039751.7948999954</v>
          </cell>
          <cell r="AN14">
            <v>0</v>
          </cell>
          <cell r="AO14">
            <v>4039751.7948999954</v>
          </cell>
          <cell r="AP14">
            <v>22.743111710581779</v>
          </cell>
          <cell r="AQ14">
            <v>0</v>
          </cell>
          <cell r="AR14">
            <v>1</v>
          </cell>
          <cell r="AS14">
            <v>0</v>
          </cell>
          <cell r="AT14">
            <v>1</v>
          </cell>
          <cell r="AU14">
            <v>0</v>
          </cell>
          <cell r="AV14">
            <v>0</v>
          </cell>
          <cell r="AW14">
            <v>955241884.828125</v>
          </cell>
          <cell r="AX14">
            <v>0</v>
          </cell>
          <cell r="AY14">
            <v>136463126.40401787</v>
          </cell>
          <cell r="AZ14">
            <v>4039751.7948999954</v>
          </cell>
          <cell r="BA14">
            <v>577107.39927142789</v>
          </cell>
          <cell r="BB14">
            <v>75145828.921200022</v>
          </cell>
          <cell r="BC14">
            <v>734844866.56274295</v>
          </cell>
          <cell r="BD14">
            <v>0</v>
          </cell>
          <cell r="BE14">
            <v>0</v>
          </cell>
        </row>
        <row r="15">
          <cell r="A15">
            <v>101631003</v>
          </cell>
          <cell r="B15" t="str">
            <v>Bethlehem-Center SD</v>
          </cell>
          <cell r="C15" t="str">
            <v>Washington</v>
          </cell>
          <cell r="D15">
            <v>6105.66</v>
          </cell>
          <cell r="E15">
            <v>24</v>
          </cell>
          <cell r="F15">
            <v>1.14E-2</v>
          </cell>
          <cell r="G15">
            <v>19</v>
          </cell>
          <cell r="H15">
            <v>20859469.059999999</v>
          </cell>
          <cell r="I15">
            <v>1779.8889999999999</v>
          </cell>
          <cell r="J15">
            <v>0</v>
          </cell>
          <cell r="K15">
            <v>6238413.0099999998</v>
          </cell>
          <cell r="L15">
            <v>362876146</v>
          </cell>
          <cell r="M15">
            <v>182819407</v>
          </cell>
          <cell r="N15">
            <v>6105.66015625</v>
          </cell>
          <cell r="O15">
            <v>1044.434</v>
          </cell>
          <cell r="P15">
            <v>1</v>
          </cell>
          <cell r="Q15">
            <v>6225.73</v>
          </cell>
          <cell r="R15">
            <v>8245.6200000000008</v>
          </cell>
          <cell r="S15">
            <v>25.388999999999999</v>
          </cell>
          <cell r="T15">
            <v>157.30099999999999</v>
          </cell>
          <cell r="U15">
            <v>0</v>
          </cell>
          <cell r="V15">
            <v>0</v>
          </cell>
          <cell r="W15">
            <v>0</v>
          </cell>
          <cell r="X15">
            <v>-0.20994220754477327</v>
          </cell>
          <cell r="Y15">
            <v>11719.533203125</v>
          </cell>
          <cell r="Z15">
            <v>13704</v>
          </cell>
          <cell r="AA15">
            <v>24391598.855999999</v>
          </cell>
          <cell r="AB15">
            <v>3532129.7960000001</v>
          </cell>
          <cell r="AC15">
            <v>1.2699999999999999E-2</v>
          </cell>
          <cell r="AD15">
            <v>1.55E-2</v>
          </cell>
          <cell r="AE15">
            <v>545695553</v>
          </cell>
          <cell r="AF15">
            <v>6930333.5230999999</v>
          </cell>
          <cell r="AG15">
            <v>8458281.0714999996</v>
          </cell>
          <cell r="AH15">
            <v>691920.5131000001</v>
          </cell>
          <cell r="AI15">
            <v>691920.5131000001</v>
          </cell>
          <cell r="AJ15">
            <v>8257.7802734375</v>
          </cell>
          <cell r="AK15">
            <v>6930333.5230999999</v>
          </cell>
          <cell r="AL15">
            <v>0</v>
          </cell>
          <cell r="AM15">
            <v>2840209.2829</v>
          </cell>
          <cell r="AN15">
            <v>0</v>
          </cell>
          <cell r="AO15">
            <v>2840209.2829</v>
          </cell>
          <cell r="AP15">
            <v>13.615923179686149</v>
          </cell>
          <cell r="AQ15">
            <v>0</v>
          </cell>
          <cell r="AR15">
            <v>1</v>
          </cell>
          <cell r="AS15">
            <v>0</v>
          </cell>
          <cell r="AT15">
            <v>1</v>
          </cell>
          <cell r="AU15">
            <v>0</v>
          </cell>
          <cell r="AV15">
            <v>0</v>
          </cell>
          <cell r="AW15">
            <v>955241884.828125</v>
          </cell>
          <cell r="AX15">
            <v>0</v>
          </cell>
          <cell r="AY15">
            <v>136463126.40401787</v>
          </cell>
          <cell r="AZ15">
            <v>2840209.2829</v>
          </cell>
          <cell r="BA15">
            <v>405744.18327142857</v>
          </cell>
          <cell r="BB15">
            <v>77986038.204100028</v>
          </cell>
          <cell r="BC15">
            <v>734844866.56274295</v>
          </cell>
          <cell r="BD15">
            <v>0</v>
          </cell>
          <cell r="BE15">
            <v>0</v>
          </cell>
        </row>
        <row r="16">
          <cell r="A16">
            <v>101631203</v>
          </cell>
          <cell r="B16" t="str">
            <v>Burgettstown Area SD</v>
          </cell>
          <cell r="C16" t="str">
            <v>Washington</v>
          </cell>
          <cell r="D16">
            <v>8592.15</v>
          </cell>
          <cell r="E16">
            <v>54</v>
          </cell>
          <cell r="F16">
            <v>1.26E-2</v>
          </cell>
          <cell r="G16">
            <v>31</v>
          </cell>
          <cell r="H16">
            <v>20753291.43</v>
          </cell>
          <cell r="I16">
            <v>1577.8140000000001</v>
          </cell>
          <cell r="J16">
            <v>0</v>
          </cell>
          <cell r="K16">
            <v>9742999.4499999993</v>
          </cell>
          <cell r="L16">
            <v>546686977</v>
          </cell>
          <cell r="M16">
            <v>226685518</v>
          </cell>
          <cell r="N16">
            <v>8592.150390625</v>
          </cell>
          <cell r="O16">
            <v>1054.3150000000001</v>
          </cell>
          <cell r="P16">
            <v>0.95</v>
          </cell>
          <cell r="Q16">
            <v>8695.5300000000007</v>
          </cell>
          <cell r="R16">
            <v>8245.6200000000008</v>
          </cell>
          <cell r="S16">
            <v>82.661000000000001</v>
          </cell>
          <cell r="T16">
            <v>108.17100000000001</v>
          </cell>
          <cell r="U16">
            <v>0</v>
          </cell>
          <cell r="V16">
            <v>0</v>
          </cell>
          <cell r="W16">
            <v>0</v>
          </cell>
          <cell r="X16">
            <v>-0.25521095498935054</v>
          </cell>
          <cell r="Y16">
            <v>13153.1923828125</v>
          </cell>
          <cell r="Z16">
            <v>13704</v>
          </cell>
          <cell r="AA16">
            <v>21622363.056000002</v>
          </cell>
          <cell r="AB16">
            <v>869071.62600000203</v>
          </cell>
          <cell r="AC16">
            <v>1.2699999999999999E-2</v>
          </cell>
          <cell r="AD16">
            <v>1.55E-2</v>
          </cell>
          <cell r="AE16">
            <v>773372495</v>
          </cell>
          <cell r="AF16">
            <v>9821830.6864999998</v>
          </cell>
          <cell r="AG16">
            <v>11987273.672499999</v>
          </cell>
          <cell r="AH16">
            <v>78831.236500000581</v>
          </cell>
          <cell r="AI16">
            <v>78831.236500000581</v>
          </cell>
          <cell r="AJ16">
            <v>8257.7802734375</v>
          </cell>
          <cell r="AK16">
            <v>9821830.6864999998</v>
          </cell>
          <cell r="AL16">
            <v>0</v>
          </cell>
          <cell r="AM16">
            <v>790240.38950000145</v>
          </cell>
          <cell r="AN16">
            <v>0</v>
          </cell>
          <cell r="AO16">
            <v>790240.38950000145</v>
          </cell>
          <cell r="AP16">
            <v>3.8077834167435558</v>
          </cell>
          <cell r="AQ16">
            <v>0</v>
          </cell>
          <cell r="AR16">
            <v>0.95950847490298852</v>
          </cell>
          <cell r="AS16">
            <v>0</v>
          </cell>
          <cell r="AT16">
            <v>0.95950847490298852</v>
          </cell>
          <cell r="AU16">
            <v>0</v>
          </cell>
          <cell r="AV16">
            <v>0</v>
          </cell>
          <cell r="AW16">
            <v>955241884.828125</v>
          </cell>
          <cell r="AX16">
            <v>0</v>
          </cell>
          <cell r="AY16">
            <v>136463126.40401787</v>
          </cell>
          <cell r="AZ16">
            <v>790240.38950000145</v>
          </cell>
          <cell r="BA16">
            <v>112891.48421428593</v>
          </cell>
          <cell r="BB16">
            <v>78776278.593600035</v>
          </cell>
          <cell r="BC16">
            <v>734844866.56274295</v>
          </cell>
          <cell r="BD16">
            <v>0</v>
          </cell>
          <cell r="BE16">
            <v>0</v>
          </cell>
        </row>
        <row r="17">
          <cell r="A17">
            <v>101631503</v>
          </cell>
          <cell r="B17" t="str">
            <v>California Area SD</v>
          </cell>
          <cell r="C17" t="str">
            <v>Washington</v>
          </cell>
          <cell r="D17">
            <v>6666.85</v>
          </cell>
          <cell r="E17">
            <v>31</v>
          </cell>
          <cell r="F17">
            <v>1.3299999999999999E-2</v>
          </cell>
          <cell r="G17">
            <v>41</v>
          </cell>
          <cell r="H17">
            <v>15083540.1</v>
          </cell>
          <cell r="I17">
            <v>1340.462</v>
          </cell>
          <cell r="J17">
            <v>0</v>
          </cell>
          <cell r="K17">
            <v>7072339.3300000001</v>
          </cell>
          <cell r="L17">
            <v>382861558</v>
          </cell>
          <cell r="M17">
            <v>147800625</v>
          </cell>
          <cell r="N17">
            <v>6666.85009765625</v>
          </cell>
          <cell r="O17">
            <v>940.88800000000003</v>
          </cell>
          <cell r="P17">
            <v>1</v>
          </cell>
          <cell r="Q17">
            <v>6677.68</v>
          </cell>
          <cell r="R17">
            <v>8245.6200000000008</v>
          </cell>
          <cell r="S17">
            <v>0</v>
          </cell>
          <cell r="T17">
            <v>171.66499999999999</v>
          </cell>
          <cell r="U17">
            <v>0</v>
          </cell>
          <cell r="V17">
            <v>0</v>
          </cell>
          <cell r="W17">
            <v>0</v>
          </cell>
          <cell r="X17">
            <v>-4.3223773990892736E-2</v>
          </cell>
          <cell r="Y17">
            <v>11252.4931640625</v>
          </cell>
          <cell r="Z17">
            <v>13704</v>
          </cell>
          <cell r="AA17">
            <v>18369691.248</v>
          </cell>
          <cell r="AB17">
            <v>3286151.148</v>
          </cell>
          <cell r="AC17">
            <v>1.2699999999999999E-2</v>
          </cell>
          <cell r="AD17">
            <v>1.55E-2</v>
          </cell>
          <cell r="AE17">
            <v>530662183</v>
          </cell>
          <cell r="AF17">
            <v>6739409.7240999993</v>
          </cell>
          <cell r="AG17">
            <v>8225263.8365000002</v>
          </cell>
          <cell r="AH17">
            <v>-332929.60590000078</v>
          </cell>
          <cell r="AI17">
            <v>0</v>
          </cell>
          <cell r="AJ17">
            <v>8257.7802734375</v>
          </cell>
          <cell r="AK17">
            <v>7072339.3300000001</v>
          </cell>
          <cell r="AL17">
            <v>0</v>
          </cell>
          <cell r="AM17">
            <v>3286151.148</v>
          </cell>
          <cell r="AN17">
            <v>0</v>
          </cell>
          <cell r="AO17">
            <v>3286151.148</v>
          </cell>
          <cell r="AP17">
            <v>21.786338791912648</v>
          </cell>
          <cell r="AQ17">
            <v>0</v>
          </cell>
          <cell r="AR17">
            <v>1</v>
          </cell>
          <cell r="AS17">
            <v>0</v>
          </cell>
          <cell r="AT17">
            <v>1</v>
          </cell>
          <cell r="AU17">
            <v>0</v>
          </cell>
          <cell r="AV17">
            <v>0</v>
          </cell>
          <cell r="AW17">
            <v>955241884.828125</v>
          </cell>
          <cell r="AX17">
            <v>0</v>
          </cell>
          <cell r="AY17">
            <v>136463126.40401787</v>
          </cell>
          <cell r="AZ17">
            <v>3286151.148</v>
          </cell>
          <cell r="BA17">
            <v>469450.16399999999</v>
          </cell>
          <cell r="BB17">
            <v>82062429.741600037</v>
          </cell>
          <cell r="BC17">
            <v>734844866.56274295</v>
          </cell>
          <cell r="BD17">
            <v>0</v>
          </cell>
          <cell r="BE17">
            <v>0</v>
          </cell>
        </row>
        <row r="18">
          <cell r="A18">
            <v>101631703</v>
          </cell>
          <cell r="B18" t="str">
            <v>Canon-McMillan SD</v>
          </cell>
          <cell r="C18" t="str">
            <v>Washington</v>
          </cell>
          <cell r="D18">
            <v>13939.17</v>
          </cell>
          <cell r="E18">
            <v>90</v>
          </cell>
          <cell r="F18">
            <v>1.23E-2</v>
          </cell>
          <cell r="G18">
            <v>27</v>
          </cell>
          <cell r="H18">
            <v>80672643.370000005</v>
          </cell>
          <cell r="I18">
            <v>7315.3689999999997</v>
          </cell>
          <cell r="J18">
            <v>1</v>
          </cell>
          <cell r="K18">
            <v>70409870.200000003</v>
          </cell>
          <cell r="L18">
            <v>4246085128</v>
          </cell>
          <cell r="M18">
            <v>1495261391</v>
          </cell>
          <cell r="N18">
            <v>13939.169921875</v>
          </cell>
          <cell r="O18">
            <v>5379.08</v>
          </cell>
          <cell r="P18">
            <v>0.32</v>
          </cell>
          <cell r="Q18">
            <v>13885.16</v>
          </cell>
          <cell r="R18">
            <v>8245.6200000000008</v>
          </cell>
          <cell r="S18">
            <v>0</v>
          </cell>
          <cell r="T18">
            <v>409.75200000000001</v>
          </cell>
          <cell r="U18">
            <v>1</v>
          </cell>
          <cell r="V18">
            <v>1</v>
          </cell>
          <cell r="W18">
            <v>1</v>
          </cell>
          <cell r="X18">
            <v>0.10178467156400534</v>
          </cell>
          <cell r="Y18">
            <v>11027.830078125</v>
          </cell>
          <cell r="Z18">
            <v>13704</v>
          </cell>
          <cell r="AA18">
            <v>100249816.77599999</v>
          </cell>
          <cell r="AB18">
            <v>19577173.405999988</v>
          </cell>
          <cell r="AC18">
            <v>1.2699999999999999E-2</v>
          </cell>
          <cell r="AD18">
            <v>1.55E-2</v>
          </cell>
          <cell r="AE18">
            <v>5741346519</v>
          </cell>
          <cell r="AF18">
            <v>72915100.791299999</v>
          </cell>
          <cell r="AG18">
            <v>88990871.044499993</v>
          </cell>
          <cell r="AH18">
            <v>2505230.5912999958</v>
          </cell>
          <cell r="AI18">
            <v>2505230.5912999958</v>
          </cell>
          <cell r="AJ18">
            <v>8257.7802734375</v>
          </cell>
          <cell r="AK18">
            <v>72915100.791299999</v>
          </cell>
          <cell r="AL18">
            <v>16075770.253199995</v>
          </cell>
          <cell r="AM18">
            <v>17071942.814699993</v>
          </cell>
          <cell r="AN18">
            <v>16075770.253199995</v>
          </cell>
          <cell r="AO18">
            <v>996172.56149999797</v>
          </cell>
          <cell r="AP18">
            <v>1.2348331725429091</v>
          </cell>
          <cell r="AQ18">
            <v>0</v>
          </cell>
          <cell r="AR18">
            <v>0.31199554113680916</v>
          </cell>
          <cell r="AS18">
            <v>0</v>
          </cell>
          <cell r="AT18">
            <v>0.31199554113680916</v>
          </cell>
          <cell r="AU18">
            <v>0</v>
          </cell>
          <cell r="AV18">
            <v>0</v>
          </cell>
          <cell r="AW18">
            <v>955241884.828125</v>
          </cell>
          <cell r="AX18">
            <v>0</v>
          </cell>
          <cell r="AY18">
            <v>136463126.40401787</v>
          </cell>
          <cell r="AZ18">
            <v>996172.56149999797</v>
          </cell>
          <cell r="BA18">
            <v>142310.36592857115</v>
          </cell>
          <cell r="BB18">
            <v>83058602.303100035</v>
          </cell>
          <cell r="BC18">
            <v>734844866.56274295</v>
          </cell>
          <cell r="BD18">
            <v>0</v>
          </cell>
          <cell r="BE18">
            <v>0</v>
          </cell>
        </row>
        <row r="19">
          <cell r="A19">
            <v>101631803</v>
          </cell>
          <cell r="B19" t="str">
            <v>Charleroi SD</v>
          </cell>
          <cell r="C19" t="str">
            <v>Washington</v>
          </cell>
          <cell r="D19">
            <v>4991.41</v>
          </cell>
          <cell r="E19">
            <v>15</v>
          </cell>
          <cell r="F19">
            <v>1.61E-2</v>
          </cell>
          <cell r="G19">
            <v>70</v>
          </cell>
          <cell r="H19">
            <v>24837816.43</v>
          </cell>
          <cell r="I19">
            <v>2461.8429999999998</v>
          </cell>
          <cell r="J19">
            <v>0</v>
          </cell>
          <cell r="K19">
            <v>11177796.98</v>
          </cell>
          <cell r="L19">
            <v>466488568</v>
          </cell>
          <cell r="M19">
            <v>226336858</v>
          </cell>
          <cell r="N19">
            <v>4991.41015625</v>
          </cell>
          <cell r="O19">
            <v>1415.2249999999999</v>
          </cell>
          <cell r="P19">
            <v>1</v>
          </cell>
          <cell r="Q19">
            <v>5061.08</v>
          </cell>
          <cell r="R19">
            <v>8245.6200000000008</v>
          </cell>
          <cell r="S19">
            <v>0</v>
          </cell>
          <cell r="T19">
            <v>501.27600000000001</v>
          </cell>
          <cell r="U19">
            <v>0</v>
          </cell>
          <cell r="V19">
            <v>0</v>
          </cell>
          <cell r="W19">
            <v>0</v>
          </cell>
          <cell r="X19">
            <v>-0.19111863101227813</v>
          </cell>
          <cell r="Y19">
            <v>10089.1142578125</v>
          </cell>
          <cell r="Z19">
            <v>13704</v>
          </cell>
          <cell r="AA19">
            <v>33737096.471999995</v>
          </cell>
          <cell r="AB19">
            <v>8899280.0419999957</v>
          </cell>
          <cell r="AC19">
            <v>1.2699999999999999E-2</v>
          </cell>
          <cell r="AD19">
            <v>1.55E-2</v>
          </cell>
          <cell r="AE19">
            <v>692825426</v>
          </cell>
          <cell r="AF19">
            <v>8798882.9101999998</v>
          </cell>
          <cell r="AG19">
            <v>10738794.103</v>
          </cell>
          <cell r="AH19">
            <v>-2378914.0698000006</v>
          </cell>
          <cell r="AI19">
            <v>0</v>
          </cell>
          <cell r="AJ19">
            <v>8257.7802734375</v>
          </cell>
          <cell r="AK19">
            <v>11177796.98</v>
          </cell>
          <cell r="AL19">
            <v>0</v>
          </cell>
          <cell r="AM19">
            <v>8899280.0419999957</v>
          </cell>
          <cell r="AN19">
            <v>0</v>
          </cell>
          <cell r="AO19">
            <v>8899280.0419999957</v>
          </cell>
          <cell r="AP19">
            <v>35.829558798297292</v>
          </cell>
          <cell r="AQ19">
            <v>439002.87700000033</v>
          </cell>
          <cell r="AR19">
            <v>1</v>
          </cell>
          <cell r="AS19">
            <v>0</v>
          </cell>
          <cell r="AT19">
            <v>1</v>
          </cell>
          <cell r="AU19">
            <v>439002.875</v>
          </cell>
          <cell r="AV19">
            <v>439002.875</v>
          </cell>
          <cell r="AW19">
            <v>955241884.828125</v>
          </cell>
          <cell r="AX19">
            <v>62714.696428571428</v>
          </cell>
          <cell r="AY19">
            <v>136463126.40401787</v>
          </cell>
          <cell r="AZ19">
            <v>8899280.0419999957</v>
          </cell>
          <cell r="BA19">
            <v>1271325.7202857137</v>
          </cell>
          <cell r="BB19">
            <v>91957882.34510003</v>
          </cell>
          <cell r="BC19">
            <v>734844866.56274295</v>
          </cell>
          <cell r="BD19">
            <v>439003</v>
          </cell>
          <cell r="BE19">
            <v>62715</v>
          </cell>
        </row>
        <row r="20">
          <cell r="A20">
            <v>101631903</v>
          </cell>
          <cell r="B20" t="str">
            <v>Chartiers-Houston SD</v>
          </cell>
          <cell r="C20" t="str">
            <v>Washington</v>
          </cell>
          <cell r="D20">
            <v>10927.21</v>
          </cell>
          <cell r="E20">
            <v>75</v>
          </cell>
          <cell r="F20">
            <v>1.38E-2</v>
          </cell>
          <cell r="G20">
            <v>47</v>
          </cell>
          <cell r="H20">
            <v>20336787.010000002</v>
          </cell>
          <cell r="I20">
            <v>1561.893</v>
          </cell>
          <cell r="J20">
            <v>0</v>
          </cell>
          <cell r="K20">
            <v>14133576.74</v>
          </cell>
          <cell r="L20">
            <v>754800838</v>
          </cell>
          <cell r="M20">
            <v>272877106</v>
          </cell>
          <cell r="N20">
            <v>10927.2099609375</v>
          </cell>
          <cell r="O20">
            <v>1219.0940000000001</v>
          </cell>
          <cell r="P20">
            <v>0.69</v>
          </cell>
          <cell r="Q20">
            <v>10840.18</v>
          </cell>
          <cell r="R20">
            <v>8245.6200000000008</v>
          </cell>
          <cell r="S20">
            <v>0</v>
          </cell>
          <cell r="T20">
            <v>108.143</v>
          </cell>
          <cell r="U20">
            <v>0</v>
          </cell>
          <cell r="V20">
            <v>0</v>
          </cell>
          <cell r="W20">
            <v>0</v>
          </cell>
          <cell r="X20">
            <v>7.2176992261794477E-3</v>
          </cell>
          <cell r="Y20">
            <v>13020.6015625</v>
          </cell>
          <cell r="Z20">
            <v>13704</v>
          </cell>
          <cell r="AA20">
            <v>21404181.672000002</v>
          </cell>
          <cell r="AB20">
            <v>1067394.6620000005</v>
          </cell>
          <cell r="AC20">
            <v>1.2699999999999999E-2</v>
          </cell>
          <cell r="AD20">
            <v>1.55E-2</v>
          </cell>
          <cell r="AE20">
            <v>1027677944</v>
          </cell>
          <cell r="AF20">
            <v>13051509.888799999</v>
          </cell>
          <cell r="AG20">
            <v>15929008.131999999</v>
          </cell>
          <cell r="AH20">
            <v>-1082066.8512000013</v>
          </cell>
          <cell r="AI20">
            <v>0</v>
          </cell>
          <cell r="AJ20">
            <v>8257.7802734375</v>
          </cell>
          <cell r="AK20">
            <v>14133576.74</v>
          </cell>
          <cell r="AL20">
            <v>0</v>
          </cell>
          <cell r="AM20">
            <v>1067394.6620000005</v>
          </cell>
          <cell r="AN20">
            <v>0</v>
          </cell>
          <cell r="AO20">
            <v>1067394.6620000005</v>
          </cell>
          <cell r="AP20">
            <v>5.248590455685755</v>
          </cell>
          <cell r="AQ20">
            <v>0</v>
          </cell>
          <cell r="AR20">
            <v>0.67673762208390831</v>
          </cell>
          <cell r="AS20">
            <v>0</v>
          </cell>
          <cell r="AT20">
            <v>0.67673762208390831</v>
          </cell>
          <cell r="AU20">
            <v>0</v>
          </cell>
          <cell r="AV20">
            <v>0</v>
          </cell>
          <cell r="AW20">
            <v>955241884.828125</v>
          </cell>
          <cell r="AX20">
            <v>0</v>
          </cell>
          <cell r="AY20">
            <v>136463126.40401787</v>
          </cell>
          <cell r="AZ20">
            <v>1067394.6620000005</v>
          </cell>
          <cell r="BA20">
            <v>152484.95171428579</v>
          </cell>
          <cell r="BB20">
            <v>93025277.007100031</v>
          </cell>
          <cell r="BC20">
            <v>734844866.56274295</v>
          </cell>
          <cell r="BD20">
            <v>0</v>
          </cell>
          <cell r="BE20">
            <v>0</v>
          </cell>
        </row>
        <row r="21">
          <cell r="A21">
            <v>101632403</v>
          </cell>
          <cell r="B21" t="str">
            <v>Fort Cherry SD</v>
          </cell>
          <cell r="C21" t="str">
            <v>Washington</v>
          </cell>
          <cell r="D21">
            <v>9352.81</v>
          </cell>
          <cell r="E21">
            <v>62</v>
          </cell>
          <cell r="F21">
            <v>1.26E-2</v>
          </cell>
          <cell r="G21">
            <v>31</v>
          </cell>
          <cell r="H21">
            <v>18694746.02</v>
          </cell>
          <cell r="I21">
            <v>1382.63</v>
          </cell>
          <cell r="J21">
            <v>0</v>
          </cell>
          <cell r="K21">
            <v>9252571.8000000007</v>
          </cell>
          <cell r="L21">
            <v>514509674</v>
          </cell>
          <cell r="M21">
            <v>218863962</v>
          </cell>
          <cell r="N21">
            <v>9352.8095703125</v>
          </cell>
          <cell r="O21">
            <v>928.64</v>
          </cell>
          <cell r="P21">
            <v>0.87</v>
          </cell>
          <cell r="Q21">
            <v>9306.68</v>
          </cell>
          <cell r="R21">
            <v>8245.6200000000008</v>
          </cell>
          <cell r="S21">
            <v>53.750999999999998</v>
          </cell>
          <cell r="T21">
            <v>120.82</v>
          </cell>
          <cell r="U21">
            <v>0</v>
          </cell>
          <cell r="V21">
            <v>0</v>
          </cell>
          <cell r="W21">
            <v>0</v>
          </cell>
          <cell r="X21">
            <v>-0.18434100560818267</v>
          </cell>
          <cell r="Y21">
            <v>13521.1484375</v>
          </cell>
          <cell r="Z21">
            <v>13704</v>
          </cell>
          <cell r="AA21">
            <v>18947561.520000003</v>
          </cell>
          <cell r="AB21">
            <v>252815.50000000373</v>
          </cell>
          <cell r="AC21">
            <v>1.2699999999999999E-2</v>
          </cell>
          <cell r="AD21">
            <v>1.55E-2</v>
          </cell>
          <cell r="AE21">
            <v>733373636</v>
          </cell>
          <cell r="AF21">
            <v>9313845.1771999989</v>
          </cell>
          <cell r="AG21">
            <v>11367291.357999999</v>
          </cell>
          <cell r="AH21">
            <v>61273.377199998125</v>
          </cell>
          <cell r="AI21">
            <v>61273.377199998125</v>
          </cell>
          <cell r="AJ21">
            <v>8257.7802734375</v>
          </cell>
          <cell r="AK21">
            <v>9313845.1771999989</v>
          </cell>
          <cell r="AL21">
            <v>0</v>
          </cell>
          <cell r="AM21">
            <v>191542.1228000056</v>
          </cell>
          <cell r="AN21">
            <v>0</v>
          </cell>
          <cell r="AO21">
            <v>191542.1228000056</v>
          </cell>
          <cell r="AP21">
            <v>1.0245772935085085</v>
          </cell>
          <cell r="AQ21">
            <v>0</v>
          </cell>
          <cell r="AR21">
            <v>0.86739423178922048</v>
          </cell>
          <cell r="AS21">
            <v>0</v>
          </cell>
          <cell r="AT21">
            <v>0.86739423178922048</v>
          </cell>
          <cell r="AU21">
            <v>0</v>
          </cell>
          <cell r="AV21">
            <v>0</v>
          </cell>
          <cell r="AW21">
            <v>955241884.828125</v>
          </cell>
          <cell r="AX21">
            <v>0</v>
          </cell>
          <cell r="AY21">
            <v>136463126.40401787</v>
          </cell>
          <cell r="AZ21">
            <v>191542.1228000056</v>
          </cell>
          <cell r="BA21">
            <v>27363.160400000801</v>
          </cell>
          <cell r="BB21">
            <v>93216819.129900038</v>
          </cell>
          <cell r="BC21">
            <v>734844866.56274295</v>
          </cell>
          <cell r="BD21">
            <v>0</v>
          </cell>
          <cell r="BE21">
            <v>0</v>
          </cell>
        </row>
        <row r="22">
          <cell r="A22">
            <v>101633903</v>
          </cell>
          <cell r="B22" t="str">
            <v>McGuffey SD</v>
          </cell>
          <cell r="C22" t="str">
            <v>Washington</v>
          </cell>
          <cell r="D22">
            <v>9268.19</v>
          </cell>
          <cell r="E22">
            <v>62</v>
          </cell>
          <cell r="F22">
            <v>1.24E-2</v>
          </cell>
          <cell r="G22">
            <v>29</v>
          </cell>
          <cell r="H22">
            <v>29986392.059999999</v>
          </cell>
          <cell r="I22">
            <v>2264.9349999999999</v>
          </cell>
          <cell r="J22">
            <v>0</v>
          </cell>
          <cell r="K22">
            <v>15013831.390000001</v>
          </cell>
          <cell r="L22">
            <v>892391845</v>
          </cell>
          <cell r="M22">
            <v>318440596</v>
          </cell>
          <cell r="N22">
            <v>9268.1904296875</v>
          </cell>
          <cell r="O22">
            <v>1615.877</v>
          </cell>
          <cell r="P22">
            <v>0.9</v>
          </cell>
          <cell r="Q22">
            <v>9095.56</v>
          </cell>
          <cell r="R22">
            <v>8245.6200000000008</v>
          </cell>
          <cell r="S22">
            <v>69.802000000000007</v>
          </cell>
          <cell r="T22">
            <v>178.05</v>
          </cell>
          <cell r="U22">
            <v>0</v>
          </cell>
          <cell r="V22">
            <v>0</v>
          </cell>
          <cell r="W22">
            <v>0</v>
          </cell>
          <cell r="X22">
            <v>-0.1799783510789191</v>
          </cell>
          <cell r="Y22">
            <v>13239.4052734375</v>
          </cell>
          <cell r="Z22">
            <v>13704</v>
          </cell>
          <cell r="AA22">
            <v>31038669.239999998</v>
          </cell>
          <cell r="AB22">
            <v>1052277.1799999997</v>
          </cell>
          <cell r="AC22">
            <v>1.2699999999999999E-2</v>
          </cell>
          <cell r="AD22">
            <v>1.55E-2</v>
          </cell>
          <cell r="AE22">
            <v>1210832441</v>
          </cell>
          <cell r="AF22">
            <v>15377572.000699999</v>
          </cell>
          <cell r="AG22">
            <v>18767902.835499998</v>
          </cell>
          <cell r="AH22">
            <v>363740.61069999821</v>
          </cell>
          <cell r="AI22">
            <v>363740.61069999821</v>
          </cell>
          <cell r="AJ22">
            <v>8257.7802734375</v>
          </cell>
          <cell r="AK22">
            <v>15377572.000699999</v>
          </cell>
          <cell r="AL22">
            <v>0</v>
          </cell>
          <cell r="AM22">
            <v>688536.56930000149</v>
          </cell>
          <cell r="AN22">
            <v>0</v>
          </cell>
          <cell r="AO22">
            <v>688536.56930000149</v>
          </cell>
          <cell r="AP22">
            <v>2.2961634328074663</v>
          </cell>
          <cell r="AQ22">
            <v>0</v>
          </cell>
          <cell r="AR22">
            <v>0.87764143355810154</v>
          </cell>
          <cell r="AS22">
            <v>0</v>
          </cell>
          <cell r="AT22">
            <v>0.87764143355810154</v>
          </cell>
          <cell r="AU22">
            <v>0</v>
          </cell>
          <cell r="AV22">
            <v>0</v>
          </cell>
          <cell r="AW22">
            <v>955241884.828125</v>
          </cell>
          <cell r="AX22">
            <v>0</v>
          </cell>
          <cell r="AY22">
            <v>136463126.40401787</v>
          </cell>
          <cell r="AZ22">
            <v>688536.56930000149</v>
          </cell>
          <cell r="BA22">
            <v>98362.367042857353</v>
          </cell>
          <cell r="BB22">
            <v>93905355.699200034</v>
          </cell>
          <cell r="BC22">
            <v>734844866.56274295</v>
          </cell>
          <cell r="BD22">
            <v>0</v>
          </cell>
          <cell r="BE22">
            <v>0</v>
          </cell>
        </row>
        <row r="23">
          <cell r="A23">
            <v>101636503</v>
          </cell>
          <cell r="B23" t="str">
            <v>Peters Township SD</v>
          </cell>
          <cell r="C23" t="str">
            <v>Washington</v>
          </cell>
          <cell r="D23">
            <v>16167.49</v>
          </cell>
          <cell r="E23">
            <v>94</v>
          </cell>
          <cell r="F23">
            <v>1.2500000000000001E-2</v>
          </cell>
          <cell r="G23">
            <v>30</v>
          </cell>
          <cell r="H23">
            <v>64542151.460000001</v>
          </cell>
          <cell r="I23">
            <v>4551.6559999999999</v>
          </cell>
          <cell r="J23">
            <v>0</v>
          </cell>
          <cell r="K23">
            <v>56496400.329999998</v>
          </cell>
          <cell r="L23">
            <v>2970098625</v>
          </cell>
          <cell r="M23">
            <v>1563459364</v>
          </cell>
          <cell r="N23">
            <v>16167.490234375</v>
          </cell>
          <cell r="O23">
            <v>3857.92</v>
          </cell>
          <cell r="P23">
            <v>0.04</v>
          </cell>
          <cell r="Q23">
            <v>16169.4</v>
          </cell>
          <cell r="R23">
            <v>8245.6200000000008</v>
          </cell>
          <cell r="S23">
            <v>0</v>
          </cell>
          <cell r="T23">
            <v>67.385000000000005</v>
          </cell>
          <cell r="U23">
            <v>1</v>
          </cell>
          <cell r="V23">
            <v>1</v>
          </cell>
          <cell r="W23">
            <v>1</v>
          </cell>
          <cell r="X23">
            <v>-0.10389927368429806</v>
          </cell>
          <cell r="Y23">
            <v>14179.927734375</v>
          </cell>
          <cell r="Z23">
            <v>13704</v>
          </cell>
          <cell r="AA23">
            <v>62375893.824000001</v>
          </cell>
          <cell r="AB23">
            <v>0</v>
          </cell>
          <cell r="AC23">
            <v>1.2699999999999999E-2</v>
          </cell>
          <cell r="AD23">
            <v>1.55E-2</v>
          </cell>
          <cell r="AE23">
            <v>4533557989</v>
          </cell>
          <cell r="AF23">
            <v>57576186.460299999</v>
          </cell>
          <cell r="AG23">
            <v>70270148.829500005</v>
          </cell>
          <cell r="AH23">
            <v>1079786.1303000003</v>
          </cell>
          <cell r="AI23">
            <v>0</v>
          </cell>
          <cell r="AJ23">
            <v>8257.7802734375</v>
          </cell>
          <cell r="AK23">
            <v>57576186.460299999</v>
          </cell>
          <cell r="AL23">
            <v>0</v>
          </cell>
          <cell r="AM23">
            <v>0</v>
          </cell>
          <cell r="AN23">
            <v>0</v>
          </cell>
          <cell r="AO23">
            <v>0</v>
          </cell>
          <cell r="AP23">
            <v>0</v>
          </cell>
          <cell r="AQ23">
            <v>0</v>
          </cell>
          <cell r="AR23">
            <v>4.2150590228178464E-2</v>
          </cell>
          <cell r="AS23">
            <v>0</v>
          </cell>
          <cell r="AT23">
            <v>4.2150590228178464E-2</v>
          </cell>
          <cell r="AU23">
            <v>0</v>
          </cell>
          <cell r="AV23">
            <v>0</v>
          </cell>
          <cell r="AW23">
            <v>955241884.828125</v>
          </cell>
          <cell r="AX23">
            <v>0</v>
          </cell>
          <cell r="AY23">
            <v>136463126.40401787</v>
          </cell>
          <cell r="AZ23">
            <v>0</v>
          </cell>
          <cell r="BA23">
            <v>0</v>
          </cell>
          <cell r="BB23">
            <v>93905355.699200034</v>
          </cell>
          <cell r="BC23">
            <v>734844866.56274295</v>
          </cell>
          <cell r="BD23">
            <v>0</v>
          </cell>
          <cell r="BE23">
            <v>0</v>
          </cell>
        </row>
        <row r="24">
          <cell r="A24">
            <v>101637002</v>
          </cell>
          <cell r="B24" t="str">
            <v>Ringgold SD</v>
          </cell>
          <cell r="C24" t="str">
            <v>Washington</v>
          </cell>
          <cell r="D24">
            <v>7943.18</v>
          </cell>
          <cell r="E24">
            <v>46</v>
          </cell>
          <cell r="F24">
            <v>1.35E-2</v>
          </cell>
          <cell r="G24">
            <v>44</v>
          </cell>
          <cell r="H24">
            <v>41848575.409999996</v>
          </cell>
          <cell r="I24">
            <v>4104.7150000000001</v>
          </cell>
          <cell r="J24">
            <v>0</v>
          </cell>
          <cell r="K24">
            <v>24512302.710000001</v>
          </cell>
          <cell r="L24">
            <v>1256198095</v>
          </cell>
          <cell r="M24">
            <v>556572810</v>
          </cell>
          <cell r="N24">
            <v>7943.18017578125</v>
          </cell>
          <cell r="O24">
            <v>2798.924</v>
          </cell>
          <cell r="P24">
            <v>1</v>
          </cell>
          <cell r="Q24">
            <v>7862.19</v>
          </cell>
          <cell r="R24">
            <v>8245.6200000000008</v>
          </cell>
          <cell r="S24">
            <v>0</v>
          </cell>
          <cell r="T24">
            <v>429.03199999999998</v>
          </cell>
          <cell r="U24">
            <v>0</v>
          </cell>
          <cell r="V24">
            <v>0</v>
          </cell>
          <cell r="W24">
            <v>0</v>
          </cell>
          <cell r="X24">
            <v>-0.11756182450247732</v>
          </cell>
          <cell r="Y24">
            <v>10195.2451171875</v>
          </cell>
          <cell r="Z24">
            <v>13704</v>
          </cell>
          <cell r="AA24">
            <v>56251014.359999999</v>
          </cell>
          <cell r="AB24">
            <v>14402438.950000003</v>
          </cell>
          <cell r="AC24">
            <v>1.2699999999999999E-2</v>
          </cell>
          <cell r="AD24">
            <v>1.55E-2</v>
          </cell>
          <cell r="AE24">
            <v>1812770905</v>
          </cell>
          <cell r="AF24">
            <v>23022190.493499998</v>
          </cell>
          <cell r="AG24">
            <v>28097949.0275</v>
          </cell>
          <cell r="AH24">
            <v>-1490112.2165000029</v>
          </cell>
          <cell r="AI24">
            <v>0</v>
          </cell>
          <cell r="AJ24">
            <v>8257.7802734375</v>
          </cell>
          <cell r="AK24">
            <v>24512302.710000001</v>
          </cell>
          <cell r="AL24">
            <v>0</v>
          </cell>
          <cell r="AM24">
            <v>14402438.950000003</v>
          </cell>
          <cell r="AN24">
            <v>0</v>
          </cell>
          <cell r="AO24">
            <v>14402438.950000003</v>
          </cell>
          <cell r="AP24">
            <v>34.415601508285619</v>
          </cell>
          <cell r="AQ24">
            <v>0</v>
          </cell>
          <cell r="AR24">
            <v>1</v>
          </cell>
          <cell r="AS24">
            <v>0</v>
          </cell>
          <cell r="AT24">
            <v>1</v>
          </cell>
          <cell r="AU24">
            <v>0</v>
          </cell>
          <cell r="AV24">
            <v>0</v>
          </cell>
          <cell r="AW24">
            <v>955241884.828125</v>
          </cell>
          <cell r="AX24">
            <v>0</v>
          </cell>
          <cell r="AY24">
            <v>136463126.40401787</v>
          </cell>
          <cell r="AZ24">
            <v>14402438.950000003</v>
          </cell>
          <cell r="BA24">
            <v>2057491.278571429</v>
          </cell>
          <cell r="BB24">
            <v>108307794.64920004</v>
          </cell>
          <cell r="BC24">
            <v>734844866.56274295</v>
          </cell>
          <cell r="BD24">
            <v>0</v>
          </cell>
          <cell r="BE24">
            <v>0</v>
          </cell>
        </row>
        <row r="25">
          <cell r="A25">
            <v>101638003</v>
          </cell>
          <cell r="B25" t="str">
            <v>Trinity Area SD</v>
          </cell>
          <cell r="C25" t="str">
            <v>Washington</v>
          </cell>
          <cell r="D25">
            <v>10684.35</v>
          </cell>
          <cell r="E25">
            <v>74</v>
          </cell>
          <cell r="F25">
            <v>1.35E-2</v>
          </cell>
          <cell r="G25">
            <v>44</v>
          </cell>
          <cell r="H25">
            <v>58455398.649999999</v>
          </cell>
          <cell r="I25">
            <v>4657.7150000000001</v>
          </cell>
          <cell r="J25">
            <v>0</v>
          </cell>
          <cell r="K25">
            <v>37672798.550000004</v>
          </cell>
          <cell r="L25">
            <v>2015368918</v>
          </cell>
          <cell r="M25">
            <v>785080219</v>
          </cell>
          <cell r="N25">
            <v>10684.349609375</v>
          </cell>
          <cell r="O25">
            <v>3337.3150000000001</v>
          </cell>
          <cell r="P25">
            <v>0.71</v>
          </cell>
          <cell r="Q25">
            <v>10599.9</v>
          </cell>
          <cell r="R25">
            <v>8245.6200000000008</v>
          </cell>
          <cell r="S25">
            <v>0</v>
          </cell>
          <cell r="T25">
            <v>361.42599999999999</v>
          </cell>
          <cell r="U25">
            <v>0</v>
          </cell>
          <cell r="V25">
            <v>0</v>
          </cell>
          <cell r="W25">
            <v>0</v>
          </cell>
          <cell r="X25">
            <v>-2.5554307282311856E-2</v>
          </cell>
          <cell r="Y25">
            <v>12550.23046875</v>
          </cell>
          <cell r="Z25">
            <v>13704</v>
          </cell>
          <cell r="AA25">
            <v>63829326.359999999</v>
          </cell>
          <cell r="AB25">
            <v>5373927.7100000009</v>
          </cell>
          <cell r="AC25">
            <v>1.2699999999999999E-2</v>
          </cell>
          <cell r="AD25">
            <v>1.55E-2</v>
          </cell>
          <cell r="AE25">
            <v>2800449137</v>
          </cell>
          <cell r="AF25">
            <v>35565704.039899997</v>
          </cell>
          <cell r="AG25">
            <v>43406961.623499997</v>
          </cell>
          <cell r="AH25">
            <v>-2107094.5101000071</v>
          </cell>
          <cell r="AI25">
            <v>0</v>
          </cell>
          <cell r="AJ25">
            <v>8257.7802734375</v>
          </cell>
          <cell r="AK25">
            <v>37672798.550000004</v>
          </cell>
          <cell r="AL25">
            <v>0</v>
          </cell>
          <cell r="AM25">
            <v>5373927.7100000009</v>
          </cell>
          <cell r="AN25">
            <v>0</v>
          </cell>
          <cell r="AO25">
            <v>5373927.7100000009</v>
          </cell>
          <cell r="AP25">
            <v>9.1932102664738231</v>
          </cell>
          <cell r="AQ25">
            <v>0</v>
          </cell>
          <cell r="AR25">
            <v>0.70614750506949697</v>
          </cell>
          <cell r="AS25">
            <v>0</v>
          </cell>
          <cell r="AT25">
            <v>0.70614750506949697</v>
          </cell>
          <cell r="AU25">
            <v>0</v>
          </cell>
          <cell r="AV25">
            <v>0</v>
          </cell>
          <cell r="AW25">
            <v>955241884.828125</v>
          </cell>
          <cell r="AX25">
            <v>0</v>
          </cell>
          <cell r="AY25">
            <v>136463126.40401787</v>
          </cell>
          <cell r="AZ25">
            <v>5373927.7100000009</v>
          </cell>
          <cell r="BA25">
            <v>767703.95857142867</v>
          </cell>
          <cell r="BB25">
            <v>113681722.35920003</v>
          </cell>
          <cell r="BC25">
            <v>734844866.56274295</v>
          </cell>
          <cell r="BD25">
            <v>0</v>
          </cell>
          <cell r="BE25">
            <v>0</v>
          </cell>
        </row>
        <row r="26">
          <cell r="A26">
            <v>101638803</v>
          </cell>
          <cell r="B26" t="str">
            <v>Washington SD</v>
          </cell>
          <cell r="C26" t="str">
            <v>Washington</v>
          </cell>
          <cell r="D26">
            <v>6002.1</v>
          </cell>
          <cell r="E26">
            <v>23</v>
          </cell>
          <cell r="F26">
            <v>1.4800000000000001E-2</v>
          </cell>
          <cell r="G26">
            <v>55</v>
          </cell>
          <cell r="H26">
            <v>26766444.949999999</v>
          </cell>
          <cell r="I26">
            <v>2438.6729999999998</v>
          </cell>
          <cell r="J26">
            <v>0</v>
          </cell>
          <cell r="K26">
            <v>12001051.84</v>
          </cell>
          <cell r="L26">
            <v>562601808</v>
          </cell>
          <cell r="M26">
            <v>249572092</v>
          </cell>
          <cell r="N26">
            <v>6002.10009765625</v>
          </cell>
          <cell r="O26">
            <v>1534.692</v>
          </cell>
          <cell r="P26">
            <v>1</v>
          </cell>
          <cell r="Q26">
            <v>5962.11</v>
          </cell>
          <cell r="R26">
            <v>8245.6200000000008</v>
          </cell>
          <cell r="S26">
            <v>0</v>
          </cell>
          <cell r="T26">
            <v>372.42500000000001</v>
          </cell>
          <cell r="U26">
            <v>0</v>
          </cell>
          <cell r="V26">
            <v>0</v>
          </cell>
          <cell r="W26">
            <v>0</v>
          </cell>
          <cell r="X26">
            <v>-6.3678750408674226E-2</v>
          </cell>
          <cell r="Y26">
            <v>10975.8232421875</v>
          </cell>
          <cell r="Z26">
            <v>13704</v>
          </cell>
          <cell r="AA26">
            <v>33419574.791999996</v>
          </cell>
          <cell r="AB26">
            <v>6653129.8419999965</v>
          </cell>
          <cell r="AC26">
            <v>1.2699999999999999E-2</v>
          </cell>
          <cell r="AD26">
            <v>1.55E-2</v>
          </cell>
          <cell r="AE26">
            <v>812173900</v>
          </cell>
          <cell r="AF26">
            <v>10314608.529999999</v>
          </cell>
          <cell r="AG26">
            <v>12588695.449999999</v>
          </cell>
          <cell r="AH26">
            <v>-1686443.3100000005</v>
          </cell>
          <cell r="AI26">
            <v>0</v>
          </cell>
          <cell r="AJ26">
            <v>8257.7802734375</v>
          </cell>
          <cell r="AK26">
            <v>12001051.84</v>
          </cell>
          <cell r="AL26">
            <v>0</v>
          </cell>
          <cell r="AM26">
            <v>6653129.8419999965</v>
          </cell>
          <cell r="AN26">
            <v>0</v>
          </cell>
          <cell r="AO26">
            <v>6653129.8419999965</v>
          </cell>
          <cell r="AP26">
            <v>24.856232698918788</v>
          </cell>
          <cell r="AQ26">
            <v>0</v>
          </cell>
          <cell r="AR26">
            <v>1</v>
          </cell>
          <cell r="AS26">
            <v>0</v>
          </cell>
          <cell r="AT26">
            <v>1</v>
          </cell>
          <cell r="AU26">
            <v>0</v>
          </cell>
          <cell r="AV26">
            <v>0</v>
          </cell>
          <cell r="AW26">
            <v>955241884.828125</v>
          </cell>
          <cell r="AX26">
            <v>0</v>
          </cell>
          <cell r="AY26">
            <v>136463126.40401787</v>
          </cell>
          <cell r="AZ26">
            <v>6653129.8419999965</v>
          </cell>
          <cell r="BA26">
            <v>950447.12028571381</v>
          </cell>
          <cell r="BB26">
            <v>120334852.20120002</v>
          </cell>
          <cell r="BC26">
            <v>734844866.56274295</v>
          </cell>
          <cell r="BD26">
            <v>0</v>
          </cell>
          <cell r="BE26">
            <v>0</v>
          </cell>
        </row>
        <row r="27">
          <cell r="A27">
            <v>102027451</v>
          </cell>
          <cell r="B27" t="str">
            <v>Pittsburgh SD</v>
          </cell>
          <cell r="C27" t="str">
            <v>Allegheny</v>
          </cell>
          <cell r="D27">
            <v>13200.11</v>
          </cell>
          <cell r="E27">
            <v>86</v>
          </cell>
          <cell r="F27">
            <v>1.3899999999999999E-2</v>
          </cell>
          <cell r="G27">
            <v>49</v>
          </cell>
          <cell r="H27">
            <v>672995599.21999991</v>
          </cell>
          <cell r="I27">
            <v>44459.77</v>
          </cell>
          <cell r="J27">
            <v>0</v>
          </cell>
          <cell r="K27">
            <v>408491610.21000004</v>
          </cell>
          <cell r="L27">
            <v>20782732268</v>
          </cell>
          <cell r="M27">
            <v>8689448212</v>
          </cell>
          <cell r="N27">
            <v>13200.1103515625</v>
          </cell>
          <cell r="O27">
            <v>24136.368999999999</v>
          </cell>
          <cell r="P27">
            <v>0.4</v>
          </cell>
          <cell r="Q27">
            <v>13230.45</v>
          </cell>
          <cell r="R27">
            <v>8245.6200000000008</v>
          </cell>
          <cell r="S27">
            <v>0</v>
          </cell>
          <cell r="T27">
            <v>7050.07</v>
          </cell>
          <cell r="U27">
            <v>0</v>
          </cell>
          <cell r="V27">
            <v>0</v>
          </cell>
          <cell r="W27">
            <v>0</v>
          </cell>
          <cell r="X27">
            <v>-0.14429951772344018</v>
          </cell>
          <cell r="Y27">
            <v>15137.181640625</v>
          </cell>
          <cell r="Z27">
            <v>13704</v>
          </cell>
          <cell r="AA27">
            <v>609276688.07999992</v>
          </cell>
          <cell r="AB27">
            <v>0</v>
          </cell>
          <cell r="AC27">
            <v>1.2699999999999999E-2</v>
          </cell>
          <cell r="AD27">
            <v>1.55E-2</v>
          </cell>
          <cell r="AE27">
            <v>29472180480</v>
          </cell>
          <cell r="AF27">
            <v>374296692.09599996</v>
          </cell>
          <cell r="AG27">
            <v>456818797.44</v>
          </cell>
          <cell r="AH27">
            <v>-34194918.114000082</v>
          </cell>
          <cell r="AI27">
            <v>0</v>
          </cell>
          <cell r="AJ27">
            <v>8257.7802734375</v>
          </cell>
          <cell r="AK27">
            <v>408491610.21000004</v>
          </cell>
          <cell r="AL27">
            <v>0</v>
          </cell>
          <cell r="AM27">
            <v>0</v>
          </cell>
          <cell r="AN27">
            <v>0</v>
          </cell>
          <cell r="AO27">
            <v>0</v>
          </cell>
          <cell r="AP27">
            <v>0</v>
          </cell>
          <cell r="AQ27">
            <v>0</v>
          </cell>
          <cell r="AR27">
            <v>0.40149411652150491</v>
          </cell>
          <cell r="AS27">
            <v>0</v>
          </cell>
          <cell r="AT27">
            <v>0.40149411652150491</v>
          </cell>
          <cell r="AU27">
            <v>0</v>
          </cell>
          <cell r="AV27">
            <v>0</v>
          </cell>
          <cell r="AW27">
            <v>955241884.828125</v>
          </cell>
          <cell r="AX27">
            <v>0</v>
          </cell>
          <cell r="AY27">
            <v>136463126.40401787</v>
          </cell>
          <cell r="AZ27">
            <v>0</v>
          </cell>
          <cell r="BA27">
            <v>0</v>
          </cell>
          <cell r="BB27">
            <v>120334852.20120002</v>
          </cell>
          <cell r="BC27">
            <v>734844866.56274295</v>
          </cell>
          <cell r="BD27">
            <v>0</v>
          </cell>
          <cell r="BE27">
            <v>0</v>
          </cell>
        </row>
        <row r="28">
          <cell r="A28">
            <v>103020603</v>
          </cell>
          <cell r="B28" t="str">
            <v>Allegheny Valley SD</v>
          </cell>
          <cell r="C28" t="str">
            <v>Allegheny</v>
          </cell>
          <cell r="D28">
            <v>13566.82</v>
          </cell>
          <cell r="E28">
            <v>88</v>
          </cell>
          <cell r="F28">
            <v>1.7899999999999999E-2</v>
          </cell>
          <cell r="G28">
            <v>84</v>
          </cell>
          <cell r="H28">
            <v>20070102.449999999</v>
          </cell>
          <cell r="I28">
            <v>1376.4480000000001</v>
          </cell>
          <cell r="J28">
            <v>0</v>
          </cell>
          <cell r="K28">
            <v>18048848.810000002</v>
          </cell>
          <cell r="L28">
            <v>706289339</v>
          </cell>
          <cell r="M28">
            <v>302912508</v>
          </cell>
          <cell r="N28">
            <v>13566.8203125</v>
          </cell>
          <cell r="O28">
            <v>919.69200000000001</v>
          </cell>
          <cell r="P28">
            <v>0.35</v>
          </cell>
          <cell r="Q28">
            <v>13596</v>
          </cell>
          <cell r="R28">
            <v>8245.6200000000008</v>
          </cell>
          <cell r="S28">
            <v>0</v>
          </cell>
          <cell r="T28">
            <v>119.498</v>
          </cell>
          <cell r="U28">
            <v>0</v>
          </cell>
          <cell r="V28">
            <v>0</v>
          </cell>
          <cell r="W28">
            <v>0</v>
          </cell>
          <cell r="X28">
            <v>-0.11132735208257252</v>
          </cell>
          <cell r="Y28">
            <v>14581.0830078125</v>
          </cell>
          <cell r="Z28">
            <v>13704</v>
          </cell>
          <cell r="AA28">
            <v>18862843.392000001</v>
          </cell>
          <cell r="AB28">
            <v>0</v>
          </cell>
          <cell r="AC28">
            <v>1.2699999999999999E-2</v>
          </cell>
          <cell r="AD28">
            <v>1.55E-2</v>
          </cell>
          <cell r="AE28">
            <v>1009201847</v>
          </cell>
          <cell r="AF28">
            <v>12816863.456899999</v>
          </cell>
          <cell r="AG28">
            <v>15642628.6285</v>
          </cell>
          <cell r="AH28">
            <v>-5231985.3531000037</v>
          </cell>
          <cell r="AI28">
            <v>0</v>
          </cell>
          <cell r="AJ28">
            <v>8257.7802734375</v>
          </cell>
          <cell r="AK28">
            <v>18048848.810000002</v>
          </cell>
          <cell r="AL28">
            <v>0</v>
          </cell>
          <cell r="AM28">
            <v>0</v>
          </cell>
          <cell r="AN28">
            <v>0</v>
          </cell>
          <cell r="AO28">
            <v>0</v>
          </cell>
          <cell r="AP28">
            <v>0</v>
          </cell>
          <cell r="AQ28">
            <v>2406220.1815000027</v>
          </cell>
          <cell r="AR28">
            <v>0.3570863036717149</v>
          </cell>
          <cell r="AS28">
            <v>0</v>
          </cell>
          <cell r="AT28">
            <v>0.3570863036717149</v>
          </cell>
          <cell r="AU28">
            <v>842177.0625</v>
          </cell>
          <cell r="AV28">
            <v>842177.0625</v>
          </cell>
          <cell r="AW28">
            <v>955241884.828125</v>
          </cell>
          <cell r="AX28">
            <v>120311.00892857143</v>
          </cell>
          <cell r="AY28">
            <v>136463126.40401787</v>
          </cell>
          <cell r="AZ28">
            <v>0</v>
          </cell>
          <cell r="BA28">
            <v>0</v>
          </cell>
          <cell r="BB28">
            <v>120334852.20120002</v>
          </cell>
          <cell r="BC28">
            <v>734844866.56274295</v>
          </cell>
          <cell r="BD28">
            <v>842177</v>
          </cell>
          <cell r="BE28">
            <v>120311</v>
          </cell>
        </row>
        <row r="29">
          <cell r="A29">
            <v>103020753</v>
          </cell>
          <cell r="B29" t="str">
            <v>Avonworth SD</v>
          </cell>
          <cell r="C29" t="str">
            <v>Allegheny</v>
          </cell>
          <cell r="D29">
            <v>12621.79</v>
          </cell>
          <cell r="E29">
            <v>83</v>
          </cell>
          <cell r="F29">
            <v>1.4999999999999999E-2</v>
          </cell>
          <cell r="G29">
            <v>59</v>
          </cell>
          <cell r="H29">
            <v>32365591.440000001</v>
          </cell>
          <cell r="I29">
            <v>2197.0160000000001</v>
          </cell>
          <cell r="J29">
            <v>1</v>
          </cell>
          <cell r="K29">
            <v>27466385.789999999</v>
          </cell>
          <cell r="L29">
            <v>1205183957</v>
          </cell>
          <cell r="M29">
            <v>622152213</v>
          </cell>
          <cell r="N29">
            <v>12621.7900390625</v>
          </cell>
          <cell r="O29">
            <v>1873.6369999999999</v>
          </cell>
          <cell r="P29">
            <v>0.46</v>
          </cell>
          <cell r="Q29">
            <v>12673.46</v>
          </cell>
          <cell r="R29">
            <v>8245.6200000000008</v>
          </cell>
          <cell r="S29">
            <v>0</v>
          </cell>
          <cell r="T29">
            <v>144.96799999999999</v>
          </cell>
          <cell r="U29">
            <v>1</v>
          </cell>
          <cell r="V29">
            <v>1</v>
          </cell>
          <cell r="W29">
            <v>1</v>
          </cell>
          <cell r="X29">
            <v>0.21767926717120678</v>
          </cell>
          <cell r="Y29">
            <v>14731.6142578125</v>
          </cell>
          <cell r="Z29">
            <v>13704</v>
          </cell>
          <cell r="AA29">
            <v>30107907.264000002</v>
          </cell>
          <cell r="AB29">
            <v>0</v>
          </cell>
          <cell r="AC29">
            <v>1.2699999999999999E-2</v>
          </cell>
          <cell r="AD29">
            <v>1.55E-2</v>
          </cell>
          <cell r="AE29">
            <v>1827336170</v>
          </cell>
          <cell r="AF29">
            <v>23207169.358999997</v>
          </cell>
          <cell r="AG29">
            <v>28323710.635000002</v>
          </cell>
          <cell r="AH29">
            <v>-4259216.4310000017</v>
          </cell>
          <cell r="AI29">
            <v>0</v>
          </cell>
          <cell r="AJ29">
            <v>8257.7802734375</v>
          </cell>
          <cell r="AK29">
            <v>27466385.789999999</v>
          </cell>
          <cell r="AL29">
            <v>0</v>
          </cell>
          <cell r="AM29">
            <v>0</v>
          </cell>
          <cell r="AN29">
            <v>0</v>
          </cell>
          <cell r="AO29">
            <v>0</v>
          </cell>
          <cell r="AP29">
            <v>0</v>
          </cell>
          <cell r="AQ29">
            <v>0</v>
          </cell>
          <cell r="AR29">
            <v>0.47152750241338448</v>
          </cell>
          <cell r="AS29">
            <v>0</v>
          </cell>
          <cell r="AT29">
            <v>0.47152750241338448</v>
          </cell>
          <cell r="AU29">
            <v>0</v>
          </cell>
          <cell r="AV29">
            <v>0</v>
          </cell>
          <cell r="AW29">
            <v>955241884.828125</v>
          </cell>
          <cell r="AX29">
            <v>0</v>
          </cell>
          <cell r="AY29">
            <v>136463126.40401787</v>
          </cell>
          <cell r="AZ29">
            <v>0</v>
          </cell>
          <cell r="BA29">
            <v>0</v>
          </cell>
          <cell r="BB29">
            <v>120334852.20120002</v>
          </cell>
          <cell r="BC29">
            <v>734844866.56274295</v>
          </cell>
          <cell r="BD29">
            <v>0</v>
          </cell>
          <cell r="BE29">
            <v>0</v>
          </cell>
        </row>
        <row r="30">
          <cell r="A30">
            <v>103021003</v>
          </cell>
          <cell r="B30" t="str">
            <v>Pine-Richland SD</v>
          </cell>
          <cell r="C30" t="str">
            <v>Allegheny</v>
          </cell>
          <cell r="D30">
            <v>15365.45</v>
          </cell>
          <cell r="E30">
            <v>92</v>
          </cell>
          <cell r="F30">
            <v>1.5299999999999999E-2</v>
          </cell>
          <cell r="G30">
            <v>62</v>
          </cell>
          <cell r="H30">
            <v>81036247</v>
          </cell>
          <cell r="I30">
            <v>5456.7380000000003</v>
          </cell>
          <cell r="J30">
            <v>0</v>
          </cell>
          <cell r="K30">
            <v>76477585.510000005</v>
          </cell>
          <cell r="L30">
            <v>3163567019</v>
          </cell>
          <cell r="M30">
            <v>1819960281</v>
          </cell>
          <cell r="N30">
            <v>15365.4501953125</v>
          </cell>
          <cell r="O30">
            <v>4451.8220000000001</v>
          </cell>
          <cell r="P30">
            <v>0.14000000000000001</v>
          </cell>
          <cell r="Q30">
            <v>15347.85</v>
          </cell>
          <cell r="R30">
            <v>8245.6200000000008</v>
          </cell>
          <cell r="S30">
            <v>0</v>
          </cell>
          <cell r="T30">
            <v>94.052000000000007</v>
          </cell>
          <cell r="U30">
            <v>1</v>
          </cell>
          <cell r="V30">
            <v>1</v>
          </cell>
          <cell r="W30">
            <v>1</v>
          </cell>
          <cell r="X30">
            <v>-1.4543126569078167E-2</v>
          </cell>
          <cell r="Y30">
            <v>14850.67578125</v>
          </cell>
          <cell r="Z30">
            <v>13704</v>
          </cell>
          <cell r="AA30">
            <v>74779137.552000001</v>
          </cell>
          <cell r="AB30">
            <v>0</v>
          </cell>
          <cell r="AC30">
            <v>1.2699999999999999E-2</v>
          </cell>
          <cell r="AD30">
            <v>1.55E-2</v>
          </cell>
          <cell r="AE30">
            <v>4983527300</v>
          </cell>
          <cell r="AF30">
            <v>63290796.710000001</v>
          </cell>
          <cell r="AG30">
            <v>77244673.150000006</v>
          </cell>
          <cell r="AH30">
            <v>-13186788.800000004</v>
          </cell>
          <cell r="AI30">
            <v>0</v>
          </cell>
          <cell r="AJ30">
            <v>8257.7802734375</v>
          </cell>
          <cell r="AK30">
            <v>76477585.510000005</v>
          </cell>
          <cell r="AL30">
            <v>0</v>
          </cell>
          <cell r="AM30">
            <v>0</v>
          </cell>
          <cell r="AN30">
            <v>0</v>
          </cell>
          <cell r="AO30">
            <v>0</v>
          </cell>
          <cell r="AP30">
            <v>0</v>
          </cell>
          <cell r="AQ30">
            <v>0</v>
          </cell>
          <cell r="AR30">
            <v>0.13927596926525365</v>
          </cell>
          <cell r="AS30">
            <v>0</v>
          </cell>
          <cell r="AT30">
            <v>0.13927596926525365</v>
          </cell>
          <cell r="AU30">
            <v>0</v>
          </cell>
          <cell r="AV30">
            <v>0</v>
          </cell>
          <cell r="AW30">
            <v>955241884.828125</v>
          </cell>
          <cell r="AX30">
            <v>0</v>
          </cell>
          <cell r="AY30">
            <v>136463126.40401787</v>
          </cell>
          <cell r="AZ30">
            <v>0</v>
          </cell>
          <cell r="BA30">
            <v>0</v>
          </cell>
          <cell r="BB30">
            <v>120334852.20120002</v>
          </cell>
          <cell r="BC30">
            <v>734844866.56274295</v>
          </cell>
          <cell r="BD30">
            <v>0</v>
          </cell>
          <cell r="BE30">
            <v>0</v>
          </cell>
        </row>
        <row r="31">
          <cell r="A31">
            <v>103021102</v>
          </cell>
          <cell r="B31" t="str">
            <v>Baldwin-Whitehall SD</v>
          </cell>
          <cell r="C31" t="str">
            <v>Allegheny</v>
          </cell>
          <cell r="D31">
            <v>7468.78</v>
          </cell>
          <cell r="E31">
            <v>41</v>
          </cell>
          <cell r="F31">
            <v>1.7500000000000002E-2</v>
          </cell>
          <cell r="G31">
            <v>81</v>
          </cell>
          <cell r="H31">
            <v>65095836.740000002</v>
          </cell>
          <cell r="I31">
            <v>6526.1840000000002</v>
          </cell>
          <cell r="J31">
            <v>0</v>
          </cell>
          <cell r="K31">
            <v>51525676.479999997</v>
          </cell>
          <cell r="L31">
            <v>1917006724</v>
          </cell>
          <cell r="M31">
            <v>1033734982</v>
          </cell>
          <cell r="N31">
            <v>7468.77978515625</v>
          </cell>
          <cell r="O31">
            <v>4595.2690000000002</v>
          </cell>
          <cell r="P31">
            <v>1</v>
          </cell>
          <cell r="Q31">
            <v>7580.06</v>
          </cell>
          <cell r="R31">
            <v>8245.6200000000008</v>
          </cell>
          <cell r="S31">
            <v>0</v>
          </cell>
          <cell r="T31">
            <v>854.60699999999997</v>
          </cell>
          <cell r="U31">
            <v>0</v>
          </cell>
          <cell r="V31">
            <v>0</v>
          </cell>
          <cell r="W31">
            <v>0</v>
          </cell>
          <cell r="X31">
            <v>6.6405561961854362E-2</v>
          </cell>
          <cell r="Y31">
            <v>9974.5634765625</v>
          </cell>
          <cell r="Z31">
            <v>13704</v>
          </cell>
          <cell r="AA31">
            <v>89434825.535999998</v>
          </cell>
          <cell r="AB31">
            <v>24338988.795999996</v>
          </cell>
          <cell r="AC31">
            <v>1.2699999999999999E-2</v>
          </cell>
          <cell r="AD31">
            <v>1.55E-2</v>
          </cell>
          <cell r="AE31">
            <v>2950741706</v>
          </cell>
          <cell r="AF31">
            <v>37474419.666199997</v>
          </cell>
          <cell r="AG31">
            <v>45736496.442999996</v>
          </cell>
          <cell r="AH31">
            <v>-14051256.8138</v>
          </cell>
          <cell r="AI31">
            <v>0</v>
          </cell>
          <cell r="AJ31">
            <v>8257.7802734375</v>
          </cell>
          <cell r="AK31">
            <v>51525676.479999997</v>
          </cell>
          <cell r="AL31">
            <v>0</v>
          </cell>
          <cell r="AM31">
            <v>24338988.795999996</v>
          </cell>
          <cell r="AN31">
            <v>0</v>
          </cell>
          <cell r="AO31">
            <v>24338988.795999996</v>
          </cell>
          <cell r="AP31">
            <v>37.38947068644746</v>
          </cell>
          <cell r="AQ31">
            <v>5789180.0370000005</v>
          </cell>
          <cell r="AR31">
            <v>1</v>
          </cell>
          <cell r="AS31">
            <v>0</v>
          </cell>
          <cell r="AT31">
            <v>1</v>
          </cell>
          <cell r="AU31">
            <v>5789180</v>
          </cell>
          <cell r="AV31">
            <v>5789180</v>
          </cell>
          <cell r="AW31">
            <v>955241884.828125</v>
          </cell>
          <cell r="AX31">
            <v>827025.71428571432</v>
          </cell>
          <cell r="AY31">
            <v>136463126.40401787</v>
          </cell>
          <cell r="AZ31">
            <v>24338988.795999996</v>
          </cell>
          <cell r="BA31">
            <v>3476998.3994285711</v>
          </cell>
          <cell r="BB31">
            <v>144673840.99720001</v>
          </cell>
          <cell r="BC31">
            <v>734844866.56274295</v>
          </cell>
          <cell r="BD31">
            <v>5789180</v>
          </cell>
          <cell r="BE31">
            <v>827026</v>
          </cell>
        </row>
        <row r="32">
          <cell r="A32">
            <v>103021252</v>
          </cell>
          <cell r="B32" t="str">
            <v>Bethel Park SD</v>
          </cell>
          <cell r="C32" t="str">
            <v>Allegheny</v>
          </cell>
          <cell r="D32">
            <v>12520.89</v>
          </cell>
          <cell r="E32">
            <v>83</v>
          </cell>
          <cell r="F32">
            <v>1.7899999999999999E-2</v>
          </cell>
          <cell r="G32">
            <v>84</v>
          </cell>
          <cell r="H32">
            <v>85802159.420000002</v>
          </cell>
          <cell r="I32">
            <v>5016.4210000000003</v>
          </cell>
          <cell r="J32">
            <v>0</v>
          </cell>
          <cell r="K32">
            <v>65165034.439999998</v>
          </cell>
          <cell r="L32">
            <v>2489055344</v>
          </cell>
          <cell r="M32">
            <v>1146901271</v>
          </cell>
          <cell r="N32">
            <v>12520.8896484375</v>
          </cell>
          <cell r="O32">
            <v>3903.951</v>
          </cell>
          <cell r="P32">
            <v>0.49</v>
          </cell>
          <cell r="Q32">
            <v>12438.12</v>
          </cell>
          <cell r="R32">
            <v>8245.6200000000008</v>
          </cell>
          <cell r="S32">
            <v>0</v>
          </cell>
          <cell r="T32">
            <v>188.58</v>
          </cell>
          <cell r="U32">
            <v>1</v>
          </cell>
          <cell r="V32">
            <v>1</v>
          </cell>
          <cell r="W32">
            <v>0</v>
          </cell>
          <cell r="X32">
            <v>-0.13937330085517732</v>
          </cell>
          <cell r="Y32">
            <v>17104.2578125</v>
          </cell>
          <cell r="Z32">
            <v>13704</v>
          </cell>
          <cell r="AA32">
            <v>68745033.384000003</v>
          </cell>
          <cell r="AB32">
            <v>0</v>
          </cell>
          <cell r="AC32">
            <v>1.2699999999999999E-2</v>
          </cell>
          <cell r="AD32">
            <v>1.55E-2</v>
          </cell>
          <cell r="AE32">
            <v>3635956615</v>
          </cell>
          <cell r="AF32">
            <v>46176649.010499999</v>
          </cell>
          <cell r="AG32">
            <v>56357327.532499999</v>
          </cell>
          <cell r="AH32">
            <v>-18988385.429499999</v>
          </cell>
          <cell r="AI32">
            <v>0</v>
          </cell>
          <cell r="AJ32">
            <v>8257.7802734375</v>
          </cell>
          <cell r="AK32">
            <v>65165034.439999998</v>
          </cell>
          <cell r="AL32">
            <v>0</v>
          </cell>
          <cell r="AM32">
            <v>0</v>
          </cell>
          <cell r="AN32">
            <v>0</v>
          </cell>
          <cell r="AO32">
            <v>0</v>
          </cell>
          <cell r="AP32">
            <v>0</v>
          </cell>
          <cell r="AQ32">
            <v>8807706.9074999988</v>
          </cell>
          <cell r="AR32">
            <v>0.4837463296628286</v>
          </cell>
          <cell r="AS32">
            <v>0</v>
          </cell>
          <cell r="AT32">
            <v>0.4837463296628286</v>
          </cell>
          <cell r="AU32">
            <v>4315776.5</v>
          </cell>
          <cell r="AV32">
            <v>4315776.5</v>
          </cell>
          <cell r="AW32">
            <v>955241884.828125</v>
          </cell>
          <cell r="AX32">
            <v>616539.5</v>
          </cell>
          <cell r="AY32">
            <v>136463126.40401787</v>
          </cell>
          <cell r="AZ32">
            <v>0</v>
          </cell>
          <cell r="BA32">
            <v>0</v>
          </cell>
          <cell r="BB32">
            <v>144673840.99720001</v>
          </cell>
          <cell r="BC32">
            <v>734844866.56274295</v>
          </cell>
          <cell r="BD32">
            <v>4315776</v>
          </cell>
          <cell r="BE32">
            <v>616539</v>
          </cell>
        </row>
        <row r="33">
          <cell r="A33">
            <v>103021453</v>
          </cell>
          <cell r="B33" t="str">
            <v>Brentwood Borough SD</v>
          </cell>
          <cell r="C33" t="str">
            <v>Allegheny</v>
          </cell>
          <cell r="D33">
            <v>5597.6</v>
          </cell>
          <cell r="E33">
            <v>20</v>
          </cell>
          <cell r="F33">
            <v>2.5399999999999999E-2</v>
          </cell>
          <cell r="G33">
            <v>99</v>
          </cell>
          <cell r="H33">
            <v>23842224.760000002</v>
          </cell>
          <cell r="I33">
            <v>1833.0070000000001</v>
          </cell>
          <cell r="J33">
            <v>0</v>
          </cell>
          <cell r="K33">
            <v>15699780.060000001</v>
          </cell>
          <cell r="L33">
            <v>374229152</v>
          </cell>
          <cell r="M33">
            <v>245025661</v>
          </cell>
          <cell r="N33">
            <v>5597.60009765625</v>
          </cell>
          <cell r="O33">
            <v>1195.4770000000001</v>
          </cell>
          <cell r="P33">
            <v>1</v>
          </cell>
          <cell r="Q33">
            <v>5718.91</v>
          </cell>
          <cell r="R33">
            <v>8245.6200000000008</v>
          </cell>
          <cell r="S33">
            <v>0</v>
          </cell>
          <cell r="T33">
            <v>320.471</v>
          </cell>
          <cell r="U33">
            <v>0</v>
          </cell>
          <cell r="V33">
            <v>0</v>
          </cell>
          <cell r="W33">
            <v>0</v>
          </cell>
          <cell r="X33">
            <v>-8.8021494073033765E-2</v>
          </cell>
          <cell r="Y33">
            <v>13007.1650390625</v>
          </cell>
          <cell r="Z33">
            <v>13704</v>
          </cell>
          <cell r="AA33">
            <v>25119527.927999999</v>
          </cell>
          <cell r="AB33">
            <v>1277303.1679999977</v>
          </cell>
          <cell r="AC33">
            <v>1.2699999999999999E-2</v>
          </cell>
          <cell r="AD33">
            <v>1.55E-2</v>
          </cell>
          <cell r="AE33">
            <v>619254813</v>
          </cell>
          <cell r="AF33">
            <v>7864536.1250999998</v>
          </cell>
          <cell r="AG33">
            <v>9598449.6015000008</v>
          </cell>
          <cell r="AH33">
            <v>-7835243.9349000007</v>
          </cell>
          <cell r="AI33">
            <v>0</v>
          </cell>
          <cell r="AJ33">
            <v>8257.7802734375</v>
          </cell>
          <cell r="AK33">
            <v>15699780.060000001</v>
          </cell>
          <cell r="AL33">
            <v>0</v>
          </cell>
          <cell r="AM33">
            <v>1277303.1679999977</v>
          </cell>
          <cell r="AN33">
            <v>0</v>
          </cell>
          <cell r="AO33">
            <v>1277303.1679999977</v>
          </cell>
          <cell r="AP33">
            <v>5.3573153548276409</v>
          </cell>
          <cell r="AQ33">
            <v>6101330.4584999997</v>
          </cell>
          <cell r="AR33">
            <v>1</v>
          </cell>
          <cell r="AS33">
            <v>0</v>
          </cell>
          <cell r="AT33">
            <v>1</v>
          </cell>
          <cell r="AU33">
            <v>6101330.5</v>
          </cell>
          <cell r="AV33">
            <v>6101330.5</v>
          </cell>
          <cell r="AW33">
            <v>955241884.828125</v>
          </cell>
          <cell r="AX33">
            <v>871618.64285714284</v>
          </cell>
          <cell r="AY33">
            <v>136463126.40401787</v>
          </cell>
          <cell r="AZ33">
            <v>1277303.1679999977</v>
          </cell>
          <cell r="BA33">
            <v>182471.88114285682</v>
          </cell>
          <cell r="BB33">
            <v>145951144.1652</v>
          </cell>
          <cell r="BC33">
            <v>734844866.56274295</v>
          </cell>
          <cell r="BD33">
            <v>6101330</v>
          </cell>
          <cell r="BE33">
            <v>871619</v>
          </cell>
        </row>
        <row r="34">
          <cell r="A34">
            <v>103021603</v>
          </cell>
          <cell r="B34" t="str">
            <v>Carlynton SD</v>
          </cell>
          <cell r="C34" t="str">
            <v>Allegheny</v>
          </cell>
          <cell r="D34">
            <v>9214.7800000000007</v>
          </cell>
          <cell r="E34">
            <v>61</v>
          </cell>
          <cell r="F34">
            <v>2.01E-2</v>
          </cell>
          <cell r="G34">
            <v>92</v>
          </cell>
          <cell r="H34">
            <v>30918006.48</v>
          </cell>
          <cell r="I34">
            <v>2180.0569999999998</v>
          </cell>
          <cell r="J34">
            <v>0</v>
          </cell>
          <cell r="K34">
            <v>22039226.449999999</v>
          </cell>
          <cell r="L34">
            <v>701101181</v>
          </cell>
          <cell r="M34">
            <v>393889926</v>
          </cell>
          <cell r="N34">
            <v>9214.7802734375</v>
          </cell>
          <cell r="O34">
            <v>1375.74</v>
          </cell>
          <cell r="P34">
            <v>0.87</v>
          </cell>
          <cell r="Q34">
            <v>9290.84</v>
          </cell>
          <cell r="R34">
            <v>8245.6200000000008</v>
          </cell>
          <cell r="S34">
            <v>0</v>
          </cell>
          <cell r="T34">
            <v>274.25900000000001</v>
          </cell>
          <cell r="U34">
            <v>0</v>
          </cell>
          <cell r="V34">
            <v>0</v>
          </cell>
          <cell r="W34">
            <v>0</v>
          </cell>
          <cell r="X34">
            <v>-7.427332535281489E-2</v>
          </cell>
          <cell r="Y34">
            <v>14182.201171875</v>
          </cell>
          <cell r="Z34">
            <v>13704</v>
          </cell>
          <cell r="AA34">
            <v>29875501.127999999</v>
          </cell>
          <cell r="AB34">
            <v>0</v>
          </cell>
          <cell r="AC34">
            <v>1.2699999999999999E-2</v>
          </cell>
          <cell r="AD34">
            <v>1.55E-2</v>
          </cell>
          <cell r="AE34">
            <v>1094991107</v>
          </cell>
          <cell r="AF34">
            <v>13906387.058899999</v>
          </cell>
          <cell r="AG34">
            <v>16972362.158500001</v>
          </cell>
          <cell r="AH34">
            <v>-8132839.3911000006</v>
          </cell>
          <cell r="AI34">
            <v>0</v>
          </cell>
          <cell r="AJ34">
            <v>8257.7802734375</v>
          </cell>
          <cell r="AK34">
            <v>22039226.449999999</v>
          </cell>
          <cell r="AL34">
            <v>0</v>
          </cell>
          <cell r="AM34">
            <v>0</v>
          </cell>
          <cell r="AN34">
            <v>0</v>
          </cell>
          <cell r="AO34">
            <v>0</v>
          </cell>
          <cell r="AP34">
            <v>0</v>
          </cell>
          <cell r="AQ34">
            <v>5066864.2914999984</v>
          </cell>
          <cell r="AR34">
            <v>0.88410929229028445</v>
          </cell>
          <cell r="AS34">
            <v>0</v>
          </cell>
          <cell r="AT34">
            <v>0.88410929229028445</v>
          </cell>
          <cell r="AU34">
            <v>4408172</v>
          </cell>
          <cell r="AV34">
            <v>4408172</v>
          </cell>
          <cell r="AW34">
            <v>955241884.828125</v>
          </cell>
          <cell r="AX34">
            <v>629738.85714285716</v>
          </cell>
          <cell r="AY34">
            <v>136463126.40401787</v>
          </cell>
          <cell r="AZ34">
            <v>0</v>
          </cell>
          <cell r="BA34">
            <v>0</v>
          </cell>
          <cell r="BB34">
            <v>145951144.1652</v>
          </cell>
          <cell r="BC34">
            <v>734844866.56274295</v>
          </cell>
          <cell r="BD34">
            <v>4408172</v>
          </cell>
          <cell r="BE34">
            <v>629739</v>
          </cell>
        </row>
        <row r="35">
          <cell r="A35">
            <v>103021752</v>
          </cell>
          <cell r="B35" t="str">
            <v>Chartiers Valley SD</v>
          </cell>
          <cell r="C35" t="str">
            <v>Allegheny</v>
          </cell>
          <cell r="D35">
            <v>12805.81</v>
          </cell>
          <cell r="E35">
            <v>84</v>
          </cell>
          <cell r="F35">
            <v>1.54E-2</v>
          </cell>
          <cell r="G35">
            <v>64</v>
          </cell>
          <cell r="H35">
            <v>65854605.979999997</v>
          </cell>
          <cell r="I35">
            <v>4645.1610000000001</v>
          </cell>
          <cell r="J35">
            <v>0</v>
          </cell>
          <cell r="K35">
            <v>52871678.039999999</v>
          </cell>
          <cell r="L35">
            <v>2251387499</v>
          </cell>
          <cell r="M35">
            <v>1183049981</v>
          </cell>
          <cell r="N35">
            <v>12805.8095703125</v>
          </cell>
          <cell r="O35">
            <v>3392.723</v>
          </cell>
          <cell r="P35">
            <v>0.45</v>
          </cell>
          <cell r="Q35">
            <v>12807.2</v>
          </cell>
          <cell r="R35">
            <v>8245.6200000000008</v>
          </cell>
          <cell r="S35">
            <v>0</v>
          </cell>
          <cell r="T35">
            <v>361.58199999999999</v>
          </cell>
          <cell r="U35">
            <v>0</v>
          </cell>
          <cell r="V35">
            <v>0</v>
          </cell>
          <cell r="W35">
            <v>0</v>
          </cell>
          <cell r="X35">
            <v>-2.5681385066561944E-2</v>
          </cell>
          <cell r="Y35">
            <v>14177.0341796875</v>
          </cell>
          <cell r="Z35">
            <v>13704</v>
          </cell>
          <cell r="AA35">
            <v>63657286.344000004</v>
          </cell>
          <cell r="AB35">
            <v>0</v>
          </cell>
          <cell r="AC35">
            <v>1.2699999999999999E-2</v>
          </cell>
          <cell r="AD35">
            <v>1.55E-2</v>
          </cell>
          <cell r="AE35">
            <v>3434437480</v>
          </cell>
          <cell r="AF35">
            <v>43617355.995999999</v>
          </cell>
          <cell r="AG35">
            <v>53233780.939999998</v>
          </cell>
          <cell r="AH35">
            <v>-9254322.0439999998</v>
          </cell>
          <cell r="AI35">
            <v>0</v>
          </cell>
          <cell r="AJ35">
            <v>8257.7802734375</v>
          </cell>
          <cell r="AK35">
            <v>52871678.039999999</v>
          </cell>
          <cell r="AL35">
            <v>0</v>
          </cell>
          <cell r="AM35">
            <v>0</v>
          </cell>
          <cell r="AN35">
            <v>0</v>
          </cell>
          <cell r="AO35">
            <v>0</v>
          </cell>
          <cell r="AP35">
            <v>0</v>
          </cell>
          <cell r="AQ35">
            <v>0</v>
          </cell>
          <cell r="AR35">
            <v>0.44924312027234725</v>
          </cell>
          <cell r="AS35">
            <v>0</v>
          </cell>
          <cell r="AT35">
            <v>0.44924312027234725</v>
          </cell>
          <cell r="AU35">
            <v>0</v>
          </cell>
          <cell r="AV35">
            <v>0</v>
          </cell>
          <cell r="AW35">
            <v>955241884.828125</v>
          </cell>
          <cell r="AX35">
            <v>0</v>
          </cell>
          <cell r="AY35">
            <v>136463126.40401787</v>
          </cell>
          <cell r="AZ35">
            <v>0</v>
          </cell>
          <cell r="BA35">
            <v>0</v>
          </cell>
          <cell r="BB35">
            <v>145951144.1652</v>
          </cell>
          <cell r="BC35">
            <v>734844866.56274295</v>
          </cell>
          <cell r="BD35">
            <v>0</v>
          </cell>
          <cell r="BE35">
            <v>0</v>
          </cell>
        </row>
        <row r="36">
          <cell r="A36">
            <v>103021903</v>
          </cell>
          <cell r="B36" t="str">
            <v>Clairton City SD</v>
          </cell>
          <cell r="C36" t="str">
            <v>Allegheny</v>
          </cell>
          <cell r="D36">
            <v>2494.77</v>
          </cell>
          <cell r="E36">
            <v>2</v>
          </cell>
          <cell r="F36">
            <v>1.9199999999999998E-2</v>
          </cell>
          <cell r="G36">
            <v>90</v>
          </cell>
          <cell r="H36">
            <v>19531807.34</v>
          </cell>
          <cell r="I36">
            <v>1553.4369999999999</v>
          </cell>
          <cell r="J36">
            <v>0</v>
          </cell>
          <cell r="K36">
            <v>4174364.3</v>
          </cell>
          <cell r="L36">
            <v>133799086</v>
          </cell>
          <cell r="M36">
            <v>84065672</v>
          </cell>
          <cell r="N36">
            <v>2494.77001953125</v>
          </cell>
          <cell r="O36">
            <v>973.23599999999999</v>
          </cell>
          <cell r="P36">
            <v>1</v>
          </cell>
          <cell r="Q36">
            <v>2467.48</v>
          </cell>
          <cell r="R36">
            <v>8245.6200000000008</v>
          </cell>
          <cell r="S36">
            <v>0</v>
          </cell>
          <cell r="T36">
            <v>262.88400000000001</v>
          </cell>
          <cell r="U36">
            <v>0</v>
          </cell>
          <cell r="V36">
            <v>0</v>
          </cell>
          <cell r="W36">
            <v>0</v>
          </cell>
          <cell r="X36">
            <v>3.9236896029967189E-2</v>
          </cell>
          <cell r="Y36">
            <v>12573.2861328125</v>
          </cell>
          <cell r="Z36">
            <v>13704</v>
          </cell>
          <cell r="AA36">
            <v>21288300.647999998</v>
          </cell>
          <cell r="AB36">
            <v>1756493.3079999983</v>
          </cell>
          <cell r="AC36">
            <v>1.2699999999999999E-2</v>
          </cell>
          <cell r="AD36">
            <v>1.55E-2</v>
          </cell>
          <cell r="AE36">
            <v>217864758</v>
          </cell>
          <cell r="AF36">
            <v>2766882.4265999999</v>
          </cell>
          <cell r="AG36">
            <v>3376903.7489999998</v>
          </cell>
          <cell r="AH36">
            <v>-1407481.8733999999</v>
          </cell>
          <cell r="AI36">
            <v>0</v>
          </cell>
          <cell r="AJ36">
            <v>8257.7802734375</v>
          </cell>
          <cell r="AK36">
            <v>4174364.3</v>
          </cell>
          <cell r="AL36">
            <v>0</v>
          </cell>
          <cell r="AM36">
            <v>1756493.3079999983</v>
          </cell>
          <cell r="AN36">
            <v>0</v>
          </cell>
          <cell r="AO36">
            <v>1756493.3079999983</v>
          </cell>
          <cell r="AP36">
            <v>8.9929891147492675</v>
          </cell>
          <cell r="AQ36">
            <v>797460.55099999998</v>
          </cell>
          <cell r="AR36">
            <v>1</v>
          </cell>
          <cell r="AS36">
            <v>0</v>
          </cell>
          <cell r="AT36">
            <v>1</v>
          </cell>
          <cell r="AU36">
            <v>797460.5625</v>
          </cell>
          <cell r="AV36">
            <v>797460.5625</v>
          </cell>
          <cell r="AW36">
            <v>955241884.828125</v>
          </cell>
          <cell r="AX36">
            <v>113922.9375</v>
          </cell>
          <cell r="AY36">
            <v>136463126.40401787</v>
          </cell>
          <cell r="AZ36">
            <v>1756493.3079999983</v>
          </cell>
          <cell r="BA36">
            <v>250927.61542857118</v>
          </cell>
          <cell r="BB36">
            <v>147707637.47319999</v>
          </cell>
          <cell r="BC36">
            <v>734844866.56274295</v>
          </cell>
          <cell r="BD36">
            <v>797461</v>
          </cell>
          <cell r="BE36">
            <v>113923</v>
          </cell>
        </row>
        <row r="37">
          <cell r="A37">
            <v>103022103</v>
          </cell>
          <cell r="B37" t="str">
            <v>Cornell SD</v>
          </cell>
          <cell r="C37" t="str">
            <v>Allegheny</v>
          </cell>
          <cell r="D37">
            <v>10403.44</v>
          </cell>
          <cell r="E37">
            <v>72</v>
          </cell>
          <cell r="F37">
            <v>2.0400000000000001E-2</v>
          </cell>
          <cell r="G37">
            <v>93</v>
          </cell>
          <cell r="H37">
            <v>15281934</v>
          </cell>
          <cell r="I37">
            <v>956.62900000000002</v>
          </cell>
          <cell r="J37">
            <v>0</v>
          </cell>
          <cell r="K37">
            <v>10441510.130000001</v>
          </cell>
          <cell r="L37">
            <v>365236295</v>
          </cell>
          <cell r="M37">
            <v>146533610</v>
          </cell>
          <cell r="N37">
            <v>10403.4404296875</v>
          </cell>
          <cell r="O37">
            <v>568.05100000000004</v>
          </cell>
          <cell r="P37">
            <v>0.75</v>
          </cell>
          <cell r="Q37">
            <v>10321.969999999999</v>
          </cell>
          <cell r="R37">
            <v>8245.6200000000008</v>
          </cell>
          <cell r="S37">
            <v>0</v>
          </cell>
          <cell r="T37">
            <v>126.078</v>
          </cell>
          <cell r="U37">
            <v>0</v>
          </cell>
          <cell r="V37">
            <v>0</v>
          </cell>
          <cell r="W37">
            <v>0</v>
          </cell>
          <cell r="X37">
            <v>-0.19111704112117051</v>
          </cell>
          <cell r="Y37">
            <v>15974.7763671875</v>
          </cell>
          <cell r="Z37">
            <v>13704</v>
          </cell>
          <cell r="AA37">
            <v>13109643.816</v>
          </cell>
          <cell r="AB37">
            <v>0</v>
          </cell>
          <cell r="AC37">
            <v>1.2699999999999999E-2</v>
          </cell>
          <cell r="AD37">
            <v>1.55E-2</v>
          </cell>
          <cell r="AE37">
            <v>511769905</v>
          </cell>
          <cell r="AF37">
            <v>6499477.7934999997</v>
          </cell>
          <cell r="AG37">
            <v>7932433.5274999999</v>
          </cell>
          <cell r="AH37">
            <v>-3942032.3365000011</v>
          </cell>
          <cell r="AI37">
            <v>0</v>
          </cell>
          <cell r="AJ37">
            <v>8257.7802734375</v>
          </cell>
          <cell r="AK37">
            <v>10441510.130000001</v>
          </cell>
          <cell r="AL37">
            <v>0</v>
          </cell>
          <cell r="AM37">
            <v>0</v>
          </cell>
          <cell r="AN37">
            <v>0</v>
          </cell>
          <cell r="AO37">
            <v>0</v>
          </cell>
          <cell r="AP37">
            <v>0</v>
          </cell>
          <cell r="AQ37">
            <v>2509076.602500001</v>
          </cell>
          <cell r="AR37">
            <v>0.74016502193066747</v>
          </cell>
          <cell r="AS37">
            <v>0</v>
          </cell>
          <cell r="AT37">
            <v>0.74016502193066747</v>
          </cell>
          <cell r="AU37">
            <v>1881807.5</v>
          </cell>
          <cell r="AV37">
            <v>1881807.5</v>
          </cell>
          <cell r="AW37">
            <v>955241884.828125</v>
          </cell>
          <cell r="AX37">
            <v>268829.64285714284</v>
          </cell>
          <cell r="AY37">
            <v>136463126.40401787</v>
          </cell>
          <cell r="AZ37">
            <v>0</v>
          </cell>
          <cell r="BA37">
            <v>0</v>
          </cell>
          <cell r="BB37">
            <v>147707637.47319999</v>
          </cell>
          <cell r="BC37">
            <v>734844866.56274295</v>
          </cell>
          <cell r="BD37">
            <v>1881807</v>
          </cell>
          <cell r="BE37">
            <v>268830</v>
          </cell>
        </row>
        <row r="38">
          <cell r="A38">
            <v>103022253</v>
          </cell>
          <cell r="B38" t="str">
            <v>Deer Lakes SD</v>
          </cell>
          <cell r="C38" t="str">
            <v>Allegheny</v>
          </cell>
          <cell r="D38">
            <v>9039.26</v>
          </cell>
          <cell r="E38">
            <v>58</v>
          </cell>
          <cell r="F38">
            <v>1.7399999999999999E-2</v>
          </cell>
          <cell r="G38">
            <v>80</v>
          </cell>
          <cell r="H38">
            <v>34865723.049999997</v>
          </cell>
          <cell r="I38">
            <v>2553.0949999999998</v>
          </cell>
          <cell r="J38">
            <v>0</v>
          </cell>
          <cell r="K38">
            <v>23812833.940000001</v>
          </cell>
          <cell r="L38">
            <v>961101612</v>
          </cell>
          <cell r="M38">
            <v>410257988</v>
          </cell>
          <cell r="N38">
            <v>9039.259765625</v>
          </cell>
          <cell r="O38">
            <v>1851.9349999999999</v>
          </cell>
          <cell r="P38">
            <v>0.9</v>
          </cell>
          <cell r="Q38">
            <v>9110.75</v>
          </cell>
          <cell r="R38">
            <v>8245.6200000000008</v>
          </cell>
          <cell r="S38">
            <v>0</v>
          </cell>
          <cell r="T38">
            <v>255.35900000000001</v>
          </cell>
          <cell r="U38">
            <v>0</v>
          </cell>
          <cell r="V38">
            <v>0</v>
          </cell>
          <cell r="W38">
            <v>0</v>
          </cell>
          <cell r="X38">
            <v>-8.4664779922085306E-2</v>
          </cell>
          <cell r="Y38">
            <v>13656.2578125</v>
          </cell>
          <cell r="Z38">
            <v>13704</v>
          </cell>
          <cell r="AA38">
            <v>34987613.879999995</v>
          </cell>
          <cell r="AB38">
            <v>121890.82999999821</v>
          </cell>
          <cell r="AC38">
            <v>1.2699999999999999E-2</v>
          </cell>
          <cell r="AD38">
            <v>1.55E-2</v>
          </cell>
          <cell r="AE38">
            <v>1371359600</v>
          </cell>
          <cell r="AF38">
            <v>17416266.919999998</v>
          </cell>
          <cell r="AG38">
            <v>21256073.800000001</v>
          </cell>
          <cell r="AH38">
            <v>-6396567.0200000033</v>
          </cell>
          <cell r="AI38">
            <v>0</v>
          </cell>
          <cell r="AJ38">
            <v>8257.7802734375</v>
          </cell>
          <cell r="AK38">
            <v>23812833.940000001</v>
          </cell>
          <cell r="AL38">
            <v>0</v>
          </cell>
          <cell r="AM38">
            <v>121890.82999999821</v>
          </cell>
          <cell r="AN38">
            <v>0</v>
          </cell>
          <cell r="AO38">
            <v>121890.82999999821</v>
          </cell>
          <cell r="AP38">
            <v>0.34960075207732777</v>
          </cell>
          <cell r="AQ38">
            <v>2556760.1400000006</v>
          </cell>
          <cell r="AR38">
            <v>0.90536446038637575</v>
          </cell>
          <cell r="AS38">
            <v>0</v>
          </cell>
          <cell r="AT38">
            <v>0.90536446038637575</v>
          </cell>
          <cell r="AU38">
            <v>2301084.25</v>
          </cell>
          <cell r="AV38">
            <v>2301084.25</v>
          </cell>
          <cell r="AW38">
            <v>955241884.828125</v>
          </cell>
          <cell r="AX38">
            <v>328726.32142857142</v>
          </cell>
          <cell r="AY38">
            <v>136463126.40401787</v>
          </cell>
          <cell r="AZ38">
            <v>121890.82999999821</v>
          </cell>
          <cell r="BA38">
            <v>17412.975714285458</v>
          </cell>
          <cell r="BB38">
            <v>147829528.30320001</v>
          </cell>
          <cell r="BC38">
            <v>734844866.56274295</v>
          </cell>
          <cell r="BD38">
            <v>2301084</v>
          </cell>
          <cell r="BE38">
            <v>328726</v>
          </cell>
        </row>
        <row r="39">
          <cell r="A39">
            <v>103022503</v>
          </cell>
          <cell r="B39" t="str">
            <v>Duquesne City SD</v>
          </cell>
          <cell r="C39" t="str">
            <v>Allegheny</v>
          </cell>
          <cell r="D39">
            <v>1469.44</v>
          </cell>
          <cell r="E39">
            <v>0</v>
          </cell>
          <cell r="F39">
            <v>1.49E-2</v>
          </cell>
          <cell r="G39">
            <v>57</v>
          </cell>
          <cell r="H39">
            <v>21132683.850000001</v>
          </cell>
          <cell r="I39">
            <v>1663.1890000000001</v>
          </cell>
          <cell r="J39">
            <v>1</v>
          </cell>
          <cell r="K39">
            <v>2214916.2000000002</v>
          </cell>
          <cell r="L39">
            <v>92150058</v>
          </cell>
          <cell r="M39">
            <v>56900307</v>
          </cell>
          <cell r="N39">
            <v>1469.43994140625</v>
          </cell>
          <cell r="O39">
            <v>928.34799999999996</v>
          </cell>
          <cell r="P39">
            <v>1</v>
          </cell>
          <cell r="Q39">
            <v>1467.97</v>
          </cell>
          <cell r="R39">
            <v>8245.6200000000008</v>
          </cell>
          <cell r="S39">
            <v>0</v>
          </cell>
          <cell r="T39">
            <v>493.14299999999997</v>
          </cell>
          <cell r="U39">
            <v>0</v>
          </cell>
          <cell r="V39">
            <v>0</v>
          </cell>
          <cell r="W39">
            <v>0</v>
          </cell>
          <cell r="X39">
            <v>0.25622022162351604</v>
          </cell>
          <cell r="Y39">
            <v>12706.123046875</v>
          </cell>
          <cell r="Z39">
            <v>13704</v>
          </cell>
          <cell r="AA39">
            <v>22792342.056000002</v>
          </cell>
          <cell r="AB39">
            <v>1659658.2060000002</v>
          </cell>
          <cell r="AC39">
            <v>1.2699999999999999E-2</v>
          </cell>
          <cell r="AD39">
            <v>1.55E-2</v>
          </cell>
          <cell r="AE39">
            <v>149050365</v>
          </cell>
          <cell r="AF39">
            <v>1892939.6354999999</v>
          </cell>
          <cell r="AG39">
            <v>2310280.6575000002</v>
          </cell>
          <cell r="AH39">
            <v>-321976.56450000033</v>
          </cell>
          <cell r="AI39">
            <v>0</v>
          </cell>
          <cell r="AJ39">
            <v>8257.7802734375</v>
          </cell>
          <cell r="AK39">
            <v>2214916.2000000002</v>
          </cell>
          <cell r="AL39">
            <v>0</v>
          </cell>
          <cell r="AM39">
            <v>1659658.2060000002</v>
          </cell>
          <cell r="AN39">
            <v>0</v>
          </cell>
          <cell r="AO39">
            <v>1659658.2060000002</v>
          </cell>
          <cell r="AP39">
            <v>7.853513627423145</v>
          </cell>
          <cell r="AQ39">
            <v>0</v>
          </cell>
          <cell r="AR39">
            <v>1</v>
          </cell>
          <cell r="AS39">
            <v>0</v>
          </cell>
          <cell r="AT39">
            <v>1</v>
          </cell>
          <cell r="AU39">
            <v>0</v>
          </cell>
          <cell r="AV39">
            <v>0</v>
          </cell>
          <cell r="AW39">
            <v>955241884.828125</v>
          </cell>
          <cell r="AX39">
            <v>0</v>
          </cell>
          <cell r="AY39">
            <v>136463126.40401787</v>
          </cell>
          <cell r="AZ39">
            <v>1659658.2060000002</v>
          </cell>
          <cell r="BA39">
            <v>237094.02942857146</v>
          </cell>
          <cell r="BB39">
            <v>149489186.50920001</v>
          </cell>
          <cell r="BC39">
            <v>734844866.56274295</v>
          </cell>
          <cell r="BD39">
            <v>0</v>
          </cell>
          <cell r="BE39">
            <v>0</v>
          </cell>
        </row>
        <row r="40">
          <cell r="A40">
            <v>103022803</v>
          </cell>
          <cell r="B40" t="str">
            <v>East Allegheny SD</v>
          </cell>
          <cell r="C40" t="str">
            <v>Allegheny</v>
          </cell>
          <cell r="D40">
            <v>4523.6000000000004</v>
          </cell>
          <cell r="E40">
            <v>10</v>
          </cell>
          <cell r="F40">
            <v>2.2800000000000001E-2</v>
          </cell>
          <cell r="G40">
            <v>97</v>
          </cell>
          <cell r="H40">
            <v>35253258.390000001</v>
          </cell>
          <cell r="I40">
            <v>2913.9490000000001</v>
          </cell>
          <cell r="J40">
            <v>0</v>
          </cell>
          <cell r="K40">
            <v>17312323.34</v>
          </cell>
          <cell r="L40">
            <v>505708493</v>
          </cell>
          <cell r="M40">
            <v>253404913</v>
          </cell>
          <cell r="N40">
            <v>4523.60009765625</v>
          </cell>
          <cell r="O40">
            <v>1673.4760000000001</v>
          </cell>
          <cell r="P40">
            <v>1</v>
          </cell>
          <cell r="Q40">
            <v>4612.51</v>
          </cell>
          <cell r="R40">
            <v>8245.6200000000008</v>
          </cell>
          <cell r="S40">
            <v>0</v>
          </cell>
          <cell r="T40">
            <v>630.60400000000004</v>
          </cell>
          <cell r="U40">
            <v>0</v>
          </cell>
          <cell r="V40">
            <v>0</v>
          </cell>
          <cell r="W40">
            <v>0</v>
          </cell>
          <cell r="X40">
            <v>-0.15671041611866474</v>
          </cell>
          <cell r="Y40">
            <v>12098.1044921875</v>
          </cell>
          <cell r="Z40">
            <v>13704</v>
          </cell>
          <cell r="AA40">
            <v>39932757.096000001</v>
          </cell>
          <cell r="AB40">
            <v>4679498.7060000002</v>
          </cell>
          <cell r="AC40">
            <v>1.2699999999999999E-2</v>
          </cell>
          <cell r="AD40">
            <v>1.55E-2</v>
          </cell>
          <cell r="AE40">
            <v>759113406</v>
          </cell>
          <cell r="AF40">
            <v>9640740.2561999988</v>
          </cell>
          <cell r="AG40">
            <v>11766257.793</v>
          </cell>
          <cell r="AH40">
            <v>-7671583.0838000011</v>
          </cell>
          <cell r="AI40">
            <v>0</v>
          </cell>
          <cell r="AJ40">
            <v>8257.7802734375</v>
          </cell>
          <cell r="AK40">
            <v>17312323.34</v>
          </cell>
          <cell r="AL40">
            <v>0</v>
          </cell>
          <cell r="AM40">
            <v>4679498.7060000002</v>
          </cell>
          <cell r="AN40">
            <v>0</v>
          </cell>
          <cell r="AO40">
            <v>4679498.7060000002</v>
          </cell>
          <cell r="AP40">
            <v>13.273946635603462</v>
          </cell>
          <cell r="AQ40">
            <v>5546065.5470000003</v>
          </cell>
          <cell r="AR40">
            <v>1</v>
          </cell>
          <cell r="AS40">
            <v>0</v>
          </cell>
          <cell r="AT40">
            <v>1</v>
          </cell>
          <cell r="AU40">
            <v>5546065.5</v>
          </cell>
          <cell r="AV40">
            <v>5546065.5</v>
          </cell>
          <cell r="AW40">
            <v>955241884.828125</v>
          </cell>
          <cell r="AX40">
            <v>792295.07142857148</v>
          </cell>
          <cell r="AY40">
            <v>136463126.40401787</v>
          </cell>
          <cell r="AZ40">
            <v>4679498.7060000002</v>
          </cell>
          <cell r="BA40">
            <v>668499.81514285714</v>
          </cell>
          <cell r="BB40">
            <v>154168685.21520001</v>
          </cell>
          <cell r="BC40">
            <v>734844866.56274295</v>
          </cell>
          <cell r="BD40">
            <v>5546066</v>
          </cell>
          <cell r="BE40">
            <v>792295</v>
          </cell>
        </row>
        <row r="41">
          <cell r="A41">
            <v>103023153</v>
          </cell>
          <cell r="B41" t="str">
            <v>Elizabeth Forward SD</v>
          </cell>
          <cell r="C41" t="str">
            <v>Allegheny</v>
          </cell>
          <cell r="D41">
            <v>6959.33</v>
          </cell>
          <cell r="E41">
            <v>34</v>
          </cell>
          <cell r="F41">
            <v>0.02</v>
          </cell>
          <cell r="G41">
            <v>92</v>
          </cell>
          <cell r="H41">
            <v>41568614.140000001</v>
          </cell>
          <cell r="I41">
            <v>3125.614</v>
          </cell>
          <cell r="J41">
            <v>0</v>
          </cell>
          <cell r="K41">
            <v>25911904.359999999</v>
          </cell>
          <cell r="L41">
            <v>824134696</v>
          </cell>
          <cell r="M41">
            <v>473412241</v>
          </cell>
          <cell r="N41">
            <v>6959.330078125</v>
          </cell>
          <cell r="O41">
            <v>2377.1210000000001</v>
          </cell>
          <cell r="P41">
            <v>1</v>
          </cell>
          <cell r="Q41">
            <v>7009.12</v>
          </cell>
          <cell r="R41">
            <v>8245.6200000000008</v>
          </cell>
          <cell r="S41">
            <v>0</v>
          </cell>
          <cell r="T41">
            <v>214.59800000000001</v>
          </cell>
          <cell r="U41">
            <v>0</v>
          </cell>
          <cell r="V41">
            <v>0</v>
          </cell>
          <cell r="W41">
            <v>0</v>
          </cell>
          <cell r="X41">
            <v>-3.772214679358115E-2</v>
          </cell>
          <cell r="Y41">
            <v>13299.34375</v>
          </cell>
          <cell r="Z41">
            <v>13704</v>
          </cell>
          <cell r="AA41">
            <v>42833414.255999997</v>
          </cell>
          <cell r="AB41">
            <v>1264800.1159999967</v>
          </cell>
          <cell r="AC41">
            <v>1.2699999999999999E-2</v>
          </cell>
          <cell r="AD41">
            <v>1.55E-2</v>
          </cell>
          <cell r="AE41">
            <v>1297546937</v>
          </cell>
          <cell r="AF41">
            <v>16478846.0999</v>
          </cell>
          <cell r="AG41">
            <v>20111977.523499999</v>
          </cell>
          <cell r="AH41">
            <v>-9433058.2600999996</v>
          </cell>
          <cell r="AI41">
            <v>0</v>
          </cell>
          <cell r="AJ41">
            <v>8257.7802734375</v>
          </cell>
          <cell r="AK41">
            <v>25911904.359999999</v>
          </cell>
          <cell r="AL41">
            <v>0</v>
          </cell>
          <cell r="AM41">
            <v>1264800.1159999967</v>
          </cell>
          <cell r="AN41">
            <v>0</v>
          </cell>
          <cell r="AO41">
            <v>1264800.1159999967</v>
          </cell>
          <cell r="AP41">
            <v>3.0426804986575786</v>
          </cell>
          <cell r="AQ41">
            <v>5799926.8365000002</v>
          </cell>
          <cell r="AR41">
            <v>1</v>
          </cell>
          <cell r="AS41">
            <v>0</v>
          </cell>
          <cell r="AT41">
            <v>1</v>
          </cell>
          <cell r="AU41">
            <v>5799927</v>
          </cell>
          <cell r="AV41">
            <v>5799927</v>
          </cell>
          <cell r="AW41">
            <v>955241884.828125</v>
          </cell>
          <cell r="AX41">
            <v>828561</v>
          </cell>
          <cell r="AY41">
            <v>136463126.40401787</v>
          </cell>
          <cell r="AZ41">
            <v>1264800.1159999967</v>
          </cell>
          <cell r="BA41">
            <v>180685.73085714239</v>
          </cell>
          <cell r="BB41">
            <v>155433485.3312</v>
          </cell>
          <cell r="BC41">
            <v>734844866.56274295</v>
          </cell>
          <cell r="BD41">
            <v>5799927</v>
          </cell>
          <cell r="BE41">
            <v>828561</v>
          </cell>
        </row>
        <row r="42">
          <cell r="A42">
            <v>103023912</v>
          </cell>
          <cell r="B42" t="str">
            <v>Fox Chapel Area SD</v>
          </cell>
          <cell r="C42" t="str">
            <v>Allegheny</v>
          </cell>
          <cell r="D42">
            <v>16792.59</v>
          </cell>
          <cell r="E42">
            <v>95</v>
          </cell>
          <cell r="F42">
            <v>1.5299999999999999E-2</v>
          </cell>
          <cell r="G42">
            <v>62</v>
          </cell>
          <cell r="H42">
            <v>97951896.879999995</v>
          </cell>
          <cell r="I42">
            <v>5303.3019999999997</v>
          </cell>
          <cell r="J42">
            <v>0</v>
          </cell>
          <cell r="K42">
            <v>83766194.979999989</v>
          </cell>
          <cell r="L42">
            <v>3451853360</v>
          </cell>
          <cell r="M42">
            <v>2022280386</v>
          </cell>
          <cell r="N42">
            <v>16792.58984375</v>
          </cell>
          <cell r="O42">
            <v>4211.5649999999996</v>
          </cell>
          <cell r="P42">
            <v>0</v>
          </cell>
          <cell r="Q42">
            <v>16742.53</v>
          </cell>
          <cell r="R42">
            <v>8245.6200000000008</v>
          </cell>
          <cell r="S42">
            <v>0</v>
          </cell>
          <cell r="T42">
            <v>365.87099999999998</v>
          </cell>
          <cell r="U42">
            <v>1</v>
          </cell>
          <cell r="V42">
            <v>1</v>
          </cell>
          <cell r="W42">
            <v>0</v>
          </cell>
          <cell r="X42">
            <v>-4.4363531411433295E-2</v>
          </cell>
          <cell r="Y42">
            <v>18469.982421875</v>
          </cell>
          <cell r="Z42">
            <v>13704</v>
          </cell>
          <cell r="AA42">
            <v>72676450.607999995</v>
          </cell>
          <cell r="AB42">
            <v>0</v>
          </cell>
          <cell r="AC42">
            <v>1.2699999999999999E-2</v>
          </cell>
          <cell r="AD42">
            <v>1.55E-2</v>
          </cell>
          <cell r="AE42">
            <v>5474133746</v>
          </cell>
          <cell r="AF42">
            <v>69521498.574200004</v>
          </cell>
          <cell r="AG42">
            <v>84849073.062999994</v>
          </cell>
          <cell r="AH42">
            <v>-14244696.405799985</v>
          </cell>
          <cell r="AI42">
            <v>0</v>
          </cell>
          <cell r="AJ42">
            <v>8257.7802734375</v>
          </cell>
          <cell r="AK42">
            <v>83766194.979999989</v>
          </cell>
          <cell r="AL42">
            <v>0</v>
          </cell>
          <cell r="AM42">
            <v>0</v>
          </cell>
          <cell r="AN42">
            <v>0</v>
          </cell>
          <cell r="AO42">
            <v>0</v>
          </cell>
          <cell r="AP42">
            <v>0</v>
          </cell>
          <cell r="AQ42">
            <v>0</v>
          </cell>
          <cell r="AR42">
            <v>-3.3547671129747769E-2</v>
          </cell>
          <cell r="AS42">
            <v>0</v>
          </cell>
          <cell r="AT42">
            <v>0</v>
          </cell>
          <cell r="AU42">
            <v>0</v>
          </cell>
          <cell r="AV42">
            <v>0</v>
          </cell>
          <cell r="AW42">
            <v>955241884.828125</v>
          </cell>
          <cell r="AX42">
            <v>0</v>
          </cell>
          <cell r="AY42">
            <v>136463126.40401787</v>
          </cell>
          <cell r="AZ42">
            <v>0</v>
          </cell>
          <cell r="BA42">
            <v>0</v>
          </cell>
          <cell r="BB42">
            <v>155433485.3312</v>
          </cell>
          <cell r="BC42">
            <v>734844866.56274295</v>
          </cell>
          <cell r="BD42">
            <v>0</v>
          </cell>
          <cell r="BE42">
            <v>0</v>
          </cell>
        </row>
        <row r="43">
          <cell r="A43">
            <v>103024102</v>
          </cell>
          <cell r="B43" t="str">
            <v>Gateway SD</v>
          </cell>
          <cell r="C43" t="str">
            <v>Allegheny</v>
          </cell>
          <cell r="D43">
            <v>10125.94</v>
          </cell>
          <cell r="E43">
            <v>69</v>
          </cell>
          <cell r="F43">
            <v>1.8800000000000001E-2</v>
          </cell>
          <cell r="G43">
            <v>88</v>
          </cell>
          <cell r="H43">
            <v>74826052.229999989</v>
          </cell>
          <cell r="I43">
            <v>5470.9579999999996</v>
          </cell>
          <cell r="J43">
            <v>0</v>
          </cell>
          <cell r="K43">
            <v>57335271.560000002</v>
          </cell>
          <cell r="L43">
            <v>2238022985</v>
          </cell>
          <cell r="M43">
            <v>816406135</v>
          </cell>
          <cell r="N43">
            <v>10125.9404296875</v>
          </cell>
          <cell r="O43">
            <v>3648.277</v>
          </cell>
          <cell r="P43">
            <v>0.77</v>
          </cell>
          <cell r="Q43">
            <v>10159.379999999999</v>
          </cell>
          <cell r="R43">
            <v>8245.6200000000008</v>
          </cell>
          <cell r="S43">
            <v>0</v>
          </cell>
          <cell r="T43">
            <v>560.83900000000006</v>
          </cell>
          <cell r="U43">
            <v>0</v>
          </cell>
          <cell r="V43">
            <v>0</v>
          </cell>
          <cell r="W43">
            <v>0</v>
          </cell>
          <cell r="X43">
            <v>-6.6021723503040308E-2</v>
          </cell>
          <cell r="Y43">
            <v>13676.9560546875</v>
          </cell>
          <cell r="Z43">
            <v>13704</v>
          </cell>
          <cell r="AA43">
            <v>74974008.431999996</v>
          </cell>
          <cell r="AB43">
            <v>147956.20200000703</v>
          </cell>
          <cell r="AC43">
            <v>1.2699999999999999E-2</v>
          </cell>
          <cell r="AD43">
            <v>1.55E-2</v>
          </cell>
          <cell r="AE43">
            <v>3054429120</v>
          </cell>
          <cell r="AF43">
            <v>38791249.824000001</v>
          </cell>
          <cell r="AG43">
            <v>47343651.359999999</v>
          </cell>
          <cell r="AH43">
            <v>-18544021.736000001</v>
          </cell>
          <cell r="AI43">
            <v>0</v>
          </cell>
          <cell r="AJ43">
            <v>8257.7802734375</v>
          </cell>
          <cell r="AK43">
            <v>57335271.560000002</v>
          </cell>
          <cell r="AL43">
            <v>0</v>
          </cell>
          <cell r="AM43">
            <v>147956.20200000703</v>
          </cell>
          <cell r="AN43">
            <v>0</v>
          </cell>
          <cell r="AO43">
            <v>147956.20200000703</v>
          </cell>
          <cell r="AP43">
            <v>0.1977335401114306</v>
          </cell>
          <cell r="AQ43">
            <v>9991620.200000003</v>
          </cell>
          <cell r="AR43">
            <v>0.77376969422893915</v>
          </cell>
          <cell r="AS43">
            <v>0</v>
          </cell>
          <cell r="AT43">
            <v>0.77376969422893915</v>
          </cell>
          <cell r="AU43">
            <v>7693547.5</v>
          </cell>
          <cell r="AV43">
            <v>7693547.5</v>
          </cell>
          <cell r="AW43">
            <v>955241884.828125</v>
          </cell>
          <cell r="AX43">
            <v>1099078.2142857143</v>
          </cell>
          <cell r="AY43">
            <v>136463126.40401787</v>
          </cell>
          <cell r="AZ43">
            <v>147956.20200000703</v>
          </cell>
          <cell r="BA43">
            <v>21136.600285715289</v>
          </cell>
          <cell r="BB43">
            <v>155581441.53320003</v>
          </cell>
          <cell r="BC43">
            <v>734844866.56274295</v>
          </cell>
          <cell r="BD43">
            <v>7693548</v>
          </cell>
          <cell r="BE43">
            <v>1099078</v>
          </cell>
        </row>
        <row r="44">
          <cell r="A44">
            <v>103024603</v>
          </cell>
          <cell r="B44" t="str">
            <v>Hampton Township SD</v>
          </cell>
          <cell r="C44" t="str">
            <v>Allegheny</v>
          </cell>
          <cell r="D44">
            <v>13770</v>
          </cell>
          <cell r="E44">
            <v>89</v>
          </cell>
          <cell r="F44">
            <v>1.5299999999999999E-2</v>
          </cell>
          <cell r="G44">
            <v>62</v>
          </cell>
          <cell r="H44">
            <v>52638998.310000002</v>
          </cell>
          <cell r="I44">
            <v>3379.125</v>
          </cell>
          <cell r="J44">
            <v>0</v>
          </cell>
          <cell r="K44">
            <v>41619415.450000003</v>
          </cell>
          <cell r="L44">
            <v>1760082000</v>
          </cell>
          <cell r="M44">
            <v>965102439</v>
          </cell>
          <cell r="N44">
            <v>13770</v>
          </cell>
          <cell r="O44">
            <v>2665.1880000000001</v>
          </cell>
          <cell r="P44">
            <v>0.33</v>
          </cell>
          <cell r="Q44">
            <v>13779.94</v>
          </cell>
          <cell r="R44">
            <v>8245.6200000000008</v>
          </cell>
          <cell r="S44">
            <v>0</v>
          </cell>
          <cell r="T44">
            <v>103.517</v>
          </cell>
          <cell r="U44">
            <v>1</v>
          </cell>
          <cell r="V44">
            <v>1</v>
          </cell>
          <cell r="W44">
            <v>1</v>
          </cell>
          <cell r="X44">
            <v>-0.12380084968183172</v>
          </cell>
          <cell r="Y44">
            <v>15577.701171875</v>
          </cell>
          <cell r="Z44">
            <v>13704</v>
          </cell>
          <cell r="AA44">
            <v>46307529</v>
          </cell>
          <cell r="AB44">
            <v>0</v>
          </cell>
          <cell r="AC44">
            <v>1.2699999999999999E-2</v>
          </cell>
          <cell r="AD44">
            <v>1.55E-2</v>
          </cell>
          <cell r="AE44">
            <v>2725184439</v>
          </cell>
          <cell r="AF44">
            <v>34609842.375299998</v>
          </cell>
          <cell r="AG44">
            <v>42240358.804499999</v>
          </cell>
          <cell r="AH44">
            <v>-7009573.0747000054</v>
          </cell>
          <cell r="AI44">
            <v>0</v>
          </cell>
          <cell r="AJ44">
            <v>8257.7802734375</v>
          </cell>
          <cell r="AK44">
            <v>41619415.450000003</v>
          </cell>
          <cell r="AL44">
            <v>0</v>
          </cell>
          <cell r="AM44">
            <v>0</v>
          </cell>
          <cell r="AN44">
            <v>0</v>
          </cell>
          <cell r="AO44">
            <v>0</v>
          </cell>
          <cell r="AP44">
            <v>0</v>
          </cell>
          <cell r="AQ44">
            <v>0</v>
          </cell>
          <cell r="AR44">
            <v>0.33248166649656974</v>
          </cell>
          <cell r="AS44">
            <v>0</v>
          </cell>
          <cell r="AT44">
            <v>0.33248166649656974</v>
          </cell>
          <cell r="AU44">
            <v>0</v>
          </cell>
          <cell r="AV44">
            <v>0</v>
          </cell>
          <cell r="AW44">
            <v>955241884.828125</v>
          </cell>
          <cell r="AX44">
            <v>0</v>
          </cell>
          <cell r="AY44">
            <v>136463126.40401787</v>
          </cell>
          <cell r="AZ44">
            <v>0</v>
          </cell>
          <cell r="BA44">
            <v>0</v>
          </cell>
          <cell r="BB44">
            <v>155581441.53320003</v>
          </cell>
          <cell r="BC44">
            <v>734844866.56274295</v>
          </cell>
          <cell r="BD44">
            <v>0</v>
          </cell>
          <cell r="BE44">
            <v>0</v>
          </cell>
        </row>
        <row r="45">
          <cell r="A45">
            <v>103024753</v>
          </cell>
          <cell r="B45" t="str">
            <v>Highlands SD</v>
          </cell>
          <cell r="C45" t="str">
            <v>Allegheny</v>
          </cell>
          <cell r="D45">
            <v>5928.09</v>
          </cell>
          <cell r="E45">
            <v>23</v>
          </cell>
          <cell r="F45">
            <v>1.9400000000000001E-2</v>
          </cell>
          <cell r="G45">
            <v>90</v>
          </cell>
          <cell r="H45">
            <v>43062765</v>
          </cell>
          <cell r="I45">
            <v>3601.7689999999998</v>
          </cell>
          <cell r="J45">
            <v>0</v>
          </cell>
          <cell r="K45">
            <v>22741123.489999998</v>
          </cell>
          <cell r="L45">
            <v>762465156</v>
          </cell>
          <cell r="M45">
            <v>411141297</v>
          </cell>
          <cell r="N45">
            <v>5928.08984375</v>
          </cell>
          <cell r="O45">
            <v>2287.4360000000001</v>
          </cell>
          <cell r="P45">
            <v>1</v>
          </cell>
          <cell r="Q45">
            <v>5929.7</v>
          </cell>
          <cell r="R45">
            <v>8245.6200000000008</v>
          </cell>
          <cell r="S45">
            <v>0</v>
          </cell>
          <cell r="T45">
            <v>483.44499999999999</v>
          </cell>
          <cell r="U45">
            <v>0</v>
          </cell>
          <cell r="V45">
            <v>0</v>
          </cell>
          <cell r="W45">
            <v>0</v>
          </cell>
          <cell r="X45">
            <v>-0.14172289146681258</v>
          </cell>
          <cell r="Y45">
            <v>11956.00390625</v>
          </cell>
          <cell r="Z45">
            <v>13704</v>
          </cell>
          <cell r="AA45">
            <v>49358642.375999995</v>
          </cell>
          <cell r="AB45">
            <v>6295877.3759999946</v>
          </cell>
          <cell r="AC45">
            <v>1.2699999999999999E-2</v>
          </cell>
          <cell r="AD45">
            <v>1.55E-2</v>
          </cell>
          <cell r="AE45">
            <v>1173606453</v>
          </cell>
          <cell r="AF45">
            <v>14904801.9531</v>
          </cell>
          <cell r="AG45">
            <v>18190900.021499999</v>
          </cell>
          <cell r="AH45">
            <v>-7836321.5368999988</v>
          </cell>
          <cell r="AI45">
            <v>0</v>
          </cell>
          <cell r="AJ45">
            <v>8257.7802734375</v>
          </cell>
          <cell r="AK45">
            <v>22741123.489999998</v>
          </cell>
          <cell r="AL45">
            <v>0</v>
          </cell>
          <cell r="AM45">
            <v>6295877.3759999946</v>
          </cell>
          <cell r="AN45">
            <v>0</v>
          </cell>
          <cell r="AO45">
            <v>6295877.3759999946</v>
          </cell>
          <cell r="AP45">
            <v>14.62023485022384</v>
          </cell>
          <cell r="AQ45">
            <v>4550223.4684999995</v>
          </cell>
          <cell r="AR45">
            <v>1</v>
          </cell>
          <cell r="AS45">
            <v>0</v>
          </cell>
          <cell r="AT45">
            <v>1</v>
          </cell>
          <cell r="AU45">
            <v>4550223.5</v>
          </cell>
          <cell r="AV45">
            <v>4550223.5</v>
          </cell>
          <cell r="AW45">
            <v>955241884.828125</v>
          </cell>
          <cell r="AX45">
            <v>650031.92857142852</v>
          </cell>
          <cell r="AY45">
            <v>136463126.40401787</v>
          </cell>
          <cell r="AZ45">
            <v>6295877.3759999946</v>
          </cell>
          <cell r="BA45">
            <v>899411.05371428491</v>
          </cell>
          <cell r="BB45">
            <v>161877318.90920001</v>
          </cell>
          <cell r="BC45">
            <v>734844866.56274295</v>
          </cell>
          <cell r="BD45">
            <v>4550223</v>
          </cell>
          <cell r="BE45">
            <v>650032</v>
          </cell>
        </row>
        <row r="46">
          <cell r="A46">
            <v>103025002</v>
          </cell>
          <cell r="B46" t="str">
            <v>Keystone Oaks SD</v>
          </cell>
          <cell r="C46" t="str">
            <v>Allegheny</v>
          </cell>
          <cell r="D46">
            <v>12787.81</v>
          </cell>
          <cell r="E46">
            <v>84</v>
          </cell>
          <cell r="F46">
            <v>1.6199999999999999E-2</v>
          </cell>
          <cell r="G46">
            <v>71</v>
          </cell>
          <cell r="H46">
            <v>38706815</v>
          </cell>
          <cell r="I46">
            <v>2657.9769999999999</v>
          </cell>
          <cell r="J46">
            <v>0</v>
          </cell>
          <cell r="K46">
            <v>32450247.48</v>
          </cell>
          <cell r="L46">
            <v>1324283858</v>
          </cell>
          <cell r="M46">
            <v>679959375</v>
          </cell>
          <cell r="N46">
            <v>12787.8095703125</v>
          </cell>
          <cell r="O46">
            <v>1924.7339999999999</v>
          </cell>
          <cell r="P46">
            <v>0.45</v>
          </cell>
          <cell r="Q46">
            <v>12796.91</v>
          </cell>
          <cell r="R46">
            <v>8245.6200000000008</v>
          </cell>
          <cell r="S46">
            <v>0</v>
          </cell>
          <cell r="T46">
            <v>267.93700000000001</v>
          </cell>
          <cell r="U46">
            <v>0</v>
          </cell>
          <cell r="V46">
            <v>0</v>
          </cell>
          <cell r="W46">
            <v>0</v>
          </cell>
          <cell r="X46">
            <v>-8.386694554894833E-2</v>
          </cell>
          <cell r="Y46">
            <v>14562.509765625</v>
          </cell>
          <cell r="Z46">
            <v>13704</v>
          </cell>
          <cell r="AA46">
            <v>36424916.807999998</v>
          </cell>
          <cell r="AB46">
            <v>0</v>
          </cell>
          <cell r="AC46">
            <v>1.2699999999999999E-2</v>
          </cell>
          <cell r="AD46">
            <v>1.55E-2</v>
          </cell>
          <cell r="AE46">
            <v>2004243233</v>
          </cell>
          <cell r="AF46">
            <v>25453889.059099998</v>
          </cell>
          <cell r="AG46">
            <v>31065770.111499999</v>
          </cell>
          <cell r="AH46">
            <v>-6996358.4209000021</v>
          </cell>
          <cell r="AI46">
            <v>0</v>
          </cell>
          <cell r="AJ46">
            <v>8257.7802734375</v>
          </cell>
          <cell r="AK46">
            <v>32450247.48</v>
          </cell>
          <cell r="AL46">
            <v>0</v>
          </cell>
          <cell r="AM46">
            <v>0</v>
          </cell>
          <cell r="AN46">
            <v>0</v>
          </cell>
          <cell r="AO46">
            <v>0</v>
          </cell>
          <cell r="AP46">
            <v>0</v>
          </cell>
          <cell r="AQ46">
            <v>1384477.3685000017</v>
          </cell>
          <cell r="AR46">
            <v>0.4514228827998028</v>
          </cell>
          <cell r="AS46">
            <v>0</v>
          </cell>
          <cell r="AT46">
            <v>0.4514228827998028</v>
          </cell>
          <cell r="AU46">
            <v>623014.8125</v>
          </cell>
          <cell r="AV46">
            <v>623014.8125</v>
          </cell>
          <cell r="AW46">
            <v>955241884.828125</v>
          </cell>
          <cell r="AX46">
            <v>89002.116071428565</v>
          </cell>
          <cell r="AY46">
            <v>136463126.40401787</v>
          </cell>
          <cell r="AZ46">
            <v>0</v>
          </cell>
          <cell r="BA46">
            <v>0</v>
          </cell>
          <cell r="BB46">
            <v>161877318.90920001</v>
          </cell>
          <cell r="BC46">
            <v>734844866.56274295</v>
          </cell>
          <cell r="BD46">
            <v>623015</v>
          </cell>
          <cell r="BE46">
            <v>89002</v>
          </cell>
        </row>
        <row r="47">
          <cell r="A47">
            <v>103026002</v>
          </cell>
          <cell r="B47" t="str">
            <v>McKeesport Area SD</v>
          </cell>
          <cell r="C47" t="str">
            <v>Allegheny</v>
          </cell>
          <cell r="D47">
            <v>3311.65</v>
          </cell>
          <cell r="E47">
            <v>5</v>
          </cell>
          <cell r="F47">
            <v>1.6899999999999998E-2</v>
          </cell>
          <cell r="G47">
            <v>77</v>
          </cell>
          <cell r="H47">
            <v>66049736</v>
          </cell>
          <cell r="I47">
            <v>6638.2389999999996</v>
          </cell>
          <cell r="J47">
            <v>0</v>
          </cell>
          <cell r="K47">
            <v>21290467.740000002</v>
          </cell>
          <cell r="L47">
            <v>796443737</v>
          </cell>
          <cell r="M47">
            <v>461285597</v>
          </cell>
          <cell r="N47">
            <v>3311.64990234375</v>
          </cell>
          <cell r="O47">
            <v>3790.5740000000001</v>
          </cell>
          <cell r="P47">
            <v>1</v>
          </cell>
          <cell r="Q47">
            <v>3256.14</v>
          </cell>
          <cell r="R47">
            <v>8245.6200000000008</v>
          </cell>
          <cell r="S47">
            <v>0</v>
          </cell>
          <cell r="T47">
            <v>1617.1130000000001</v>
          </cell>
          <cell r="U47">
            <v>0</v>
          </cell>
          <cell r="V47">
            <v>0</v>
          </cell>
          <cell r="W47">
            <v>0</v>
          </cell>
          <cell r="X47">
            <v>-9.6470177134714757E-2</v>
          </cell>
          <cell r="Y47">
            <v>9949.888671875</v>
          </cell>
          <cell r="Z47">
            <v>13704</v>
          </cell>
          <cell r="AA47">
            <v>90970427.255999997</v>
          </cell>
          <cell r="AB47">
            <v>24920691.255999997</v>
          </cell>
          <cell r="AC47">
            <v>1.2699999999999999E-2</v>
          </cell>
          <cell r="AD47">
            <v>1.55E-2</v>
          </cell>
          <cell r="AE47">
            <v>1257729334</v>
          </cell>
          <cell r="AF47">
            <v>15973162.5418</v>
          </cell>
          <cell r="AG47">
            <v>19494804.677000001</v>
          </cell>
          <cell r="AH47">
            <v>-5317305.1982000023</v>
          </cell>
          <cell r="AI47">
            <v>0</v>
          </cell>
          <cell r="AJ47">
            <v>8257.7802734375</v>
          </cell>
          <cell r="AK47">
            <v>21290467.740000002</v>
          </cell>
          <cell r="AL47">
            <v>0</v>
          </cell>
          <cell r="AM47">
            <v>24920691.255999997</v>
          </cell>
          <cell r="AN47">
            <v>0</v>
          </cell>
          <cell r="AO47">
            <v>24920691.255999997</v>
          </cell>
          <cell r="AP47">
            <v>37.730190558218126</v>
          </cell>
          <cell r="AQ47">
            <v>1795663.063000001</v>
          </cell>
          <cell r="AR47">
            <v>1</v>
          </cell>
          <cell r="AS47">
            <v>0</v>
          </cell>
          <cell r="AT47">
            <v>1</v>
          </cell>
          <cell r="AU47">
            <v>1795663.125</v>
          </cell>
          <cell r="AV47">
            <v>1795663.125</v>
          </cell>
          <cell r="AW47">
            <v>955241884.828125</v>
          </cell>
          <cell r="AX47">
            <v>256523.30357142858</v>
          </cell>
          <cell r="AY47">
            <v>136463126.40401787</v>
          </cell>
          <cell r="AZ47">
            <v>24920691.255999997</v>
          </cell>
          <cell r="BA47">
            <v>3560098.7508571423</v>
          </cell>
          <cell r="BB47">
            <v>186798010.1652</v>
          </cell>
          <cell r="BC47">
            <v>734844866.56274295</v>
          </cell>
          <cell r="BD47">
            <v>1795663</v>
          </cell>
          <cell r="BE47">
            <v>256523</v>
          </cell>
        </row>
        <row r="48">
          <cell r="A48">
            <v>103026303</v>
          </cell>
          <cell r="B48" t="str">
            <v>Montour SD</v>
          </cell>
          <cell r="C48" t="str">
            <v>Allegheny</v>
          </cell>
          <cell r="D48">
            <v>16082.13</v>
          </cell>
          <cell r="E48">
            <v>93</v>
          </cell>
          <cell r="F48">
            <v>1.5100000000000001E-2</v>
          </cell>
          <cell r="G48">
            <v>60</v>
          </cell>
          <cell r="H48">
            <v>63740466.420000002</v>
          </cell>
          <cell r="I48">
            <v>4082.9490000000001</v>
          </cell>
          <cell r="J48">
            <v>0</v>
          </cell>
          <cell r="K48">
            <v>59696903.880000003</v>
          </cell>
          <cell r="L48">
            <v>2770874553</v>
          </cell>
          <cell r="M48">
            <v>1183865379</v>
          </cell>
          <cell r="N48">
            <v>16082.1298828125</v>
          </cell>
          <cell r="O48">
            <v>3126.8440000000001</v>
          </cell>
          <cell r="P48">
            <v>0.05</v>
          </cell>
          <cell r="Q48">
            <v>16048.9</v>
          </cell>
          <cell r="R48">
            <v>8245.6200000000008</v>
          </cell>
          <cell r="S48">
            <v>0</v>
          </cell>
          <cell r="T48">
            <v>323.01</v>
          </cell>
          <cell r="U48">
            <v>1</v>
          </cell>
          <cell r="V48">
            <v>1</v>
          </cell>
          <cell r="W48">
            <v>1</v>
          </cell>
          <cell r="X48">
            <v>3.9368510974938764E-2</v>
          </cell>
          <cell r="Y48">
            <v>15611.3798828125</v>
          </cell>
          <cell r="Z48">
            <v>13704</v>
          </cell>
          <cell r="AA48">
            <v>55952733.096000001</v>
          </cell>
          <cell r="AB48">
            <v>0</v>
          </cell>
          <cell r="AC48">
            <v>1.2699999999999999E-2</v>
          </cell>
          <cell r="AD48">
            <v>1.55E-2</v>
          </cell>
          <cell r="AE48">
            <v>3954739932</v>
          </cell>
          <cell r="AF48">
            <v>50225197.136399999</v>
          </cell>
          <cell r="AG48">
            <v>61298468.946000002</v>
          </cell>
          <cell r="AH48">
            <v>-9471706.7436000034</v>
          </cell>
          <cell r="AI48">
            <v>0</v>
          </cell>
          <cell r="AJ48">
            <v>8257.7802734375</v>
          </cell>
          <cell r="AK48">
            <v>59696903.880000003</v>
          </cell>
          <cell r="AL48">
            <v>0</v>
          </cell>
          <cell r="AM48">
            <v>0</v>
          </cell>
          <cell r="AN48">
            <v>0</v>
          </cell>
          <cell r="AO48">
            <v>0</v>
          </cell>
          <cell r="AP48">
            <v>0</v>
          </cell>
          <cell r="AQ48">
            <v>0</v>
          </cell>
          <cell r="AR48">
            <v>5.2487551098531871E-2</v>
          </cell>
          <cell r="AS48">
            <v>0</v>
          </cell>
          <cell r="AT48">
            <v>5.2487551098531871E-2</v>
          </cell>
          <cell r="AU48">
            <v>0</v>
          </cell>
          <cell r="AV48">
            <v>0</v>
          </cell>
          <cell r="AW48">
            <v>955241884.828125</v>
          </cell>
          <cell r="AX48">
            <v>0</v>
          </cell>
          <cell r="AY48">
            <v>136463126.40401787</v>
          </cell>
          <cell r="AZ48">
            <v>0</v>
          </cell>
          <cell r="BA48">
            <v>0</v>
          </cell>
          <cell r="BB48">
            <v>186798010.1652</v>
          </cell>
          <cell r="BC48">
            <v>734844866.56274295</v>
          </cell>
          <cell r="BD48">
            <v>0</v>
          </cell>
          <cell r="BE48">
            <v>0</v>
          </cell>
        </row>
        <row r="49">
          <cell r="A49">
            <v>103026343</v>
          </cell>
          <cell r="B49" t="str">
            <v>Moon Area SD</v>
          </cell>
          <cell r="C49" t="str">
            <v>Allegheny</v>
          </cell>
          <cell r="D49">
            <v>11416.91</v>
          </cell>
          <cell r="E49">
            <v>78</v>
          </cell>
          <cell r="F49">
            <v>1.7899999999999999E-2</v>
          </cell>
          <cell r="G49">
            <v>84</v>
          </cell>
          <cell r="H49">
            <v>74759334.659999996</v>
          </cell>
          <cell r="I49">
            <v>5435.2129999999997</v>
          </cell>
          <cell r="J49">
            <v>0</v>
          </cell>
          <cell r="K49">
            <v>63866122.310000002</v>
          </cell>
          <cell r="L49">
            <v>2465516433</v>
          </cell>
          <cell r="M49">
            <v>1109757254</v>
          </cell>
          <cell r="N49">
            <v>11416.91015625</v>
          </cell>
          <cell r="O49">
            <v>4071.7310000000002</v>
          </cell>
          <cell r="P49">
            <v>0.61</v>
          </cell>
          <cell r="Q49">
            <v>11456.17</v>
          </cell>
          <cell r="R49">
            <v>8245.6200000000008</v>
          </cell>
          <cell r="S49">
            <v>0</v>
          </cell>
          <cell r="T49">
            <v>297.428</v>
          </cell>
          <cell r="U49">
            <v>1</v>
          </cell>
          <cell r="V49">
            <v>1</v>
          </cell>
          <cell r="W49">
            <v>1</v>
          </cell>
          <cell r="X49">
            <v>7.4143425454008274E-2</v>
          </cell>
          <cell r="Y49">
            <v>13754.6279296875</v>
          </cell>
          <cell r="Z49">
            <v>13704</v>
          </cell>
          <cell r="AA49">
            <v>74484158.951999992</v>
          </cell>
          <cell r="AB49">
            <v>0</v>
          </cell>
          <cell r="AC49">
            <v>1.2699999999999999E-2</v>
          </cell>
          <cell r="AD49">
            <v>1.55E-2</v>
          </cell>
          <cell r="AE49">
            <v>3575273687</v>
          </cell>
          <cell r="AF49">
            <v>45405975.824900001</v>
          </cell>
          <cell r="AG49">
            <v>55416742.148500003</v>
          </cell>
          <cell r="AH49">
            <v>-18460146.485100001</v>
          </cell>
          <cell r="AI49">
            <v>0</v>
          </cell>
          <cell r="AJ49">
            <v>8257.7802734375</v>
          </cell>
          <cell r="AK49">
            <v>63866122.310000002</v>
          </cell>
          <cell r="AL49">
            <v>0</v>
          </cell>
          <cell r="AM49">
            <v>0</v>
          </cell>
          <cell r="AN49">
            <v>0</v>
          </cell>
          <cell r="AO49">
            <v>0</v>
          </cell>
          <cell r="AP49">
            <v>0</v>
          </cell>
          <cell r="AQ49">
            <v>8449380.1614999995</v>
          </cell>
          <cell r="AR49">
            <v>0.61743594789336331</v>
          </cell>
          <cell r="AS49">
            <v>0</v>
          </cell>
          <cell r="AT49">
            <v>0.61743594789336331</v>
          </cell>
          <cell r="AU49">
            <v>5154122</v>
          </cell>
          <cell r="AV49">
            <v>5154122</v>
          </cell>
          <cell r="AW49">
            <v>955241884.828125</v>
          </cell>
          <cell r="AX49">
            <v>736303.14285714284</v>
          </cell>
          <cell r="AY49">
            <v>136463126.40401787</v>
          </cell>
          <cell r="AZ49">
            <v>0</v>
          </cell>
          <cell r="BA49">
            <v>0</v>
          </cell>
          <cell r="BB49">
            <v>186798010.1652</v>
          </cell>
          <cell r="BC49">
            <v>734844866.56274295</v>
          </cell>
          <cell r="BD49">
            <v>5154122</v>
          </cell>
          <cell r="BE49">
            <v>736303</v>
          </cell>
        </row>
        <row r="50">
          <cell r="A50">
            <v>103026402</v>
          </cell>
          <cell r="B50" t="str">
            <v>Mt Lebanon SD</v>
          </cell>
          <cell r="C50" t="str">
            <v>Allegheny</v>
          </cell>
          <cell r="D50">
            <v>11983.04</v>
          </cell>
          <cell r="E50">
            <v>80</v>
          </cell>
          <cell r="F50">
            <v>1.7299999999999999E-2</v>
          </cell>
          <cell r="G50">
            <v>79</v>
          </cell>
          <cell r="H50">
            <v>98480996.599999994</v>
          </cell>
          <cell r="I50">
            <v>6374.3310000000001</v>
          </cell>
          <cell r="J50">
            <v>0</v>
          </cell>
          <cell r="K50">
            <v>81099828.700000003</v>
          </cell>
          <cell r="L50">
            <v>2827473143</v>
          </cell>
          <cell r="M50">
            <v>1866103227</v>
          </cell>
          <cell r="N50">
            <v>11983.0400390625</v>
          </cell>
          <cell r="O50">
            <v>5269.2929999999997</v>
          </cell>
          <cell r="P50">
            <v>0.55000000000000004</v>
          </cell>
          <cell r="Q50">
            <v>11982.01</v>
          </cell>
          <cell r="R50">
            <v>8245.6200000000008</v>
          </cell>
          <cell r="S50">
            <v>0</v>
          </cell>
          <cell r="T50">
            <v>214.76900000000001</v>
          </cell>
          <cell r="U50">
            <v>1</v>
          </cell>
          <cell r="V50">
            <v>1</v>
          </cell>
          <cell r="W50">
            <v>1</v>
          </cell>
          <cell r="X50">
            <v>2.6338467650864943E-2</v>
          </cell>
          <cell r="Y50">
            <v>15449.62109375</v>
          </cell>
          <cell r="Z50">
            <v>13704</v>
          </cell>
          <cell r="AA50">
            <v>87353832.024000004</v>
          </cell>
          <cell r="AB50">
            <v>0</v>
          </cell>
          <cell r="AC50">
            <v>1.2699999999999999E-2</v>
          </cell>
          <cell r="AD50">
            <v>1.55E-2</v>
          </cell>
          <cell r="AE50">
            <v>4693576370</v>
          </cell>
          <cell r="AF50">
            <v>59608419.898999996</v>
          </cell>
          <cell r="AG50">
            <v>72750433.734999999</v>
          </cell>
          <cell r="AH50">
            <v>-21491408.801000006</v>
          </cell>
          <cell r="AI50">
            <v>0</v>
          </cell>
          <cell r="AJ50">
            <v>8257.7802734375</v>
          </cell>
          <cell r="AK50">
            <v>81099828.700000003</v>
          </cell>
          <cell r="AL50">
            <v>0</v>
          </cell>
          <cell r="AM50">
            <v>0</v>
          </cell>
          <cell r="AN50">
            <v>0</v>
          </cell>
          <cell r="AO50">
            <v>0</v>
          </cell>
          <cell r="AP50">
            <v>0</v>
          </cell>
          <cell r="AQ50">
            <v>8349394.9650000036</v>
          </cell>
          <cell r="AR50">
            <v>0.54887879765850545</v>
          </cell>
          <cell r="AS50">
            <v>0</v>
          </cell>
          <cell r="AT50">
            <v>0.54887879765850545</v>
          </cell>
          <cell r="AU50">
            <v>4592167</v>
          </cell>
          <cell r="AV50">
            <v>4592167</v>
          </cell>
          <cell r="AW50">
            <v>955241884.828125</v>
          </cell>
          <cell r="AX50">
            <v>656023.85714285716</v>
          </cell>
          <cell r="AY50">
            <v>136463126.40401787</v>
          </cell>
          <cell r="AZ50">
            <v>0</v>
          </cell>
          <cell r="BA50">
            <v>0</v>
          </cell>
          <cell r="BB50">
            <v>186798010.1652</v>
          </cell>
          <cell r="BC50">
            <v>734844866.56274295</v>
          </cell>
          <cell r="BD50">
            <v>4592167</v>
          </cell>
          <cell r="BE50">
            <v>656024</v>
          </cell>
        </row>
        <row r="51">
          <cell r="A51">
            <v>103026852</v>
          </cell>
          <cell r="B51" t="str">
            <v>North Allegheny SD</v>
          </cell>
          <cell r="C51" t="str">
            <v>Allegheny</v>
          </cell>
          <cell r="D51">
            <v>14660.21</v>
          </cell>
          <cell r="E51">
            <v>90</v>
          </cell>
          <cell r="F51">
            <v>1.52E-2</v>
          </cell>
          <cell r="G51">
            <v>61</v>
          </cell>
          <cell r="H51">
            <v>163445964.66</v>
          </cell>
          <cell r="I51">
            <v>10266.032999999999</v>
          </cell>
          <cell r="J51">
            <v>0</v>
          </cell>
          <cell r="K51">
            <v>141262709.85000002</v>
          </cell>
          <cell r="L51">
            <v>6184560877</v>
          </cell>
          <cell r="M51">
            <v>3095297883</v>
          </cell>
          <cell r="N51">
            <v>14660.2099609375</v>
          </cell>
          <cell r="O51">
            <v>8368.634</v>
          </cell>
          <cell r="P51">
            <v>0.22</v>
          </cell>
          <cell r="Q51">
            <v>14706.45</v>
          </cell>
          <cell r="R51">
            <v>8245.6200000000008</v>
          </cell>
          <cell r="S51">
            <v>0</v>
          </cell>
          <cell r="T51">
            <v>465.44799999999998</v>
          </cell>
          <cell r="U51">
            <v>1</v>
          </cell>
          <cell r="V51">
            <v>1</v>
          </cell>
          <cell r="W51">
            <v>1</v>
          </cell>
          <cell r="X51">
            <v>3.5071083800275168E-2</v>
          </cell>
          <cell r="Y51">
            <v>15921.0439453125</v>
          </cell>
          <cell r="Z51">
            <v>13704</v>
          </cell>
          <cell r="AA51">
            <v>140685716.23199999</v>
          </cell>
          <cell r="AB51">
            <v>0</v>
          </cell>
          <cell r="AC51">
            <v>1.2699999999999999E-2</v>
          </cell>
          <cell r="AD51">
            <v>1.55E-2</v>
          </cell>
          <cell r="AE51">
            <v>9279858760</v>
          </cell>
          <cell r="AF51">
            <v>117854206.25199999</v>
          </cell>
          <cell r="AG51">
            <v>143837810.78</v>
          </cell>
          <cell r="AH51">
            <v>-23408503.598000035</v>
          </cell>
          <cell r="AI51">
            <v>0</v>
          </cell>
          <cell r="AJ51">
            <v>8257.7802734375</v>
          </cell>
          <cell r="AK51">
            <v>141262709.85000002</v>
          </cell>
          <cell r="AL51">
            <v>0</v>
          </cell>
          <cell r="AM51">
            <v>0</v>
          </cell>
          <cell r="AN51">
            <v>0</v>
          </cell>
          <cell r="AO51">
            <v>0</v>
          </cell>
          <cell r="AP51">
            <v>0</v>
          </cell>
          <cell r="AQ51">
            <v>0</v>
          </cell>
          <cell r="AR51">
            <v>0.22467909347328341</v>
          </cell>
          <cell r="AS51">
            <v>0</v>
          </cell>
          <cell r="AT51">
            <v>0.22467909347328341</v>
          </cell>
          <cell r="AU51">
            <v>0</v>
          </cell>
          <cell r="AV51">
            <v>0</v>
          </cell>
          <cell r="AW51">
            <v>955241884.828125</v>
          </cell>
          <cell r="AX51">
            <v>0</v>
          </cell>
          <cell r="AY51">
            <v>136463126.40401787</v>
          </cell>
          <cell r="AZ51">
            <v>0</v>
          </cell>
          <cell r="BA51">
            <v>0</v>
          </cell>
          <cell r="BB51">
            <v>186798010.1652</v>
          </cell>
          <cell r="BC51">
            <v>734844866.56274295</v>
          </cell>
          <cell r="BD51">
            <v>0</v>
          </cell>
          <cell r="BE51">
            <v>0</v>
          </cell>
        </row>
        <row r="52">
          <cell r="A52">
            <v>103026873</v>
          </cell>
          <cell r="B52" t="str">
            <v>Northgate SD</v>
          </cell>
          <cell r="C52" t="str">
            <v>Allegheny</v>
          </cell>
          <cell r="D52">
            <v>8843.48</v>
          </cell>
          <cell r="E52">
            <v>57</v>
          </cell>
          <cell r="F52">
            <v>1.9800000000000002E-2</v>
          </cell>
          <cell r="G52">
            <v>92</v>
          </cell>
          <cell r="H52">
            <v>25547471</v>
          </cell>
          <cell r="I52">
            <v>1864.895</v>
          </cell>
          <cell r="J52">
            <v>0</v>
          </cell>
          <cell r="K52">
            <v>15728305</v>
          </cell>
          <cell r="L52">
            <v>472044499</v>
          </cell>
          <cell r="M52">
            <v>321859027</v>
          </cell>
          <cell r="N52">
            <v>8843.48046875</v>
          </cell>
          <cell r="O52">
            <v>1108.462</v>
          </cell>
          <cell r="P52">
            <v>0.93</v>
          </cell>
          <cell r="Q52">
            <v>8805.98</v>
          </cell>
          <cell r="R52">
            <v>8245.6200000000008</v>
          </cell>
          <cell r="S52">
            <v>0</v>
          </cell>
          <cell r="T52">
            <v>153.709</v>
          </cell>
          <cell r="U52">
            <v>0</v>
          </cell>
          <cell r="V52">
            <v>0</v>
          </cell>
          <cell r="W52">
            <v>0</v>
          </cell>
          <cell r="X52">
            <v>-0.13084510797120757</v>
          </cell>
          <cell r="Y52">
            <v>13699.1474609375</v>
          </cell>
          <cell r="Z52">
            <v>13704</v>
          </cell>
          <cell r="AA52">
            <v>25556521.079999998</v>
          </cell>
          <cell r="AB52">
            <v>9050.0799999982119</v>
          </cell>
          <cell r="AC52">
            <v>1.2699999999999999E-2</v>
          </cell>
          <cell r="AD52">
            <v>1.55E-2</v>
          </cell>
          <cell r="AE52">
            <v>793903526</v>
          </cell>
          <cell r="AF52">
            <v>10082574.780199999</v>
          </cell>
          <cell r="AG52">
            <v>12305504.652999999</v>
          </cell>
          <cell r="AH52">
            <v>-5645730.219800001</v>
          </cell>
          <cell r="AI52">
            <v>0</v>
          </cell>
          <cell r="AJ52">
            <v>8257.7802734375</v>
          </cell>
          <cell r="AK52">
            <v>15728305</v>
          </cell>
          <cell r="AL52">
            <v>0</v>
          </cell>
          <cell r="AM52">
            <v>9050.0799999982119</v>
          </cell>
          <cell r="AN52">
            <v>0</v>
          </cell>
          <cell r="AO52">
            <v>9050.0799999982119</v>
          </cell>
          <cell r="AP52">
            <v>3.5424563159297498E-2</v>
          </cell>
          <cell r="AQ52">
            <v>3422800.347000001</v>
          </cell>
          <cell r="AR52">
            <v>0.92907292566302591</v>
          </cell>
          <cell r="AS52">
            <v>0</v>
          </cell>
          <cell r="AT52">
            <v>0.92907292566302591</v>
          </cell>
          <cell r="AU52">
            <v>3183204.25</v>
          </cell>
          <cell r="AV52">
            <v>3183204.25</v>
          </cell>
          <cell r="AW52">
            <v>955241884.828125</v>
          </cell>
          <cell r="AX52">
            <v>454743.46428571426</v>
          </cell>
          <cell r="AY52">
            <v>136463126.40401787</v>
          </cell>
          <cell r="AZ52">
            <v>9050.0799999982119</v>
          </cell>
          <cell r="BA52">
            <v>1292.868571428316</v>
          </cell>
          <cell r="BB52">
            <v>186807060.24519998</v>
          </cell>
          <cell r="BC52">
            <v>734844866.56274295</v>
          </cell>
          <cell r="BD52">
            <v>3183204</v>
          </cell>
          <cell r="BE52">
            <v>454743</v>
          </cell>
        </row>
        <row r="53">
          <cell r="A53">
            <v>103026902</v>
          </cell>
          <cell r="B53" t="str">
            <v>North Hills SD</v>
          </cell>
          <cell r="C53" t="str">
            <v>Allegheny</v>
          </cell>
          <cell r="D53">
            <v>11859.43</v>
          </cell>
          <cell r="E53">
            <v>80</v>
          </cell>
          <cell r="F53">
            <v>1.54E-2</v>
          </cell>
          <cell r="G53">
            <v>64</v>
          </cell>
          <cell r="H53">
            <v>78167095.730000004</v>
          </cell>
          <cell r="I53">
            <v>5909.067</v>
          </cell>
          <cell r="J53">
            <v>0</v>
          </cell>
          <cell r="K53">
            <v>65641864.050000004</v>
          </cell>
          <cell r="L53">
            <v>2877228333</v>
          </cell>
          <cell r="M53">
            <v>1396045862</v>
          </cell>
          <cell r="N53">
            <v>11859.4296875</v>
          </cell>
          <cell r="O53">
            <v>4654.701</v>
          </cell>
          <cell r="P53">
            <v>0.56999999999999995</v>
          </cell>
          <cell r="Q53">
            <v>11826.36</v>
          </cell>
          <cell r="R53">
            <v>8245.6200000000008</v>
          </cell>
          <cell r="S53">
            <v>0</v>
          </cell>
          <cell r="T53">
            <v>403.983</v>
          </cell>
          <cell r="U53">
            <v>1</v>
          </cell>
          <cell r="V53">
            <v>1</v>
          </cell>
          <cell r="W53">
            <v>1</v>
          </cell>
          <cell r="X53">
            <v>8.2208319945391128E-2</v>
          </cell>
          <cell r="Y53">
            <v>13228.3310546875</v>
          </cell>
          <cell r="Z53">
            <v>13704</v>
          </cell>
          <cell r="AA53">
            <v>80977854.167999998</v>
          </cell>
          <cell r="AB53">
            <v>2810758.4379999936</v>
          </cell>
          <cell r="AC53">
            <v>1.2699999999999999E-2</v>
          </cell>
          <cell r="AD53">
            <v>1.55E-2</v>
          </cell>
          <cell r="AE53">
            <v>4273274195</v>
          </cell>
          <cell r="AF53">
            <v>54270582.276499994</v>
          </cell>
          <cell r="AG53">
            <v>66235750.022500001</v>
          </cell>
          <cell r="AH53">
            <v>-11371281.77350001</v>
          </cell>
          <cell r="AI53">
            <v>0</v>
          </cell>
          <cell r="AJ53">
            <v>8257.7802734375</v>
          </cell>
          <cell r="AK53">
            <v>65641864.050000004</v>
          </cell>
          <cell r="AL53">
            <v>0</v>
          </cell>
          <cell r="AM53">
            <v>2810758.4379999936</v>
          </cell>
          <cell r="AN53">
            <v>0</v>
          </cell>
          <cell r="AO53">
            <v>2810758.4379999936</v>
          </cell>
          <cell r="AP53">
            <v>3.5958332745388719</v>
          </cell>
          <cell r="AQ53">
            <v>0</v>
          </cell>
          <cell r="AR53">
            <v>0.56384775389970176</v>
          </cell>
          <cell r="AS53">
            <v>0</v>
          </cell>
          <cell r="AT53">
            <v>0.56384775389970176</v>
          </cell>
          <cell r="AU53">
            <v>0</v>
          </cell>
          <cell r="AV53">
            <v>0</v>
          </cell>
          <cell r="AW53">
            <v>955241884.828125</v>
          </cell>
          <cell r="AX53">
            <v>0</v>
          </cell>
          <cell r="AY53">
            <v>136463126.40401787</v>
          </cell>
          <cell r="AZ53">
            <v>2810758.4379999936</v>
          </cell>
          <cell r="BA53">
            <v>401536.91971428477</v>
          </cell>
          <cell r="BB53">
            <v>189617818.68319997</v>
          </cell>
          <cell r="BC53">
            <v>734844866.56274295</v>
          </cell>
          <cell r="BD53">
            <v>0</v>
          </cell>
          <cell r="BE53">
            <v>0</v>
          </cell>
        </row>
        <row r="54">
          <cell r="A54">
            <v>103027352</v>
          </cell>
          <cell r="B54" t="str">
            <v>Penn Hills SD</v>
          </cell>
          <cell r="C54" t="str">
            <v>Allegheny</v>
          </cell>
          <cell r="D54">
            <v>6693.07</v>
          </cell>
          <cell r="E54">
            <v>32</v>
          </cell>
          <cell r="F54">
            <v>2.3300000000000001E-2</v>
          </cell>
          <cell r="G54">
            <v>98</v>
          </cell>
          <cell r="H54">
            <v>81898679.399999991</v>
          </cell>
          <cell r="I54">
            <v>6681.6819999999998</v>
          </cell>
          <cell r="J54">
            <v>0</v>
          </cell>
          <cell r="K54">
            <v>54634026.049999997</v>
          </cell>
          <cell r="L54">
            <v>1524247674</v>
          </cell>
          <cell r="M54">
            <v>823515690</v>
          </cell>
          <cell r="N54">
            <v>6693.06982421875</v>
          </cell>
          <cell r="O54">
            <v>4036.2260000000001</v>
          </cell>
          <cell r="P54">
            <v>1</v>
          </cell>
          <cell r="Q54">
            <v>6650.76</v>
          </cell>
          <cell r="R54">
            <v>8245.6200000000008</v>
          </cell>
          <cell r="S54">
            <v>0</v>
          </cell>
          <cell r="T54">
            <v>905.87099999999998</v>
          </cell>
          <cell r="U54">
            <v>0</v>
          </cell>
          <cell r="V54">
            <v>0</v>
          </cell>
          <cell r="W54">
            <v>0</v>
          </cell>
          <cell r="X54">
            <v>-0.13911711122211201</v>
          </cell>
          <cell r="Y54">
            <v>12257.1953125</v>
          </cell>
          <cell r="Z54">
            <v>13704</v>
          </cell>
          <cell r="AA54">
            <v>91565770.127999991</v>
          </cell>
          <cell r="AB54">
            <v>9667090.7280000001</v>
          </cell>
          <cell r="AC54">
            <v>1.2699999999999999E-2</v>
          </cell>
          <cell r="AD54">
            <v>1.55E-2</v>
          </cell>
          <cell r="AE54">
            <v>2347763364</v>
          </cell>
          <cell r="AF54">
            <v>29816594.722799998</v>
          </cell>
          <cell r="AG54">
            <v>36390332.141999997</v>
          </cell>
          <cell r="AH54">
            <v>-24817431.327199999</v>
          </cell>
          <cell r="AI54">
            <v>0</v>
          </cell>
          <cell r="AJ54">
            <v>8257.7802734375</v>
          </cell>
          <cell r="AK54">
            <v>54634026.049999997</v>
          </cell>
          <cell r="AL54">
            <v>0</v>
          </cell>
          <cell r="AM54">
            <v>9667090.7280000001</v>
          </cell>
          <cell r="AN54">
            <v>0</v>
          </cell>
          <cell r="AO54">
            <v>9667090.7280000001</v>
          </cell>
          <cell r="AP54">
            <v>11.803719911996531</v>
          </cell>
          <cell r="AQ54">
            <v>18243693.908</v>
          </cell>
          <cell r="AR54">
            <v>1</v>
          </cell>
          <cell r="AS54">
            <v>0</v>
          </cell>
          <cell r="AT54">
            <v>1</v>
          </cell>
          <cell r="AU54">
            <v>18243694</v>
          </cell>
          <cell r="AV54">
            <v>18243694</v>
          </cell>
          <cell r="AW54">
            <v>955241884.828125</v>
          </cell>
          <cell r="AX54">
            <v>2606242</v>
          </cell>
          <cell r="AY54">
            <v>136463126.40401787</v>
          </cell>
          <cell r="AZ54">
            <v>9667090.7280000001</v>
          </cell>
          <cell r="BA54">
            <v>1381012.9611428571</v>
          </cell>
          <cell r="BB54">
            <v>199284909.41119999</v>
          </cell>
          <cell r="BC54">
            <v>734844866.56274295</v>
          </cell>
          <cell r="BD54">
            <v>18243694</v>
          </cell>
          <cell r="BE54">
            <v>2606242</v>
          </cell>
        </row>
        <row r="55">
          <cell r="A55">
            <v>103027503</v>
          </cell>
          <cell r="B55" t="str">
            <v>Plum Borough SD</v>
          </cell>
          <cell r="C55" t="str">
            <v>Allegheny</v>
          </cell>
          <cell r="D55">
            <v>9107.18</v>
          </cell>
          <cell r="E55">
            <v>60</v>
          </cell>
          <cell r="F55">
            <v>1.6199999999999999E-2</v>
          </cell>
          <cell r="G55">
            <v>71</v>
          </cell>
          <cell r="H55">
            <v>56923000.829999998</v>
          </cell>
          <cell r="I55">
            <v>4672.1229999999996</v>
          </cell>
          <cell r="J55">
            <v>0</v>
          </cell>
          <cell r="K55">
            <v>38596208.229999997</v>
          </cell>
          <cell r="L55">
            <v>1547257668</v>
          </cell>
          <cell r="M55">
            <v>840874109</v>
          </cell>
          <cell r="N55">
            <v>9107.1796875</v>
          </cell>
          <cell r="O55">
            <v>3545.5749999999998</v>
          </cell>
          <cell r="P55">
            <v>0.9</v>
          </cell>
          <cell r="Q55">
            <v>9052.6299999999992</v>
          </cell>
          <cell r="R55">
            <v>8245.6200000000008</v>
          </cell>
          <cell r="S55">
            <v>0</v>
          </cell>
          <cell r="T55">
            <v>147.70099999999999</v>
          </cell>
          <cell r="U55">
            <v>0</v>
          </cell>
          <cell r="V55">
            <v>0</v>
          </cell>
          <cell r="W55">
            <v>0</v>
          </cell>
          <cell r="X55">
            <v>-0.11223819507830123</v>
          </cell>
          <cell r="Y55">
            <v>12183.541015625</v>
          </cell>
          <cell r="Z55">
            <v>13704</v>
          </cell>
          <cell r="AA55">
            <v>64026773.591999993</v>
          </cell>
          <cell r="AB55">
            <v>7103772.7619999945</v>
          </cell>
          <cell r="AC55">
            <v>1.2699999999999999E-2</v>
          </cell>
          <cell r="AD55">
            <v>1.55E-2</v>
          </cell>
          <cell r="AE55">
            <v>2388131777</v>
          </cell>
          <cell r="AF55">
            <v>30329273.567899998</v>
          </cell>
          <cell r="AG55">
            <v>37016042.543499999</v>
          </cell>
          <cell r="AH55">
            <v>-8266934.6620999984</v>
          </cell>
          <cell r="AI55">
            <v>0</v>
          </cell>
          <cell r="AJ55">
            <v>8257.7802734375</v>
          </cell>
          <cell r="AK55">
            <v>38596208.229999997</v>
          </cell>
          <cell r="AL55">
            <v>0</v>
          </cell>
          <cell r="AM55">
            <v>7103772.7619999945</v>
          </cell>
          <cell r="AN55">
            <v>0</v>
          </cell>
          <cell r="AO55">
            <v>7103772.7619999945</v>
          </cell>
          <cell r="AP55">
            <v>12.479617480489731</v>
          </cell>
          <cell r="AQ55">
            <v>1580165.686499998</v>
          </cell>
          <cell r="AR55">
            <v>0.89713949924355196</v>
          </cell>
          <cell r="AS55">
            <v>0</v>
          </cell>
          <cell r="AT55">
            <v>0.89713949924355196</v>
          </cell>
          <cell r="AU55">
            <v>1422149.125</v>
          </cell>
          <cell r="AV55">
            <v>1422149.125</v>
          </cell>
          <cell r="AW55">
            <v>955241884.828125</v>
          </cell>
          <cell r="AX55">
            <v>203164.16071428571</v>
          </cell>
          <cell r="AY55">
            <v>136463126.40401787</v>
          </cell>
          <cell r="AZ55">
            <v>7103772.7619999945</v>
          </cell>
          <cell r="BA55">
            <v>1014824.6802857135</v>
          </cell>
          <cell r="BB55">
            <v>206388682.17319998</v>
          </cell>
          <cell r="BC55">
            <v>734844866.56274295</v>
          </cell>
          <cell r="BD55">
            <v>1422149</v>
          </cell>
          <cell r="BE55">
            <v>203164</v>
          </cell>
        </row>
        <row r="56">
          <cell r="A56">
            <v>103027753</v>
          </cell>
          <cell r="B56" t="str">
            <v>Quaker Valley SD</v>
          </cell>
          <cell r="C56" t="str">
            <v>Allegheny</v>
          </cell>
          <cell r="D56">
            <v>22002.69</v>
          </cell>
          <cell r="E56">
            <v>97</v>
          </cell>
          <cell r="F56">
            <v>1.4500000000000001E-2</v>
          </cell>
          <cell r="G56">
            <v>52</v>
          </cell>
          <cell r="H56">
            <v>43705176.480000004</v>
          </cell>
          <cell r="I56">
            <v>2585.0419999999999</v>
          </cell>
          <cell r="J56">
            <v>0</v>
          </cell>
          <cell r="K56">
            <v>45336746.049999997</v>
          </cell>
          <cell r="L56">
            <v>1954857846</v>
          </cell>
          <cell r="M56">
            <v>1182117677</v>
          </cell>
          <cell r="N56">
            <v>22002.689453125</v>
          </cell>
          <cell r="O56">
            <v>1879.252</v>
          </cell>
          <cell r="P56">
            <v>0</v>
          </cell>
          <cell r="Q56">
            <v>22015.74</v>
          </cell>
          <cell r="R56">
            <v>8245.6200000000008</v>
          </cell>
          <cell r="S56">
            <v>0</v>
          </cell>
          <cell r="T56">
            <v>115.578</v>
          </cell>
          <cell r="U56">
            <v>1</v>
          </cell>
          <cell r="V56">
            <v>1</v>
          </cell>
          <cell r="W56">
            <v>1</v>
          </cell>
          <cell r="X56">
            <v>-1.7844170423508231E-2</v>
          </cell>
          <cell r="Y56">
            <v>16906.951171875</v>
          </cell>
          <cell r="Z56">
            <v>13704</v>
          </cell>
          <cell r="AA56">
            <v>35425415.567999996</v>
          </cell>
          <cell r="AB56">
            <v>0</v>
          </cell>
          <cell r="AC56">
            <v>1.2699999999999999E-2</v>
          </cell>
          <cell r="AD56">
            <v>1.55E-2</v>
          </cell>
          <cell r="AE56">
            <v>3136975523</v>
          </cell>
          <cell r="AF56">
            <v>39839589.142099999</v>
          </cell>
          <cell r="AG56">
            <v>48623120.6065</v>
          </cell>
          <cell r="AH56">
            <v>-5497156.9078999981</v>
          </cell>
          <cell r="AI56">
            <v>0</v>
          </cell>
          <cell r="AJ56">
            <v>8257.7802734375</v>
          </cell>
          <cell r="AK56">
            <v>45336746.049999997</v>
          </cell>
          <cell r="AL56">
            <v>0</v>
          </cell>
          <cell r="AM56">
            <v>0</v>
          </cell>
          <cell r="AN56">
            <v>0</v>
          </cell>
          <cell r="AO56">
            <v>0</v>
          </cell>
          <cell r="AP56">
            <v>0</v>
          </cell>
          <cell r="AQ56">
            <v>0</v>
          </cell>
          <cell r="AR56">
            <v>-0.66447988739785746</v>
          </cell>
          <cell r="AS56">
            <v>0</v>
          </cell>
          <cell r="AT56">
            <v>0</v>
          </cell>
          <cell r="AU56">
            <v>0</v>
          </cell>
          <cell r="AV56">
            <v>0</v>
          </cell>
          <cell r="AW56">
            <v>955241884.828125</v>
          </cell>
          <cell r="AX56">
            <v>0</v>
          </cell>
          <cell r="AY56">
            <v>136463126.40401787</v>
          </cell>
          <cell r="AZ56">
            <v>0</v>
          </cell>
          <cell r="BA56">
            <v>0</v>
          </cell>
          <cell r="BB56">
            <v>206388682.17319998</v>
          </cell>
          <cell r="BC56">
            <v>734844866.56274295</v>
          </cell>
          <cell r="BD56">
            <v>0</v>
          </cell>
          <cell r="BE56">
            <v>0</v>
          </cell>
        </row>
        <row r="57">
          <cell r="A57">
            <v>103028203</v>
          </cell>
          <cell r="B57" t="str">
            <v>Riverview SD</v>
          </cell>
          <cell r="C57" t="str">
            <v>Allegheny</v>
          </cell>
          <cell r="D57">
            <v>13630.12</v>
          </cell>
          <cell r="E57">
            <v>89</v>
          </cell>
          <cell r="F57">
            <v>1.7899999999999999E-2</v>
          </cell>
          <cell r="G57">
            <v>84</v>
          </cell>
          <cell r="H57">
            <v>22950604</v>
          </cell>
          <cell r="I57">
            <v>1352.02</v>
          </cell>
          <cell r="J57">
            <v>0</v>
          </cell>
          <cell r="K57">
            <v>18368505.640000001</v>
          </cell>
          <cell r="L57">
            <v>688665325</v>
          </cell>
          <cell r="M57">
            <v>337581788</v>
          </cell>
          <cell r="N57">
            <v>13630.1201171875</v>
          </cell>
          <cell r="O57">
            <v>971.54399999999998</v>
          </cell>
          <cell r="P57">
            <v>0.35</v>
          </cell>
          <cell r="Q57">
            <v>13622.98</v>
          </cell>
          <cell r="R57">
            <v>8245.6200000000008</v>
          </cell>
          <cell r="S57">
            <v>0</v>
          </cell>
          <cell r="T57">
            <v>83.105000000000004</v>
          </cell>
          <cell r="U57">
            <v>0</v>
          </cell>
          <cell r="V57">
            <v>0</v>
          </cell>
          <cell r="W57">
            <v>0</v>
          </cell>
          <cell r="X57">
            <v>-8.7003712902689226E-2</v>
          </cell>
          <cell r="Y57">
            <v>16975.046875</v>
          </cell>
          <cell r="Z57">
            <v>13704</v>
          </cell>
          <cell r="AA57">
            <v>18528082.079999998</v>
          </cell>
          <cell r="AB57">
            <v>0</v>
          </cell>
          <cell r="AC57">
            <v>1.2699999999999999E-2</v>
          </cell>
          <cell r="AD57">
            <v>1.55E-2</v>
          </cell>
          <cell r="AE57">
            <v>1026247113</v>
          </cell>
          <cell r="AF57">
            <v>13033338.335099999</v>
          </cell>
          <cell r="AG57">
            <v>15906830.251499999</v>
          </cell>
          <cell r="AH57">
            <v>-5335167.3049000017</v>
          </cell>
          <cell r="AI57">
            <v>0</v>
          </cell>
          <cell r="AJ57">
            <v>8257.7802734375</v>
          </cell>
          <cell r="AK57">
            <v>18368505.640000001</v>
          </cell>
          <cell r="AL57">
            <v>0</v>
          </cell>
          <cell r="AM57">
            <v>0</v>
          </cell>
          <cell r="AN57">
            <v>0</v>
          </cell>
          <cell r="AO57">
            <v>0</v>
          </cell>
          <cell r="AP57">
            <v>0</v>
          </cell>
          <cell r="AQ57">
            <v>2461675.3885000013</v>
          </cell>
          <cell r="AR57">
            <v>0.34942082910210037</v>
          </cell>
          <cell r="AS57">
            <v>0</v>
          </cell>
          <cell r="AT57">
            <v>0.34942082910210037</v>
          </cell>
          <cell r="AU57">
            <v>861586.375</v>
          </cell>
          <cell r="AV57">
            <v>861586.375</v>
          </cell>
          <cell r="AW57">
            <v>955241884.828125</v>
          </cell>
          <cell r="AX57">
            <v>123083.76785714286</v>
          </cell>
          <cell r="AY57">
            <v>136463126.40401787</v>
          </cell>
          <cell r="AZ57">
            <v>0</v>
          </cell>
          <cell r="BA57">
            <v>0</v>
          </cell>
          <cell r="BB57">
            <v>206388682.17319998</v>
          </cell>
          <cell r="BC57">
            <v>734844866.56274295</v>
          </cell>
          <cell r="BD57">
            <v>861586</v>
          </cell>
          <cell r="BE57">
            <v>123084</v>
          </cell>
        </row>
        <row r="58">
          <cell r="A58">
            <v>103028302</v>
          </cell>
          <cell r="B58" t="str">
            <v>Shaler Area SD</v>
          </cell>
          <cell r="C58" t="str">
            <v>Allegheny</v>
          </cell>
          <cell r="D58">
            <v>10347.17</v>
          </cell>
          <cell r="E58">
            <v>72</v>
          </cell>
          <cell r="F58">
            <v>1.77E-2</v>
          </cell>
          <cell r="G58">
            <v>82</v>
          </cell>
          <cell r="H58">
            <v>84819708.640000001</v>
          </cell>
          <cell r="I58">
            <v>6023.2740000000003</v>
          </cell>
          <cell r="J58">
            <v>0</v>
          </cell>
          <cell r="K58">
            <v>58893893.090000004</v>
          </cell>
          <cell r="L58">
            <v>2193882497</v>
          </cell>
          <cell r="M58">
            <v>1131077153</v>
          </cell>
          <cell r="N58">
            <v>10347.169921875</v>
          </cell>
          <cell r="O58">
            <v>4093.7849999999999</v>
          </cell>
          <cell r="P58">
            <v>0.75</v>
          </cell>
          <cell r="Q58">
            <v>10317.040000000001</v>
          </cell>
          <cell r="R58">
            <v>8245.6200000000008</v>
          </cell>
          <cell r="S58">
            <v>0</v>
          </cell>
          <cell r="T58">
            <v>418.11399999999998</v>
          </cell>
          <cell r="U58">
            <v>0</v>
          </cell>
          <cell r="V58">
            <v>0</v>
          </cell>
          <cell r="W58">
            <v>0</v>
          </cell>
          <cell r="X58">
            <v>-0.16596151710888346</v>
          </cell>
          <cell r="Y58">
            <v>14081.994140625</v>
          </cell>
          <cell r="Z58">
            <v>13704</v>
          </cell>
          <cell r="AA58">
            <v>82542946.895999998</v>
          </cell>
          <cell r="AB58">
            <v>0</v>
          </cell>
          <cell r="AC58">
            <v>1.2699999999999999E-2</v>
          </cell>
          <cell r="AD58">
            <v>1.55E-2</v>
          </cell>
          <cell r="AE58">
            <v>3324959650</v>
          </cell>
          <cell r="AF58">
            <v>42226987.555</v>
          </cell>
          <cell r="AG58">
            <v>51536874.575000003</v>
          </cell>
          <cell r="AH58">
            <v>-16666905.535000004</v>
          </cell>
          <cell r="AI58">
            <v>0</v>
          </cell>
          <cell r="AJ58">
            <v>8257.7802734375</v>
          </cell>
          <cell r="AK58">
            <v>58893893.090000004</v>
          </cell>
          <cell r="AL58">
            <v>0</v>
          </cell>
          <cell r="AM58">
            <v>0</v>
          </cell>
          <cell r="AN58">
            <v>0</v>
          </cell>
          <cell r="AO58">
            <v>0</v>
          </cell>
          <cell r="AP58">
            <v>0</v>
          </cell>
          <cell r="AQ58">
            <v>7357018.5150000006</v>
          </cell>
          <cell r="AR58">
            <v>0.74697926328236619</v>
          </cell>
          <cell r="AS58">
            <v>0</v>
          </cell>
          <cell r="AT58">
            <v>0.74697926328236619</v>
          </cell>
          <cell r="AU58">
            <v>5517764</v>
          </cell>
          <cell r="AV58">
            <v>5517764</v>
          </cell>
          <cell r="AW58">
            <v>955241884.828125</v>
          </cell>
          <cell r="AX58">
            <v>788252</v>
          </cell>
          <cell r="AY58">
            <v>136463126.40401787</v>
          </cell>
          <cell r="AZ58">
            <v>0</v>
          </cell>
          <cell r="BA58">
            <v>0</v>
          </cell>
          <cell r="BB58">
            <v>206388682.17319998</v>
          </cell>
          <cell r="BC58">
            <v>734844866.56274295</v>
          </cell>
          <cell r="BD58">
            <v>5517764</v>
          </cell>
          <cell r="BE58">
            <v>788252</v>
          </cell>
        </row>
        <row r="59">
          <cell r="A59">
            <v>103028653</v>
          </cell>
          <cell r="B59" t="str">
            <v>South Allegheny SD</v>
          </cell>
          <cell r="C59" t="str">
            <v>Allegheny</v>
          </cell>
          <cell r="D59">
            <v>4035.51</v>
          </cell>
          <cell r="E59">
            <v>8</v>
          </cell>
          <cell r="F59">
            <v>1.7299999999999999E-2</v>
          </cell>
          <cell r="G59">
            <v>79</v>
          </cell>
          <cell r="H59">
            <v>28018690.059999999</v>
          </cell>
          <cell r="I59">
            <v>2550.9050000000002</v>
          </cell>
          <cell r="J59">
            <v>0</v>
          </cell>
          <cell r="K59">
            <v>8998042.4100000001</v>
          </cell>
          <cell r="L59">
            <v>323321862</v>
          </cell>
          <cell r="M59">
            <v>197009185</v>
          </cell>
          <cell r="N59">
            <v>4035.510009765625</v>
          </cell>
          <cell r="O59">
            <v>1567.0450000000001</v>
          </cell>
          <cell r="P59">
            <v>1</v>
          </cell>
          <cell r="Q59">
            <v>4049.96</v>
          </cell>
          <cell r="R59">
            <v>8245.6200000000008</v>
          </cell>
          <cell r="S59">
            <v>0</v>
          </cell>
          <cell r="T59">
            <v>231.64699999999999</v>
          </cell>
          <cell r="U59">
            <v>0</v>
          </cell>
          <cell r="V59">
            <v>0</v>
          </cell>
          <cell r="W59">
            <v>0</v>
          </cell>
          <cell r="X59">
            <v>-5.0750995037381688E-2</v>
          </cell>
          <cell r="Y59">
            <v>10983.8232421875</v>
          </cell>
          <cell r="Z59">
            <v>13704</v>
          </cell>
          <cell r="AA59">
            <v>34957602.120000005</v>
          </cell>
          <cell r="AB59">
            <v>6938912.0600000061</v>
          </cell>
          <cell r="AC59">
            <v>1.2699999999999999E-2</v>
          </cell>
          <cell r="AD59">
            <v>1.55E-2</v>
          </cell>
          <cell r="AE59">
            <v>520331047</v>
          </cell>
          <cell r="AF59">
            <v>6608204.2968999995</v>
          </cell>
          <cell r="AG59">
            <v>8065131.2285000002</v>
          </cell>
          <cell r="AH59">
            <v>-2389838.1131000007</v>
          </cell>
          <cell r="AI59">
            <v>0</v>
          </cell>
          <cell r="AJ59">
            <v>8257.7802734375</v>
          </cell>
          <cell r="AK59">
            <v>8998042.4100000001</v>
          </cell>
          <cell r="AL59">
            <v>0</v>
          </cell>
          <cell r="AM59">
            <v>6938912.0600000061</v>
          </cell>
          <cell r="AN59">
            <v>0</v>
          </cell>
          <cell r="AO59">
            <v>6938912.0600000061</v>
          </cell>
          <cell r="AP59">
            <v>24.765297896300034</v>
          </cell>
          <cell r="AQ59">
            <v>932911.18149999995</v>
          </cell>
          <cell r="AR59">
            <v>1</v>
          </cell>
          <cell r="AS59">
            <v>0</v>
          </cell>
          <cell r="AT59">
            <v>1</v>
          </cell>
          <cell r="AU59">
            <v>932911.1875</v>
          </cell>
          <cell r="AV59">
            <v>932911.1875</v>
          </cell>
          <cell r="AW59">
            <v>955241884.828125</v>
          </cell>
          <cell r="AX59">
            <v>133273.02678571429</v>
          </cell>
          <cell r="AY59">
            <v>136463126.40401787</v>
          </cell>
          <cell r="AZ59">
            <v>6938912.0600000061</v>
          </cell>
          <cell r="BA59">
            <v>991273.15142857225</v>
          </cell>
          <cell r="BB59">
            <v>213327594.23319998</v>
          </cell>
          <cell r="BC59">
            <v>734844866.56274295</v>
          </cell>
          <cell r="BD59">
            <v>932911</v>
          </cell>
          <cell r="BE59">
            <v>133273</v>
          </cell>
        </row>
        <row r="60">
          <cell r="A60">
            <v>103028703</v>
          </cell>
          <cell r="B60" t="str">
            <v>South Fayette Township SD</v>
          </cell>
          <cell r="C60" t="str">
            <v>Allegheny</v>
          </cell>
          <cell r="D60">
            <v>9234.74</v>
          </cell>
          <cell r="E60">
            <v>61</v>
          </cell>
          <cell r="F60">
            <v>2.1100000000000001E-2</v>
          </cell>
          <cell r="G60">
            <v>95</v>
          </cell>
          <cell r="H60">
            <v>55496800.100000001</v>
          </cell>
          <cell r="I60">
            <v>4049.8150000000001</v>
          </cell>
          <cell r="J60">
            <v>1</v>
          </cell>
          <cell r="K60">
            <v>48657394.490000002</v>
          </cell>
          <cell r="L60">
            <v>1486954968</v>
          </cell>
          <cell r="M60">
            <v>820726387</v>
          </cell>
          <cell r="N60">
            <v>9234.740234375</v>
          </cell>
          <cell r="O60">
            <v>3393.1790000000001</v>
          </cell>
          <cell r="P60">
            <v>0.88</v>
          </cell>
          <cell r="Q60">
            <v>9221.32</v>
          </cell>
          <cell r="R60">
            <v>8245.6200000000008</v>
          </cell>
          <cell r="S60">
            <v>0</v>
          </cell>
          <cell r="T60">
            <v>110.389</v>
          </cell>
          <cell r="U60">
            <v>1</v>
          </cell>
          <cell r="V60">
            <v>1</v>
          </cell>
          <cell r="W60">
            <v>1</v>
          </cell>
          <cell r="X60">
            <v>0.35743005518821558</v>
          </cell>
          <cell r="Y60">
            <v>13703.5400390625</v>
          </cell>
          <cell r="Z60">
            <v>13704</v>
          </cell>
          <cell r="AA60">
            <v>55498664.759999998</v>
          </cell>
          <cell r="AB60">
            <v>1864.6599999964237</v>
          </cell>
          <cell r="AC60">
            <v>1.2699999999999999E-2</v>
          </cell>
          <cell r="AD60">
            <v>1.55E-2</v>
          </cell>
          <cell r="AE60">
            <v>2307681355</v>
          </cell>
          <cell r="AF60">
            <v>29307553.208499998</v>
          </cell>
          <cell r="AG60">
            <v>35769061.002499998</v>
          </cell>
          <cell r="AH60">
            <v>-19349841.281500004</v>
          </cell>
          <cell r="AI60">
            <v>0</v>
          </cell>
          <cell r="AJ60">
            <v>8257.7802734375</v>
          </cell>
          <cell r="AK60">
            <v>48657394.490000002</v>
          </cell>
          <cell r="AL60">
            <v>0</v>
          </cell>
          <cell r="AM60">
            <v>1864.6599999964237</v>
          </cell>
          <cell r="AN60">
            <v>0</v>
          </cell>
          <cell r="AO60">
            <v>1864.6599999964237</v>
          </cell>
          <cell r="AP60">
            <v>3.359941468042269E-3</v>
          </cell>
          <cell r="AQ60">
            <v>12888333.487500004</v>
          </cell>
          <cell r="AR60">
            <v>0.88169218257356019</v>
          </cell>
          <cell r="AS60">
            <v>0</v>
          </cell>
          <cell r="AT60">
            <v>0.88169218257356019</v>
          </cell>
          <cell r="AU60">
            <v>11341733</v>
          </cell>
          <cell r="AV60">
            <v>11341733</v>
          </cell>
          <cell r="AW60">
            <v>955241884.828125</v>
          </cell>
          <cell r="AX60">
            <v>1620247.5714285714</v>
          </cell>
          <cell r="AY60">
            <v>136463126.40401787</v>
          </cell>
          <cell r="AZ60">
            <v>1864.6599999964237</v>
          </cell>
          <cell r="BA60">
            <v>266.37999999948909</v>
          </cell>
          <cell r="BB60">
            <v>213329458.89319998</v>
          </cell>
          <cell r="BC60">
            <v>734844866.56274295</v>
          </cell>
          <cell r="BD60">
            <v>11341733</v>
          </cell>
          <cell r="BE60">
            <v>1620248</v>
          </cell>
        </row>
        <row r="61">
          <cell r="A61">
            <v>103028753</v>
          </cell>
          <cell r="B61" t="str">
            <v>South Park SD</v>
          </cell>
          <cell r="C61" t="str">
            <v>Allegheny</v>
          </cell>
          <cell r="D61">
            <v>8588.5</v>
          </cell>
          <cell r="E61">
            <v>53</v>
          </cell>
          <cell r="F61">
            <v>1.9599999999999999E-2</v>
          </cell>
          <cell r="G61">
            <v>91</v>
          </cell>
          <cell r="H61">
            <v>33028591.609999999</v>
          </cell>
          <cell r="I61">
            <v>2522.2829999999999</v>
          </cell>
          <cell r="J61">
            <v>0</v>
          </cell>
          <cell r="K61">
            <v>23872027.59</v>
          </cell>
          <cell r="L61">
            <v>790207694</v>
          </cell>
          <cell r="M61">
            <v>429706272</v>
          </cell>
          <cell r="N61">
            <v>8588.5</v>
          </cell>
          <cell r="O61">
            <v>1850.8879999999999</v>
          </cell>
          <cell r="P61">
            <v>0.97</v>
          </cell>
          <cell r="Q61">
            <v>8504.91</v>
          </cell>
          <cell r="R61">
            <v>8245.6200000000008</v>
          </cell>
          <cell r="S61">
            <v>0</v>
          </cell>
          <cell r="T61">
            <v>157.22300000000001</v>
          </cell>
          <cell r="U61">
            <v>0</v>
          </cell>
          <cell r="V61">
            <v>0</v>
          </cell>
          <cell r="W61">
            <v>0</v>
          </cell>
          <cell r="X61">
            <v>-0.1222517772958546</v>
          </cell>
          <cell r="Y61">
            <v>13094.720703125</v>
          </cell>
          <cell r="Z61">
            <v>13704</v>
          </cell>
          <cell r="AA61">
            <v>34565366.232000001</v>
          </cell>
          <cell r="AB61">
            <v>1536774.6220000014</v>
          </cell>
          <cell r="AC61">
            <v>1.2699999999999999E-2</v>
          </cell>
          <cell r="AD61">
            <v>1.55E-2</v>
          </cell>
          <cell r="AE61">
            <v>1219913966</v>
          </cell>
          <cell r="AF61">
            <v>15492907.368199999</v>
          </cell>
          <cell r="AG61">
            <v>18908666.473000001</v>
          </cell>
          <cell r="AH61">
            <v>-8379120.2218000013</v>
          </cell>
          <cell r="AI61">
            <v>0</v>
          </cell>
          <cell r="AJ61">
            <v>8257.7802734375</v>
          </cell>
          <cell r="AK61">
            <v>23872027.59</v>
          </cell>
          <cell r="AL61">
            <v>0</v>
          </cell>
          <cell r="AM61">
            <v>1536774.6220000014</v>
          </cell>
          <cell r="AN61">
            <v>0</v>
          </cell>
          <cell r="AO61">
            <v>1536774.6220000014</v>
          </cell>
          <cell r="AP61">
            <v>4.6528614969301785</v>
          </cell>
          <cell r="AQ61">
            <v>4963361.1169999987</v>
          </cell>
          <cell r="AR61">
            <v>0.95995052960826355</v>
          </cell>
          <cell r="AS61">
            <v>0</v>
          </cell>
          <cell r="AT61">
            <v>0.95995052960826355</v>
          </cell>
          <cell r="AU61">
            <v>4814460.5</v>
          </cell>
          <cell r="AV61">
            <v>4814460.5</v>
          </cell>
          <cell r="AW61">
            <v>955241884.828125</v>
          </cell>
          <cell r="AX61">
            <v>687780.07142857148</v>
          </cell>
          <cell r="AY61">
            <v>136463126.40401787</v>
          </cell>
          <cell r="AZ61">
            <v>1536774.6220000014</v>
          </cell>
          <cell r="BA61">
            <v>219539.23171428591</v>
          </cell>
          <cell r="BB61">
            <v>214866233.51519999</v>
          </cell>
          <cell r="BC61">
            <v>734844866.56274295</v>
          </cell>
          <cell r="BD61">
            <v>4814460</v>
          </cell>
          <cell r="BE61">
            <v>687780</v>
          </cell>
        </row>
        <row r="62">
          <cell r="A62">
            <v>103028833</v>
          </cell>
          <cell r="B62" t="str">
            <v>Steel Valley SD</v>
          </cell>
          <cell r="C62" t="str">
            <v>Allegheny</v>
          </cell>
          <cell r="D62">
            <v>7072.57</v>
          </cell>
          <cell r="E62">
            <v>35</v>
          </cell>
          <cell r="F62">
            <v>2.1499999999999998E-2</v>
          </cell>
          <cell r="G62">
            <v>96</v>
          </cell>
          <cell r="H62">
            <v>39935309.299999997</v>
          </cell>
          <cell r="I62">
            <v>2648.2429999999999</v>
          </cell>
          <cell r="J62">
            <v>0</v>
          </cell>
          <cell r="K62">
            <v>21279817.66</v>
          </cell>
          <cell r="L62">
            <v>679730007</v>
          </cell>
          <cell r="M62">
            <v>310631865</v>
          </cell>
          <cell r="N62">
            <v>7072.56982421875</v>
          </cell>
          <cell r="O62">
            <v>1659.6220000000001</v>
          </cell>
          <cell r="P62">
            <v>1</v>
          </cell>
          <cell r="Q62">
            <v>6906.12</v>
          </cell>
          <cell r="R62">
            <v>8245.6200000000008</v>
          </cell>
          <cell r="S62">
            <v>0</v>
          </cell>
          <cell r="T62">
            <v>348.02800000000002</v>
          </cell>
          <cell r="U62">
            <v>0</v>
          </cell>
          <cell r="V62">
            <v>0</v>
          </cell>
          <cell r="W62">
            <v>0</v>
          </cell>
          <cell r="X62">
            <v>-0.1793097411912708</v>
          </cell>
          <cell r="Y62">
            <v>15079.9267578125</v>
          </cell>
          <cell r="Z62">
            <v>13704</v>
          </cell>
          <cell r="AA62">
            <v>36291522.071999997</v>
          </cell>
          <cell r="AB62">
            <v>0</v>
          </cell>
          <cell r="AC62">
            <v>1.2699999999999999E-2</v>
          </cell>
          <cell r="AD62">
            <v>1.55E-2</v>
          </cell>
          <cell r="AE62">
            <v>990361872</v>
          </cell>
          <cell r="AF62">
            <v>12577595.7744</v>
          </cell>
          <cell r="AG62">
            <v>15350609.016000001</v>
          </cell>
          <cell r="AH62">
            <v>-8702221.8856000006</v>
          </cell>
          <cell r="AI62">
            <v>0</v>
          </cell>
          <cell r="AJ62">
            <v>8257.7802734375</v>
          </cell>
          <cell r="AK62">
            <v>21279817.66</v>
          </cell>
          <cell r="AL62">
            <v>0</v>
          </cell>
          <cell r="AM62">
            <v>0</v>
          </cell>
          <cell r="AN62">
            <v>0</v>
          </cell>
          <cell r="AO62">
            <v>0</v>
          </cell>
          <cell r="AP62">
            <v>0</v>
          </cell>
          <cell r="AQ62">
            <v>5929208.6439999994</v>
          </cell>
          <cell r="AR62">
            <v>1</v>
          </cell>
          <cell r="AS62">
            <v>0</v>
          </cell>
          <cell r="AT62">
            <v>1</v>
          </cell>
          <cell r="AU62">
            <v>5929208.5</v>
          </cell>
          <cell r="AV62">
            <v>5929208.5</v>
          </cell>
          <cell r="AW62">
            <v>955241884.828125</v>
          </cell>
          <cell r="AX62">
            <v>847029.78571428568</v>
          </cell>
          <cell r="AY62">
            <v>136463126.40401787</v>
          </cell>
          <cell r="AZ62">
            <v>0</v>
          </cell>
          <cell r="BA62">
            <v>0</v>
          </cell>
          <cell r="BB62">
            <v>214866233.51519999</v>
          </cell>
          <cell r="BC62">
            <v>734844866.56274295</v>
          </cell>
          <cell r="BD62">
            <v>5929209</v>
          </cell>
          <cell r="BE62">
            <v>847030</v>
          </cell>
        </row>
        <row r="63">
          <cell r="A63">
            <v>103028853</v>
          </cell>
          <cell r="B63" t="str">
            <v>Sto-Rox SD</v>
          </cell>
          <cell r="C63" t="str">
            <v>Allegheny</v>
          </cell>
          <cell r="D63">
            <v>2422.64</v>
          </cell>
          <cell r="E63">
            <v>2</v>
          </cell>
          <cell r="F63">
            <v>2.0500000000000001E-2</v>
          </cell>
          <cell r="G63">
            <v>94</v>
          </cell>
          <cell r="H63">
            <v>29334516.490000002</v>
          </cell>
          <cell r="I63">
            <v>3530.453</v>
          </cell>
          <cell r="J63">
            <v>0</v>
          </cell>
          <cell r="K63">
            <v>9780732.3899999987</v>
          </cell>
          <cell r="L63">
            <v>317841734</v>
          </cell>
          <cell r="M63">
            <v>159310310</v>
          </cell>
          <cell r="N63">
            <v>2422.639892578125</v>
          </cell>
          <cell r="O63">
            <v>1815.22</v>
          </cell>
          <cell r="P63">
            <v>1</v>
          </cell>
          <cell r="Q63">
            <v>2402.38</v>
          </cell>
          <cell r="R63">
            <v>8245.6200000000008</v>
          </cell>
          <cell r="S63">
            <v>0</v>
          </cell>
          <cell r="T63">
            <v>965.404</v>
          </cell>
          <cell r="U63">
            <v>0</v>
          </cell>
          <cell r="V63">
            <v>0</v>
          </cell>
          <cell r="W63">
            <v>0</v>
          </cell>
          <cell r="X63">
            <v>5.6073929014834475E-2</v>
          </cell>
          <cell r="Y63">
            <v>8308.9951171875</v>
          </cell>
          <cell r="Z63">
            <v>13704</v>
          </cell>
          <cell r="AA63">
            <v>48381327.912</v>
          </cell>
          <cell r="AB63">
            <v>19046811.421999998</v>
          </cell>
          <cell r="AC63">
            <v>1.2699999999999999E-2</v>
          </cell>
          <cell r="AD63">
            <v>1.55E-2</v>
          </cell>
          <cell r="AE63">
            <v>477152044</v>
          </cell>
          <cell r="AF63">
            <v>6059830.9588000001</v>
          </cell>
          <cell r="AG63">
            <v>7395856.682</v>
          </cell>
          <cell r="AH63">
            <v>-3720901.4311999986</v>
          </cell>
          <cell r="AI63">
            <v>0</v>
          </cell>
          <cell r="AJ63">
            <v>8257.7802734375</v>
          </cell>
          <cell r="AK63">
            <v>9780732.3899999987</v>
          </cell>
          <cell r="AL63">
            <v>0</v>
          </cell>
          <cell r="AM63">
            <v>19046811.421999998</v>
          </cell>
          <cell r="AN63">
            <v>0</v>
          </cell>
          <cell r="AO63">
            <v>19046811.421999998</v>
          </cell>
          <cell r="AP63">
            <v>64.929692734131024</v>
          </cell>
          <cell r="AQ63">
            <v>2384875.7079999987</v>
          </cell>
          <cell r="AR63">
            <v>1</v>
          </cell>
          <cell r="AS63">
            <v>0</v>
          </cell>
          <cell r="AT63">
            <v>1</v>
          </cell>
          <cell r="AU63">
            <v>2384875.75</v>
          </cell>
          <cell r="AV63">
            <v>2384875.75</v>
          </cell>
          <cell r="AW63">
            <v>955241884.828125</v>
          </cell>
          <cell r="AX63">
            <v>340696.53571428574</v>
          </cell>
          <cell r="AY63">
            <v>136463126.40401787</v>
          </cell>
          <cell r="AZ63">
            <v>19046811.421999998</v>
          </cell>
          <cell r="BA63">
            <v>2720973.060285714</v>
          </cell>
          <cell r="BB63">
            <v>233913044.93719998</v>
          </cell>
          <cell r="BC63">
            <v>734844866.56274295</v>
          </cell>
          <cell r="BD63">
            <v>2384876</v>
          </cell>
          <cell r="BE63">
            <v>340697</v>
          </cell>
        </row>
        <row r="64">
          <cell r="A64">
            <v>103029203</v>
          </cell>
          <cell r="B64" t="str">
            <v>Upper St. Clair SD</v>
          </cell>
          <cell r="C64" t="str">
            <v>Allegheny</v>
          </cell>
          <cell r="D64">
            <v>12892.5</v>
          </cell>
          <cell r="E64">
            <v>85</v>
          </cell>
          <cell r="F64">
            <v>1.9699999999999999E-2</v>
          </cell>
          <cell r="G64">
            <v>91</v>
          </cell>
          <cell r="H64">
            <v>83448070.230000004</v>
          </cell>
          <cell r="I64">
            <v>4644.6859999999997</v>
          </cell>
          <cell r="J64">
            <v>0</v>
          </cell>
          <cell r="K64">
            <v>71994329.320000008</v>
          </cell>
          <cell r="L64">
            <v>2256172509</v>
          </cell>
          <cell r="M64">
            <v>1406489978</v>
          </cell>
          <cell r="N64">
            <v>12892.5</v>
          </cell>
          <cell r="O64">
            <v>3830.64</v>
          </cell>
          <cell r="P64">
            <v>0.44</v>
          </cell>
          <cell r="Q64">
            <v>12895.85</v>
          </cell>
          <cell r="R64">
            <v>8245.6200000000008</v>
          </cell>
          <cell r="S64">
            <v>0</v>
          </cell>
          <cell r="T64">
            <v>145.62200000000001</v>
          </cell>
          <cell r="U64">
            <v>1</v>
          </cell>
          <cell r="V64">
            <v>1</v>
          </cell>
          <cell r="W64">
            <v>0</v>
          </cell>
          <cell r="X64">
            <v>-5.1832295139456266E-2</v>
          </cell>
          <cell r="Y64">
            <v>17966.353515625</v>
          </cell>
          <cell r="Z64">
            <v>13704</v>
          </cell>
          <cell r="AA64">
            <v>63650776.943999998</v>
          </cell>
          <cell r="AB64">
            <v>0</v>
          </cell>
          <cell r="AC64">
            <v>1.2699999999999999E-2</v>
          </cell>
          <cell r="AD64">
            <v>1.55E-2</v>
          </cell>
          <cell r="AE64">
            <v>3662662487</v>
          </cell>
          <cell r="AF64">
            <v>46515813.584899999</v>
          </cell>
          <cell r="AG64">
            <v>56771268.548500001</v>
          </cell>
          <cell r="AH64">
            <v>-25478515.735100009</v>
          </cell>
          <cell r="AI64">
            <v>0</v>
          </cell>
          <cell r="AJ64">
            <v>8257.7802734375</v>
          </cell>
          <cell r="AK64">
            <v>71994329.320000008</v>
          </cell>
          <cell r="AL64">
            <v>0</v>
          </cell>
          <cell r="AM64">
            <v>0</v>
          </cell>
          <cell r="AN64">
            <v>0</v>
          </cell>
          <cell r="AO64">
            <v>0</v>
          </cell>
          <cell r="AP64">
            <v>0</v>
          </cell>
          <cell r="AQ64">
            <v>15223060.771500006</v>
          </cell>
          <cell r="AR64">
            <v>0.43874508971002379</v>
          </cell>
          <cell r="AS64">
            <v>0</v>
          </cell>
          <cell r="AT64">
            <v>0.43874508971002379</v>
          </cell>
          <cell r="AU64">
            <v>6698146.5</v>
          </cell>
          <cell r="AV64">
            <v>6698146.5</v>
          </cell>
          <cell r="AW64">
            <v>955241884.828125</v>
          </cell>
          <cell r="AX64">
            <v>956878.07142857148</v>
          </cell>
          <cell r="AY64">
            <v>136463126.40401787</v>
          </cell>
          <cell r="AZ64">
            <v>0</v>
          </cell>
          <cell r="BA64">
            <v>0</v>
          </cell>
          <cell r="BB64">
            <v>233913044.93719998</v>
          </cell>
          <cell r="BC64">
            <v>734844866.56274295</v>
          </cell>
          <cell r="BD64">
            <v>6698147</v>
          </cell>
          <cell r="BE64">
            <v>956878</v>
          </cell>
        </row>
        <row r="65">
          <cell r="A65">
            <v>103029403</v>
          </cell>
          <cell r="B65" t="str">
            <v>West Allegheny SD</v>
          </cell>
          <cell r="C65" t="str">
            <v>Allegheny</v>
          </cell>
          <cell r="D65">
            <v>13102.19</v>
          </cell>
          <cell r="E65">
            <v>86</v>
          </cell>
          <cell r="F65">
            <v>1.6500000000000001E-2</v>
          </cell>
          <cell r="G65">
            <v>74</v>
          </cell>
          <cell r="H65">
            <v>60387066.859999999</v>
          </cell>
          <cell r="I65">
            <v>4244.1869999999999</v>
          </cell>
          <cell r="J65">
            <v>0</v>
          </cell>
          <cell r="K65">
            <v>55878412.100000001</v>
          </cell>
          <cell r="L65">
            <v>2560187278</v>
          </cell>
          <cell r="M65">
            <v>833820739</v>
          </cell>
          <cell r="N65">
            <v>13102.1904296875</v>
          </cell>
          <cell r="O65">
            <v>3397.645</v>
          </cell>
          <cell r="P65">
            <v>0.41</v>
          </cell>
          <cell r="Q65">
            <v>13100.72</v>
          </cell>
          <cell r="R65">
            <v>8245.6200000000008</v>
          </cell>
          <cell r="S65">
            <v>0</v>
          </cell>
          <cell r="T65">
            <v>229.34100000000001</v>
          </cell>
          <cell r="U65">
            <v>1</v>
          </cell>
          <cell r="V65">
            <v>1</v>
          </cell>
          <cell r="W65">
            <v>1</v>
          </cell>
          <cell r="X65">
            <v>2.0040445355238742E-2</v>
          </cell>
          <cell r="Y65">
            <v>14228.1826171875</v>
          </cell>
          <cell r="Z65">
            <v>13704</v>
          </cell>
          <cell r="AA65">
            <v>58162338.648000002</v>
          </cell>
          <cell r="AB65">
            <v>0</v>
          </cell>
          <cell r="AC65">
            <v>1.2699999999999999E-2</v>
          </cell>
          <cell r="AD65">
            <v>1.55E-2</v>
          </cell>
          <cell r="AE65">
            <v>3394008017</v>
          </cell>
          <cell r="AF65">
            <v>43103901.815899998</v>
          </cell>
          <cell r="AG65">
            <v>52607124.263499998</v>
          </cell>
          <cell r="AH65">
            <v>-12774510.284100004</v>
          </cell>
          <cell r="AI65">
            <v>0</v>
          </cell>
          <cell r="AJ65">
            <v>8257.7802734375</v>
          </cell>
          <cell r="AK65">
            <v>55878412.100000001</v>
          </cell>
          <cell r="AL65">
            <v>0</v>
          </cell>
          <cell r="AM65">
            <v>0</v>
          </cell>
          <cell r="AN65">
            <v>0</v>
          </cell>
          <cell r="AO65">
            <v>0</v>
          </cell>
          <cell r="AP65">
            <v>0</v>
          </cell>
          <cell r="AQ65">
            <v>3271287.8365000039</v>
          </cell>
          <cell r="AR65">
            <v>0.4133520152100878</v>
          </cell>
          <cell r="AS65">
            <v>0</v>
          </cell>
          <cell r="AT65">
            <v>0.4133520152100878</v>
          </cell>
          <cell r="AU65">
            <v>1341228</v>
          </cell>
          <cell r="AV65">
            <v>1341228</v>
          </cell>
          <cell r="AW65">
            <v>955241884.828125</v>
          </cell>
          <cell r="AX65">
            <v>191604</v>
          </cell>
          <cell r="AY65">
            <v>136463126.40401787</v>
          </cell>
          <cell r="AZ65">
            <v>0</v>
          </cell>
          <cell r="BA65">
            <v>0</v>
          </cell>
          <cell r="BB65">
            <v>233913044.93719998</v>
          </cell>
          <cell r="BC65">
            <v>734844866.56274295</v>
          </cell>
          <cell r="BD65">
            <v>1341228</v>
          </cell>
          <cell r="BE65">
            <v>191604</v>
          </cell>
        </row>
        <row r="66">
          <cell r="A66">
            <v>103029553</v>
          </cell>
          <cell r="B66" t="str">
            <v>West Jefferson Hills SD</v>
          </cell>
          <cell r="C66" t="str">
            <v>Allegheny</v>
          </cell>
          <cell r="D66">
            <v>8656.73</v>
          </cell>
          <cell r="E66">
            <v>55</v>
          </cell>
          <cell r="F66">
            <v>1.8599999999999998E-2</v>
          </cell>
          <cell r="G66">
            <v>88</v>
          </cell>
          <cell r="H66">
            <v>52959905.890000001</v>
          </cell>
          <cell r="I66">
            <v>4083.3719999999998</v>
          </cell>
          <cell r="J66">
            <v>1</v>
          </cell>
          <cell r="K66">
            <v>41855822.740000002</v>
          </cell>
          <cell r="L66">
            <v>1520054517</v>
          </cell>
          <cell r="M66">
            <v>729415432</v>
          </cell>
          <cell r="N66">
            <v>8656.73046875</v>
          </cell>
          <cell r="O66">
            <v>3375.9549999999999</v>
          </cell>
          <cell r="P66">
            <v>0.95</v>
          </cell>
          <cell r="Q66">
            <v>8678.7099999999991</v>
          </cell>
          <cell r="R66">
            <v>8245.6200000000008</v>
          </cell>
          <cell r="S66">
            <v>0</v>
          </cell>
          <cell r="T66">
            <v>252.762</v>
          </cell>
          <cell r="U66">
            <v>0</v>
          </cell>
          <cell r="V66">
            <v>0</v>
          </cell>
          <cell r="W66">
            <v>0</v>
          </cell>
          <cell r="X66">
            <v>0.18659853023258435</v>
          </cell>
          <cell r="Y66">
            <v>12969.650390625</v>
          </cell>
          <cell r="Z66">
            <v>13704</v>
          </cell>
          <cell r="AA66">
            <v>55958529.887999997</v>
          </cell>
          <cell r="AB66">
            <v>2998623.9979999959</v>
          </cell>
          <cell r="AC66">
            <v>1.2699999999999999E-2</v>
          </cell>
          <cell r="AD66">
            <v>1.55E-2</v>
          </cell>
          <cell r="AE66">
            <v>2249469949</v>
          </cell>
          <cell r="AF66">
            <v>28568268.352299999</v>
          </cell>
          <cell r="AG66">
            <v>34866784.2095</v>
          </cell>
          <cell r="AH66">
            <v>-13287554.387700003</v>
          </cell>
          <cell r="AI66">
            <v>0</v>
          </cell>
          <cell r="AJ66">
            <v>8257.7802734375</v>
          </cell>
          <cell r="AK66">
            <v>41855822.740000002</v>
          </cell>
          <cell r="AL66">
            <v>0</v>
          </cell>
          <cell r="AM66">
            <v>2998623.9979999959</v>
          </cell>
          <cell r="AN66">
            <v>0</v>
          </cell>
          <cell r="AO66">
            <v>2998623.9979999959</v>
          </cell>
          <cell r="AP66">
            <v>5.6620644383852694</v>
          </cell>
          <cell r="AQ66">
            <v>6989038.5305000022</v>
          </cell>
          <cell r="AR66">
            <v>0.95168796188537641</v>
          </cell>
          <cell r="AS66">
            <v>0</v>
          </cell>
          <cell r="AT66">
            <v>0.95168796188537641</v>
          </cell>
          <cell r="AU66">
            <v>6639586.5</v>
          </cell>
          <cell r="AV66">
            <v>6639586.5</v>
          </cell>
          <cell r="AW66">
            <v>955241884.828125</v>
          </cell>
          <cell r="AX66">
            <v>948512.35714285716</v>
          </cell>
          <cell r="AY66">
            <v>136463126.40401787</v>
          </cell>
          <cell r="AZ66">
            <v>2998623.9979999959</v>
          </cell>
          <cell r="BA66">
            <v>428374.85685714229</v>
          </cell>
          <cell r="BB66">
            <v>236911668.93519998</v>
          </cell>
          <cell r="BC66">
            <v>734844866.56274295</v>
          </cell>
          <cell r="BD66">
            <v>6639587</v>
          </cell>
          <cell r="BE66">
            <v>948512</v>
          </cell>
        </row>
        <row r="67">
          <cell r="A67">
            <v>103029603</v>
          </cell>
          <cell r="B67" t="str">
            <v>West Mifflin Area SD</v>
          </cell>
          <cell r="C67" t="str">
            <v>Allegheny</v>
          </cell>
          <cell r="D67">
            <v>6502.28</v>
          </cell>
          <cell r="E67">
            <v>29</v>
          </cell>
          <cell r="F67">
            <v>2.3300000000000001E-2</v>
          </cell>
          <cell r="G67">
            <v>98</v>
          </cell>
          <cell r="H67">
            <v>49123535.75</v>
          </cell>
          <cell r="I67">
            <v>3912.431</v>
          </cell>
          <cell r="J67">
            <v>0</v>
          </cell>
          <cell r="K67">
            <v>32174000.949999999</v>
          </cell>
          <cell r="L67">
            <v>939870271</v>
          </cell>
          <cell r="M67">
            <v>440241518</v>
          </cell>
          <cell r="N67">
            <v>6502.27978515625</v>
          </cell>
          <cell r="O67">
            <v>2404.4349999999999</v>
          </cell>
          <cell r="P67">
            <v>1</v>
          </cell>
          <cell r="Q67">
            <v>6532.09</v>
          </cell>
          <cell r="R67">
            <v>8245.6200000000008</v>
          </cell>
          <cell r="S67">
            <v>0</v>
          </cell>
          <cell r="T67">
            <v>553.50900000000001</v>
          </cell>
          <cell r="U67">
            <v>0</v>
          </cell>
          <cell r="V67">
            <v>0</v>
          </cell>
          <cell r="W67">
            <v>0</v>
          </cell>
          <cell r="X67">
            <v>-0.16967220417671874</v>
          </cell>
          <cell r="Y67">
            <v>12555.7578125</v>
          </cell>
          <cell r="Z67">
            <v>13704</v>
          </cell>
          <cell r="AA67">
            <v>53615954.424000002</v>
          </cell>
          <cell r="AB67">
            <v>4492418.6740000024</v>
          </cell>
          <cell r="AC67">
            <v>1.2699999999999999E-2</v>
          </cell>
          <cell r="AD67">
            <v>1.55E-2</v>
          </cell>
          <cell r="AE67">
            <v>1380111789</v>
          </cell>
          <cell r="AF67">
            <v>17527419.7203</v>
          </cell>
          <cell r="AG67">
            <v>21391732.729499999</v>
          </cell>
          <cell r="AH67">
            <v>-14646581.229699999</v>
          </cell>
          <cell r="AI67">
            <v>0</v>
          </cell>
          <cell r="AJ67">
            <v>8257.7802734375</v>
          </cell>
          <cell r="AK67">
            <v>32174000.949999999</v>
          </cell>
          <cell r="AL67">
            <v>0</v>
          </cell>
          <cell r="AM67">
            <v>4492418.6740000024</v>
          </cell>
          <cell r="AN67">
            <v>0</v>
          </cell>
          <cell r="AO67">
            <v>4492418.6740000024</v>
          </cell>
          <cell r="AP67">
            <v>9.1451452046588528</v>
          </cell>
          <cell r="AQ67">
            <v>10782268.2205</v>
          </cell>
          <cell r="AR67">
            <v>1</v>
          </cell>
          <cell r="AS67">
            <v>0</v>
          </cell>
          <cell r="AT67">
            <v>1</v>
          </cell>
          <cell r="AU67">
            <v>10782268</v>
          </cell>
          <cell r="AV67">
            <v>10782268</v>
          </cell>
          <cell r="AW67">
            <v>955241884.828125</v>
          </cell>
          <cell r="AX67">
            <v>1540324</v>
          </cell>
          <cell r="AY67">
            <v>136463126.40401787</v>
          </cell>
          <cell r="AZ67">
            <v>4492418.6740000024</v>
          </cell>
          <cell r="BA67">
            <v>641774.09628571465</v>
          </cell>
          <cell r="BB67">
            <v>241404087.60919997</v>
          </cell>
          <cell r="BC67">
            <v>734844866.56274295</v>
          </cell>
          <cell r="BD67">
            <v>10782268</v>
          </cell>
          <cell r="BE67">
            <v>1540324</v>
          </cell>
        </row>
        <row r="68">
          <cell r="A68">
            <v>103029803</v>
          </cell>
          <cell r="B68" t="str">
            <v>Wilkinsburg Borough SD</v>
          </cell>
          <cell r="C68" t="str">
            <v>Allegheny</v>
          </cell>
          <cell r="D68">
            <v>5617.2</v>
          </cell>
          <cell r="E68">
            <v>21</v>
          </cell>
          <cell r="F68">
            <v>1.9E-2</v>
          </cell>
          <cell r="G68">
            <v>89</v>
          </cell>
          <cell r="H68">
            <v>32004067.279999997</v>
          </cell>
          <cell r="I68">
            <v>2432.241</v>
          </cell>
          <cell r="J68">
            <v>0</v>
          </cell>
          <cell r="K68">
            <v>13602345.290000001</v>
          </cell>
          <cell r="L68">
            <v>428703631</v>
          </cell>
          <cell r="M68">
            <v>288452338</v>
          </cell>
          <cell r="N68">
            <v>5617.2001953125</v>
          </cell>
          <cell r="O68">
            <v>1144.0830000000001</v>
          </cell>
          <cell r="P68">
            <v>1</v>
          </cell>
          <cell r="Q68">
            <v>5579.91</v>
          </cell>
          <cell r="R68">
            <v>8245.6200000000008</v>
          </cell>
          <cell r="S68">
            <v>0</v>
          </cell>
          <cell r="T68">
            <v>655.26199999999994</v>
          </cell>
          <cell r="U68">
            <v>0</v>
          </cell>
          <cell r="V68">
            <v>0</v>
          </cell>
          <cell r="W68">
            <v>0</v>
          </cell>
          <cell r="X68">
            <v>-0.19616592542630107</v>
          </cell>
          <cell r="Y68">
            <v>13158.263671875</v>
          </cell>
          <cell r="Z68">
            <v>13704</v>
          </cell>
          <cell r="AA68">
            <v>33331430.664000001</v>
          </cell>
          <cell r="AB68">
            <v>1327363.3840000033</v>
          </cell>
          <cell r="AC68">
            <v>1.2699999999999999E-2</v>
          </cell>
          <cell r="AD68">
            <v>1.55E-2</v>
          </cell>
          <cell r="AE68">
            <v>717155969</v>
          </cell>
          <cell r="AF68">
            <v>9107880.8062999994</v>
          </cell>
          <cell r="AG68">
            <v>11115917.5195</v>
          </cell>
          <cell r="AH68">
            <v>-4494464.4837000016</v>
          </cell>
          <cell r="AI68">
            <v>0</v>
          </cell>
          <cell r="AJ68">
            <v>8257.7802734375</v>
          </cell>
          <cell r="AK68">
            <v>13602345.290000001</v>
          </cell>
          <cell r="AL68">
            <v>0</v>
          </cell>
          <cell r="AM68">
            <v>1327363.3840000033</v>
          </cell>
          <cell r="AN68">
            <v>0</v>
          </cell>
          <cell r="AO68">
            <v>1327363.3840000033</v>
          </cell>
          <cell r="AP68">
            <v>4.1474834194886849</v>
          </cell>
          <cell r="AQ68">
            <v>2486427.7705000006</v>
          </cell>
          <cell r="AR68">
            <v>1</v>
          </cell>
          <cell r="AS68">
            <v>0</v>
          </cell>
          <cell r="AT68">
            <v>1</v>
          </cell>
          <cell r="AU68">
            <v>2486427.75</v>
          </cell>
          <cell r="AV68">
            <v>2486427.75</v>
          </cell>
          <cell r="AW68">
            <v>955241884.828125</v>
          </cell>
          <cell r="AX68">
            <v>355203.96428571426</v>
          </cell>
          <cell r="AY68">
            <v>136463126.40401787</v>
          </cell>
          <cell r="AZ68">
            <v>1327363.3840000033</v>
          </cell>
          <cell r="BA68">
            <v>189623.34057142906</v>
          </cell>
          <cell r="BB68">
            <v>242731450.99319997</v>
          </cell>
          <cell r="BC68">
            <v>734844866.56274295</v>
          </cell>
          <cell r="BD68">
            <v>2486428</v>
          </cell>
          <cell r="BE68">
            <v>355204</v>
          </cell>
        </row>
        <row r="69">
          <cell r="A69">
            <v>103029902</v>
          </cell>
          <cell r="B69" t="str">
            <v>Woodland Hills SD</v>
          </cell>
          <cell r="C69" t="str">
            <v>Allegheny</v>
          </cell>
          <cell r="D69">
            <v>7450.19</v>
          </cell>
          <cell r="E69">
            <v>41</v>
          </cell>
          <cell r="F69">
            <v>2.0400000000000001E-2</v>
          </cell>
          <cell r="G69">
            <v>93</v>
          </cell>
          <cell r="H69">
            <v>97854776.900000006</v>
          </cell>
          <cell r="I69">
            <v>8578.5390000000007</v>
          </cell>
          <cell r="J69">
            <v>0</v>
          </cell>
          <cell r="K69">
            <v>61271771.07</v>
          </cell>
          <cell r="L69">
            <v>1905313496</v>
          </cell>
          <cell r="M69">
            <v>1102487910</v>
          </cell>
          <cell r="N69">
            <v>7450.18994140625</v>
          </cell>
          <cell r="O69">
            <v>4447.67</v>
          </cell>
          <cell r="P69">
            <v>1</v>
          </cell>
          <cell r="Q69">
            <v>7419.71</v>
          </cell>
          <cell r="R69">
            <v>8245.6200000000008</v>
          </cell>
          <cell r="S69">
            <v>0</v>
          </cell>
          <cell r="T69">
            <v>1227.6469999999999</v>
          </cell>
          <cell r="U69">
            <v>0</v>
          </cell>
          <cell r="V69">
            <v>0</v>
          </cell>
          <cell r="W69">
            <v>0</v>
          </cell>
          <cell r="X69">
            <v>-0.12836845269683933</v>
          </cell>
          <cell r="Y69">
            <v>11406.927734375</v>
          </cell>
          <cell r="Z69">
            <v>13704</v>
          </cell>
          <cell r="AA69">
            <v>117560298.45600002</v>
          </cell>
          <cell r="AB69">
            <v>19705521.556000009</v>
          </cell>
          <cell r="AC69">
            <v>1.2699999999999999E-2</v>
          </cell>
          <cell r="AD69">
            <v>1.55E-2</v>
          </cell>
          <cell r="AE69">
            <v>3007801406</v>
          </cell>
          <cell r="AF69">
            <v>38199077.856200002</v>
          </cell>
          <cell r="AG69">
            <v>46620921.792999998</v>
          </cell>
          <cell r="AH69">
            <v>-23072693.213799998</v>
          </cell>
          <cell r="AI69">
            <v>0</v>
          </cell>
          <cell r="AJ69">
            <v>8257.7802734375</v>
          </cell>
          <cell r="AK69">
            <v>61271771.07</v>
          </cell>
          <cell r="AL69">
            <v>0</v>
          </cell>
          <cell r="AM69">
            <v>19705521.556000009</v>
          </cell>
          <cell r="AN69">
            <v>0</v>
          </cell>
          <cell r="AO69">
            <v>19705521.556000009</v>
          </cell>
          <cell r="AP69">
            <v>20.137516205404591</v>
          </cell>
          <cell r="AQ69">
            <v>14650849.277000003</v>
          </cell>
          <cell r="AR69">
            <v>1</v>
          </cell>
          <cell r="AS69">
            <v>0</v>
          </cell>
          <cell r="AT69">
            <v>1</v>
          </cell>
          <cell r="AU69">
            <v>14650849</v>
          </cell>
          <cell r="AV69">
            <v>14650849</v>
          </cell>
          <cell r="AW69">
            <v>955241884.828125</v>
          </cell>
          <cell r="AX69">
            <v>2092978.4285714286</v>
          </cell>
          <cell r="AY69">
            <v>136463126.40401787</v>
          </cell>
          <cell r="AZ69">
            <v>19705521.556000009</v>
          </cell>
          <cell r="BA69">
            <v>2815074.5080000013</v>
          </cell>
          <cell r="BB69">
            <v>262436972.5492</v>
          </cell>
          <cell r="BC69">
            <v>734844866.56274295</v>
          </cell>
          <cell r="BD69">
            <v>14650849</v>
          </cell>
          <cell r="BE69">
            <v>2092978</v>
          </cell>
        </row>
        <row r="70">
          <cell r="A70">
            <v>104101252</v>
          </cell>
          <cell r="B70" t="str">
            <v>Butler Area SD</v>
          </cell>
          <cell r="C70" t="str">
            <v>Butler</v>
          </cell>
          <cell r="D70">
            <v>9642.2999999999993</v>
          </cell>
          <cell r="E70">
            <v>64</v>
          </cell>
          <cell r="F70">
            <v>1.09E-2</v>
          </cell>
          <cell r="G70">
            <v>14</v>
          </cell>
          <cell r="H70">
            <v>99647298.950000003</v>
          </cell>
          <cell r="I70">
            <v>9049.7109999999993</v>
          </cell>
          <cell r="J70">
            <v>0</v>
          </cell>
          <cell r="K70">
            <v>53727309.799999997</v>
          </cell>
          <cell r="L70">
            <v>3583535624</v>
          </cell>
          <cell r="M70">
            <v>1324191424</v>
          </cell>
          <cell r="N70">
            <v>9642.2998046875</v>
          </cell>
          <cell r="O70">
            <v>6317.232</v>
          </cell>
          <cell r="P70">
            <v>0.83</v>
          </cell>
          <cell r="Q70">
            <v>9651.0300000000007</v>
          </cell>
          <cell r="R70">
            <v>8245.6200000000008</v>
          </cell>
          <cell r="S70">
            <v>0</v>
          </cell>
          <cell r="T70">
            <v>802.029</v>
          </cell>
          <cell r="U70">
            <v>0</v>
          </cell>
          <cell r="V70">
            <v>0</v>
          </cell>
          <cell r="W70">
            <v>0</v>
          </cell>
          <cell r="X70">
            <v>-0.18485747238584324</v>
          </cell>
          <cell r="Y70">
            <v>11011.1025390625</v>
          </cell>
          <cell r="Z70">
            <v>13704</v>
          </cell>
          <cell r="AA70">
            <v>124017239.54399998</v>
          </cell>
          <cell r="AB70">
            <v>24369940.593999982</v>
          </cell>
          <cell r="AC70">
            <v>1.2699999999999999E-2</v>
          </cell>
          <cell r="AD70">
            <v>1.55E-2</v>
          </cell>
          <cell r="AE70">
            <v>4907727048</v>
          </cell>
          <cell r="AF70">
            <v>62328133.509599999</v>
          </cell>
          <cell r="AG70">
            <v>76069769.244000003</v>
          </cell>
          <cell r="AH70">
            <v>8600823.7096000016</v>
          </cell>
          <cell r="AI70">
            <v>8600823.7096000016</v>
          </cell>
          <cell r="AJ70">
            <v>8257.7802734375</v>
          </cell>
          <cell r="AK70">
            <v>62328133.509599999</v>
          </cell>
          <cell r="AL70">
            <v>0</v>
          </cell>
          <cell r="AM70">
            <v>15769116.88439998</v>
          </cell>
          <cell r="AN70">
            <v>0</v>
          </cell>
          <cell r="AO70">
            <v>15769116.88439998</v>
          </cell>
          <cell r="AP70">
            <v>15.824931584259444</v>
          </cell>
          <cell r="AQ70">
            <v>0</v>
          </cell>
          <cell r="AR70">
            <v>0.83233756706950257</v>
          </cell>
          <cell r="AS70">
            <v>0</v>
          </cell>
          <cell r="AT70">
            <v>0.83233756706950257</v>
          </cell>
          <cell r="AU70">
            <v>0</v>
          </cell>
          <cell r="AV70">
            <v>0</v>
          </cell>
          <cell r="AW70">
            <v>955241884.828125</v>
          </cell>
          <cell r="AX70">
            <v>0</v>
          </cell>
          <cell r="AY70">
            <v>136463126.40401787</v>
          </cell>
          <cell r="AZ70">
            <v>15769116.88439998</v>
          </cell>
          <cell r="BA70">
            <v>2252730.9834857113</v>
          </cell>
          <cell r="BB70">
            <v>278206089.43359995</v>
          </cell>
          <cell r="BC70">
            <v>734844866.56274295</v>
          </cell>
          <cell r="BD70">
            <v>0</v>
          </cell>
          <cell r="BE70">
            <v>0</v>
          </cell>
        </row>
        <row r="71">
          <cell r="A71">
            <v>104103603</v>
          </cell>
          <cell r="B71" t="str">
            <v>Karns City Area SD</v>
          </cell>
          <cell r="C71" t="str">
            <v>Butler</v>
          </cell>
          <cell r="D71">
            <v>6339.01</v>
          </cell>
          <cell r="E71">
            <v>28</v>
          </cell>
          <cell r="F71">
            <v>1.1299999999999999E-2</v>
          </cell>
          <cell r="G71">
            <v>18</v>
          </cell>
          <cell r="H71">
            <v>23487334.43</v>
          </cell>
          <cell r="I71">
            <v>1903.152</v>
          </cell>
          <cell r="J71">
            <v>0</v>
          </cell>
          <cell r="K71">
            <v>8123905.4000000004</v>
          </cell>
          <cell r="L71">
            <v>515816513</v>
          </cell>
          <cell r="M71">
            <v>201972274</v>
          </cell>
          <cell r="N71">
            <v>6339.009765625</v>
          </cell>
          <cell r="O71">
            <v>1352.4649999999999</v>
          </cell>
          <cell r="P71">
            <v>1</v>
          </cell>
          <cell r="Q71">
            <v>6336.8</v>
          </cell>
          <cell r="R71">
            <v>8245.6200000000008</v>
          </cell>
          <cell r="S71">
            <v>70.043000000000006</v>
          </cell>
          <cell r="T71">
            <v>163.315</v>
          </cell>
          <cell r="U71">
            <v>0</v>
          </cell>
          <cell r="V71">
            <v>0</v>
          </cell>
          <cell r="W71">
            <v>0</v>
          </cell>
          <cell r="X71">
            <v>-0.18187372400756149</v>
          </cell>
          <cell r="Y71">
            <v>12341.28125</v>
          </cell>
          <cell r="Z71">
            <v>13704</v>
          </cell>
          <cell r="AA71">
            <v>26080795.008000001</v>
          </cell>
          <cell r="AB71">
            <v>2593460.5780000016</v>
          </cell>
          <cell r="AC71">
            <v>1.2699999999999999E-2</v>
          </cell>
          <cell r="AD71">
            <v>1.55E-2</v>
          </cell>
          <cell r="AE71">
            <v>717788787</v>
          </cell>
          <cell r="AF71">
            <v>9115917.594899999</v>
          </cell>
          <cell r="AG71">
            <v>11125726.1985</v>
          </cell>
          <cell r="AH71">
            <v>992012.19489999861</v>
          </cell>
          <cell r="AI71">
            <v>992012.19489999861</v>
          </cell>
          <cell r="AJ71">
            <v>8257.7802734375</v>
          </cell>
          <cell r="AK71">
            <v>9115917.594899999</v>
          </cell>
          <cell r="AL71">
            <v>0</v>
          </cell>
          <cell r="AM71">
            <v>1601448.383100003</v>
          </cell>
          <cell r="AN71">
            <v>0</v>
          </cell>
          <cell r="AO71">
            <v>1601448.383100003</v>
          </cell>
          <cell r="AP71">
            <v>6.818348790804027</v>
          </cell>
          <cell r="AQ71">
            <v>0</v>
          </cell>
          <cell r="AR71">
            <v>1</v>
          </cell>
          <cell r="AS71">
            <v>0</v>
          </cell>
          <cell r="AT71">
            <v>1</v>
          </cell>
          <cell r="AU71">
            <v>0</v>
          </cell>
          <cell r="AV71">
            <v>0</v>
          </cell>
          <cell r="AW71">
            <v>955241884.828125</v>
          </cell>
          <cell r="AX71">
            <v>0</v>
          </cell>
          <cell r="AY71">
            <v>136463126.40401787</v>
          </cell>
          <cell r="AZ71">
            <v>1601448.383100003</v>
          </cell>
          <cell r="BA71">
            <v>228778.34044285756</v>
          </cell>
          <cell r="BB71">
            <v>279807537.81669998</v>
          </cell>
          <cell r="BC71">
            <v>734844866.56274295</v>
          </cell>
          <cell r="BD71">
            <v>0</v>
          </cell>
          <cell r="BE71">
            <v>0</v>
          </cell>
        </row>
        <row r="72">
          <cell r="A72">
            <v>104105003</v>
          </cell>
          <cell r="B72" t="str">
            <v>Mars Area SD</v>
          </cell>
          <cell r="C72" t="str">
            <v>Butler</v>
          </cell>
          <cell r="D72">
            <v>16328.37</v>
          </cell>
          <cell r="E72">
            <v>94</v>
          </cell>
          <cell r="F72">
            <v>8.9999999999999993E-3</v>
          </cell>
          <cell r="G72">
            <v>3</v>
          </cell>
          <cell r="H72">
            <v>46016752.109999999</v>
          </cell>
          <cell r="I72">
            <v>4104.0529999999999</v>
          </cell>
          <cell r="J72">
            <v>0</v>
          </cell>
          <cell r="K72">
            <v>38334036.199999996</v>
          </cell>
          <cell r="L72">
            <v>3004748530</v>
          </cell>
          <cell r="M72">
            <v>1260047425</v>
          </cell>
          <cell r="N72">
            <v>16328.3701171875</v>
          </cell>
          <cell r="O72">
            <v>3446.0349999999999</v>
          </cell>
          <cell r="P72">
            <v>0.02</v>
          </cell>
          <cell r="Q72">
            <v>16311.31</v>
          </cell>
          <cell r="R72">
            <v>8245.6200000000008</v>
          </cell>
          <cell r="S72">
            <v>0</v>
          </cell>
          <cell r="T72">
            <v>214.441</v>
          </cell>
          <cell r="U72">
            <v>1</v>
          </cell>
          <cell r="V72">
            <v>1</v>
          </cell>
          <cell r="W72">
            <v>1</v>
          </cell>
          <cell r="X72">
            <v>9.0184134624626225E-2</v>
          </cell>
          <cell r="Y72">
            <v>11212.513671875</v>
          </cell>
          <cell r="Z72">
            <v>13704</v>
          </cell>
          <cell r="AA72">
            <v>56241942.311999999</v>
          </cell>
          <cell r="AB72">
            <v>10225190.202</v>
          </cell>
          <cell r="AC72">
            <v>1.2699999999999999E-2</v>
          </cell>
          <cell r="AD72">
            <v>1.55E-2</v>
          </cell>
          <cell r="AE72">
            <v>4264795955</v>
          </cell>
          <cell r="AF72">
            <v>54162908.6285</v>
          </cell>
          <cell r="AG72">
            <v>66104337.302500002</v>
          </cell>
          <cell r="AH72">
            <v>15828872.428500004</v>
          </cell>
          <cell r="AI72">
            <v>10225190.202</v>
          </cell>
          <cell r="AJ72">
            <v>8257.7802734375</v>
          </cell>
          <cell r="AK72">
            <v>54162908.6285</v>
          </cell>
          <cell r="AL72">
            <v>0</v>
          </cell>
          <cell r="AM72">
            <v>0</v>
          </cell>
          <cell r="AN72">
            <v>0</v>
          </cell>
          <cell r="AO72">
            <v>0</v>
          </cell>
          <cell r="AP72">
            <v>0</v>
          </cell>
          <cell r="AQ72">
            <v>0</v>
          </cell>
          <cell r="AR72">
            <v>2.2668371340616611E-2</v>
          </cell>
          <cell r="AS72">
            <v>0</v>
          </cell>
          <cell r="AT72">
            <v>2.2668371340616611E-2</v>
          </cell>
          <cell r="AU72">
            <v>0</v>
          </cell>
          <cell r="AV72">
            <v>0</v>
          </cell>
          <cell r="AW72">
            <v>955241884.828125</v>
          </cell>
          <cell r="AX72">
            <v>0</v>
          </cell>
          <cell r="AY72">
            <v>136463126.40401787</v>
          </cell>
          <cell r="AZ72">
            <v>0</v>
          </cell>
          <cell r="BA72">
            <v>0</v>
          </cell>
          <cell r="BB72">
            <v>279807537.81669998</v>
          </cell>
          <cell r="BC72">
            <v>734844866.56274295</v>
          </cell>
          <cell r="BD72">
            <v>0</v>
          </cell>
          <cell r="BE72">
            <v>0</v>
          </cell>
        </row>
        <row r="73">
          <cell r="A73">
            <v>104105353</v>
          </cell>
          <cell r="B73" t="str">
            <v>Moniteau SD</v>
          </cell>
          <cell r="C73" t="str">
            <v>Butler</v>
          </cell>
          <cell r="D73">
            <v>7168.32</v>
          </cell>
          <cell r="E73">
            <v>37</v>
          </cell>
          <cell r="F73">
            <v>1.03E-2</v>
          </cell>
          <cell r="G73">
            <v>10</v>
          </cell>
          <cell r="H73">
            <v>21709339.309999999</v>
          </cell>
          <cell r="I73">
            <v>1826.6559999999999</v>
          </cell>
          <cell r="J73">
            <v>0</v>
          </cell>
          <cell r="K73">
            <v>7714670.3700000001</v>
          </cell>
          <cell r="L73">
            <v>560529312</v>
          </cell>
          <cell r="M73">
            <v>189979511</v>
          </cell>
          <cell r="N73">
            <v>7168.31982421875</v>
          </cell>
          <cell r="O73">
            <v>1225.933</v>
          </cell>
          <cell r="P73">
            <v>1</v>
          </cell>
          <cell r="Q73">
            <v>7195.1</v>
          </cell>
          <cell r="R73">
            <v>8245.6200000000008</v>
          </cell>
          <cell r="S73">
            <v>92.447999999999993</v>
          </cell>
          <cell r="T73">
            <v>141.93600000000001</v>
          </cell>
          <cell r="U73">
            <v>0</v>
          </cell>
          <cell r="V73">
            <v>0</v>
          </cell>
          <cell r="W73">
            <v>0</v>
          </cell>
          <cell r="X73">
            <v>-0.19648992411461588</v>
          </cell>
          <cell r="Y73">
            <v>11884.744140625</v>
          </cell>
          <cell r="Z73">
            <v>13704</v>
          </cell>
          <cell r="AA73">
            <v>25032493.824000001</v>
          </cell>
          <cell r="AB73">
            <v>3323154.5140000023</v>
          </cell>
          <cell r="AC73">
            <v>1.2699999999999999E-2</v>
          </cell>
          <cell r="AD73">
            <v>1.55E-2</v>
          </cell>
          <cell r="AE73">
            <v>750508823</v>
          </cell>
          <cell r="AF73">
            <v>9531462.052099999</v>
          </cell>
          <cell r="AG73">
            <v>11632886.7565</v>
          </cell>
          <cell r="AH73">
            <v>1816791.6820999989</v>
          </cell>
          <cell r="AI73">
            <v>1816791.6820999989</v>
          </cell>
          <cell r="AJ73">
            <v>8257.7802734375</v>
          </cell>
          <cell r="AK73">
            <v>9531462.052099999</v>
          </cell>
          <cell r="AL73">
            <v>0</v>
          </cell>
          <cell r="AM73">
            <v>1506362.8319000034</v>
          </cell>
          <cell r="AN73">
            <v>0</v>
          </cell>
          <cell r="AO73">
            <v>1506362.8319000034</v>
          </cell>
          <cell r="AP73">
            <v>6.9387778706196084</v>
          </cell>
          <cell r="AQ73">
            <v>0</v>
          </cell>
          <cell r="AR73">
            <v>1</v>
          </cell>
          <cell r="AS73">
            <v>0</v>
          </cell>
          <cell r="AT73">
            <v>1</v>
          </cell>
          <cell r="AU73">
            <v>0</v>
          </cell>
          <cell r="AV73">
            <v>0</v>
          </cell>
          <cell r="AW73">
            <v>955241884.828125</v>
          </cell>
          <cell r="AX73">
            <v>0</v>
          </cell>
          <cell r="AY73">
            <v>136463126.40401787</v>
          </cell>
          <cell r="AZ73">
            <v>1506362.8319000034</v>
          </cell>
          <cell r="BA73">
            <v>215194.69027142905</v>
          </cell>
          <cell r="BB73">
            <v>281313900.64859998</v>
          </cell>
          <cell r="BC73">
            <v>734844866.56274295</v>
          </cell>
          <cell r="BD73">
            <v>0</v>
          </cell>
          <cell r="BE73">
            <v>0</v>
          </cell>
        </row>
        <row r="74">
          <cell r="A74">
            <v>104107503</v>
          </cell>
          <cell r="B74" t="str">
            <v>Slippery Rock Area SD</v>
          </cell>
          <cell r="C74" t="str">
            <v>Butler</v>
          </cell>
          <cell r="D74">
            <v>10590.63</v>
          </cell>
          <cell r="E74">
            <v>74</v>
          </cell>
          <cell r="F74">
            <v>1.06E-2</v>
          </cell>
          <cell r="G74">
            <v>12</v>
          </cell>
          <cell r="H74">
            <v>32435630.59</v>
          </cell>
          <cell r="I74">
            <v>2796.1239999999998</v>
          </cell>
          <cell r="J74">
            <v>0</v>
          </cell>
          <cell r="K74">
            <v>17627051.25</v>
          </cell>
          <cell r="L74">
            <v>1261754250</v>
          </cell>
          <cell r="M74">
            <v>398995674</v>
          </cell>
          <cell r="N74">
            <v>10590.6298828125</v>
          </cell>
          <cell r="O74">
            <v>1979.797</v>
          </cell>
          <cell r="P74">
            <v>0.71</v>
          </cell>
          <cell r="Q74">
            <v>10676.42</v>
          </cell>
          <cell r="R74">
            <v>8245.6200000000008</v>
          </cell>
          <cell r="S74">
            <v>0</v>
          </cell>
          <cell r="T74">
            <v>197.946</v>
          </cell>
          <cell r="U74">
            <v>1</v>
          </cell>
          <cell r="V74">
            <v>1</v>
          </cell>
          <cell r="W74">
            <v>1</v>
          </cell>
          <cell r="X74">
            <v>-0.13725388515236009</v>
          </cell>
          <cell r="Y74">
            <v>11600.2119140625</v>
          </cell>
          <cell r="Z74">
            <v>13704</v>
          </cell>
          <cell r="AA74">
            <v>38318083.295999996</v>
          </cell>
          <cell r="AB74">
            <v>5882452.7059999965</v>
          </cell>
          <cell r="AC74">
            <v>1.2699999999999999E-2</v>
          </cell>
          <cell r="AD74">
            <v>1.55E-2</v>
          </cell>
          <cell r="AE74">
            <v>1660749924</v>
          </cell>
          <cell r="AF74">
            <v>21091524.0348</v>
          </cell>
          <cell r="AG74">
            <v>25741623.822000001</v>
          </cell>
          <cell r="AH74">
            <v>3464472.7848000005</v>
          </cell>
          <cell r="AI74">
            <v>3464472.7848000005</v>
          </cell>
          <cell r="AJ74">
            <v>8257.7802734375</v>
          </cell>
          <cell r="AK74">
            <v>21091524.0348</v>
          </cell>
          <cell r="AL74">
            <v>0</v>
          </cell>
          <cell r="AM74">
            <v>2417979.921199996</v>
          </cell>
          <cell r="AN74">
            <v>0</v>
          </cell>
          <cell r="AO74">
            <v>2417979.921199996</v>
          </cell>
          <cell r="AP74">
            <v>7.4547029831615683</v>
          </cell>
          <cell r="AQ74">
            <v>0</v>
          </cell>
          <cell r="AR74">
            <v>0.71749676884973645</v>
          </cell>
          <cell r="AS74">
            <v>0</v>
          </cell>
          <cell r="AT74">
            <v>0.71749676884973645</v>
          </cell>
          <cell r="AU74">
            <v>0</v>
          </cell>
          <cell r="AV74">
            <v>0</v>
          </cell>
          <cell r="AW74">
            <v>955241884.828125</v>
          </cell>
          <cell r="AX74">
            <v>0</v>
          </cell>
          <cell r="AY74">
            <v>136463126.40401787</v>
          </cell>
          <cell r="AZ74">
            <v>2417979.921199996</v>
          </cell>
          <cell r="BA74">
            <v>345425.70302857086</v>
          </cell>
          <cell r="BB74">
            <v>283731880.56979996</v>
          </cell>
          <cell r="BC74">
            <v>734844866.56274295</v>
          </cell>
          <cell r="BD74">
            <v>0</v>
          </cell>
          <cell r="BE74">
            <v>0</v>
          </cell>
        </row>
        <row r="75">
          <cell r="A75">
            <v>104107803</v>
          </cell>
          <cell r="B75" t="str">
            <v>Knoch SD</v>
          </cell>
          <cell r="C75" t="str">
            <v>Butler</v>
          </cell>
          <cell r="D75">
            <v>13460.45</v>
          </cell>
          <cell r="E75">
            <v>87</v>
          </cell>
          <cell r="F75">
            <v>9.9000000000000008E-3</v>
          </cell>
          <cell r="G75">
            <v>7</v>
          </cell>
          <cell r="H75">
            <v>36837605.469999999</v>
          </cell>
          <cell r="I75">
            <v>2678.703</v>
          </cell>
          <cell r="J75">
            <v>0</v>
          </cell>
          <cell r="K75">
            <v>20935045.57</v>
          </cell>
          <cell r="L75">
            <v>1539956796</v>
          </cell>
          <cell r="M75">
            <v>576599456</v>
          </cell>
          <cell r="N75">
            <v>13460.4501953125</v>
          </cell>
          <cell r="O75">
            <v>2060.1770000000001</v>
          </cell>
          <cell r="P75">
            <v>0.37</v>
          </cell>
          <cell r="Q75">
            <v>13421.26</v>
          </cell>
          <cell r="R75">
            <v>8245.6200000000008</v>
          </cell>
          <cell r="S75">
            <v>0</v>
          </cell>
          <cell r="T75">
            <v>147.648</v>
          </cell>
          <cell r="U75">
            <v>0</v>
          </cell>
          <cell r="V75">
            <v>0</v>
          </cell>
          <cell r="W75">
            <v>0</v>
          </cell>
          <cell r="X75">
            <v>-0.21987909414809023</v>
          </cell>
          <cell r="Y75">
            <v>13752.0302734375</v>
          </cell>
          <cell r="Z75">
            <v>13704</v>
          </cell>
          <cell r="AA75">
            <v>36708945.912</v>
          </cell>
          <cell r="AB75">
            <v>0</v>
          </cell>
          <cell r="AC75">
            <v>1.2699999999999999E-2</v>
          </cell>
          <cell r="AD75">
            <v>1.55E-2</v>
          </cell>
          <cell r="AE75">
            <v>2116556252</v>
          </cell>
          <cell r="AF75">
            <v>26880264.400399998</v>
          </cell>
          <cell r="AG75">
            <v>32806621.905999999</v>
          </cell>
          <cell r="AH75">
            <v>5945218.8303999975</v>
          </cell>
          <cell r="AI75">
            <v>0</v>
          </cell>
          <cell r="AJ75">
            <v>8257.7802734375</v>
          </cell>
          <cell r="AK75">
            <v>26880264.400399998</v>
          </cell>
          <cell r="AL75">
            <v>0</v>
          </cell>
          <cell r="AM75">
            <v>0</v>
          </cell>
          <cell r="AN75">
            <v>0</v>
          </cell>
          <cell r="AO75">
            <v>0</v>
          </cell>
          <cell r="AP75">
            <v>0</v>
          </cell>
          <cell r="AQ75">
            <v>0</v>
          </cell>
          <cell r="AR75">
            <v>0.36996750342095708</v>
          </cell>
          <cell r="AS75">
            <v>0</v>
          </cell>
          <cell r="AT75">
            <v>0.36996750342095708</v>
          </cell>
          <cell r="AU75">
            <v>0</v>
          </cell>
          <cell r="AV75">
            <v>0</v>
          </cell>
          <cell r="AW75">
            <v>955241884.828125</v>
          </cell>
          <cell r="AX75">
            <v>0</v>
          </cell>
          <cell r="AY75">
            <v>136463126.40401787</v>
          </cell>
          <cell r="AZ75">
            <v>0</v>
          </cell>
          <cell r="BA75">
            <v>0</v>
          </cell>
          <cell r="BB75">
            <v>283731880.56979996</v>
          </cell>
          <cell r="BC75">
            <v>734844866.56274295</v>
          </cell>
          <cell r="BD75">
            <v>0</v>
          </cell>
          <cell r="BE75">
            <v>0</v>
          </cell>
        </row>
        <row r="76">
          <cell r="A76">
            <v>104107903</v>
          </cell>
          <cell r="B76" t="str">
            <v>Seneca Valley SD</v>
          </cell>
          <cell r="C76" t="str">
            <v>Butler</v>
          </cell>
          <cell r="D76">
            <v>15718.41</v>
          </cell>
          <cell r="E76">
            <v>93</v>
          </cell>
          <cell r="F76">
            <v>1.1900000000000001E-2</v>
          </cell>
          <cell r="G76">
            <v>24</v>
          </cell>
          <cell r="H76">
            <v>127560640.83999999</v>
          </cell>
          <cell r="I76">
            <v>9425.9989999999998</v>
          </cell>
          <cell r="J76">
            <v>0</v>
          </cell>
          <cell r="K76">
            <v>103669297.54000001</v>
          </cell>
          <cell r="L76">
            <v>6357778584</v>
          </cell>
          <cell r="M76">
            <v>2373027886</v>
          </cell>
          <cell r="N76">
            <v>15718.41015625</v>
          </cell>
          <cell r="O76">
            <v>7261.3779999999997</v>
          </cell>
          <cell r="P76">
            <v>0.09</v>
          </cell>
          <cell r="Q76">
            <v>15734.72</v>
          </cell>
          <cell r="R76">
            <v>8245.6200000000008</v>
          </cell>
          <cell r="S76">
            <v>0</v>
          </cell>
          <cell r="T76">
            <v>506.87400000000002</v>
          </cell>
          <cell r="U76">
            <v>1</v>
          </cell>
          <cell r="V76">
            <v>1</v>
          </cell>
          <cell r="W76">
            <v>1</v>
          </cell>
          <cell r="X76">
            <v>9.0104999981923117E-3</v>
          </cell>
          <cell r="Y76">
            <v>13532.8515625</v>
          </cell>
          <cell r="Z76">
            <v>13704</v>
          </cell>
          <cell r="AA76">
            <v>129173890.296</v>
          </cell>
          <cell r="AB76">
            <v>1613249.4560000151</v>
          </cell>
          <cell r="AC76">
            <v>1.2699999999999999E-2</v>
          </cell>
          <cell r="AD76">
            <v>1.55E-2</v>
          </cell>
          <cell r="AE76">
            <v>8730806470</v>
          </cell>
          <cell r="AF76">
            <v>110881242.169</v>
          </cell>
          <cell r="AG76">
            <v>135327500.285</v>
          </cell>
          <cell r="AH76">
            <v>7211944.6289999932</v>
          </cell>
          <cell r="AI76">
            <v>1613249.4560000151</v>
          </cell>
          <cell r="AJ76">
            <v>8257.7802734375</v>
          </cell>
          <cell r="AK76">
            <v>110881242.169</v>
          </cell>
          <cell r="AL76">
            <v>0</v>
          </cell>
          <cell r="AM76">
            <v>0</v>
          </cell>
          <cell r="AN76">
            <v>0</v>
          </cell>
          <cell r="AO76">
            <v>0</v>
          </cell>
          <cell r="AP76">
            <v>0</v>
          </cell>
          <cell r="AQ76">
            <v>0</v>
          </cell>
          <cell r="AR76">
            <v>9.6533252790603319E-2</v>
          </cell>
          <cell r="AS76">
            <v>0</v>
          </cell>
          <cell r="AT76">
            <v>9.6533252790603319E-2</v>
          </cell>
          <cell r="AU76">
            <v>0</v>
          </cell>
          <cell r="AV76">
            <v>0</v>
          </cell>
          <cell r="AW76">
            <v>955241884.828125</v>
          </cell>
          <cell r="AX76">
            <v>0</v>
          </cell>
          <cell r="AY76">
            <v>136463126.40401787</v>
          </cell>
          <cell r="AZ76">
            <v>0</v>
          </cell>
          <cell r="BA76">
            <v>0</v>
          </cell>
          <cell r="BB76">
            <v>283731880.56979996</v>
          </cell>
          <cell r="BC76">
            <v>734844866.56274295</v>
          </cell>
          <cell r="BD76">
            <v>0</v>
          </cell>
          <cell r="BE76">
            <v>0</v>
          </cell>
        </row>
        <row r="77">
          <cell r="A77">
            <v>104372003</v>
          </cell>
          <cell r="B77" t="str">
            <v>Ellwood City Area SD</v>
          </cell>
          <cell r="C77" t="str">
            <v>Lawrence</v>
          </cell>
          <cell r="D77">
            <v>6286.72</v>
          </cell>
          <cell r="E77">
            <v>27</v>
          </cell>
          <cell r="F77">
            <v>1.15E-2</v>
          </cell>
          <cell r="G77">
            <v>20</v>
          </cell>
          <cell r="H77">
            <v>29718304.600000001</v>
          </cell>
          <cell r="I77">
            <v>2506.817</v>
          </cell>
          <cell r="J77">
            <v>0</v>
          </cell>
          <cell r="K77">
            <v>10302998.67</v>
          </cell>
          <cell r="L77">
            <v>606368860</v>
          </cell>
          <cell r="M77">
            <v>289272491</v>
          </cell>
          <cell r="N77">
            <v>6286.72021484375</v>
          </cell>
          <cell r="O77">
            <v>1691.4580000000001</v>
          </cell>
          <cell r="P77">
            <v>1</v>
          </cell>
          <cell r="Q77">
            <v>6312.26</v>
          </cell>
          <cell r="R77">
            <v>8245.6200000000008</v>
          </cell>
          <cell r="S77">
            <v>0</v>
          </cell>
          <cell r="T77">
            <v>294.99099999999999</v>
          </cell>
          <cell r="U77">
            <v>0</v>
          </cell>
          <cell r="V77">
            <v>0</v>
          </cell>
          <cell r="W77">
            <v>0</v>
          </cell>
          <cell r="X77">
            <v>-0.182881584210455</v>
          </cell>
          <cell r="Y77">
            <v>11854.99609375</v>
          </cell>
          <cell r="Z77">
            <v>13704</v>
          </cell>
          <cell r="AA77">
            <v>34353420.167999998</v>
          </cell>
          <cell r="AB77">
            <v>4635115.5679999962</v>
          </cell>
          <cell r="AC77">
            <v>1.2699999999999999E-2</v>
          </cell>
          <cell r="AD77">
            <v>1.55E-2</v>
          </cell>
          <cell r="AE77">
            <v>895641351</v>
          </cell>
          <cell r="AF77">
            <v>11374645.1577</v>
          </cell>
          <cell r="AG77">
            <v>13882440.9405</v>
          </cell>
          <cell r="AH77">
            <v>1071646.4877000004</v>
          </cell>
          <cell r="AI77">
            <v>1071646.4877000004</v>
          </cell>
          <cell r="AJ77">
            <v>8257.7802734375</v>
          </cell>
          <cell r="AK77">
            <v>11374645.1577</v>
          </cell>
          <cell r="AL77">
            <v>0</v>
          </cell>
          <cell r="AM77">
            <v>3563469.0802999958</v>
          </cell>
          <cell r="AN77">
            <v>0</v>
          </cell>
          <cell r="AO77">
            <v>3563469.0802999958</v>
          </cell>
          <cell r="AP77">
            <v>11.99082225000142</v>
          </cell>
          <cell r="AQ77">
            <v>0</v>
          </cell>
          <cell r="AR77">
            <v>1</v>
          </cell>
          <cell r="AS77">
            <v>0</v>
          </cell>
          <cell r="AT77">
            <v>1</v>
          </cell>
          <cell r="AU77">
            <v>0</v>
          </cell>
          <cell r="AV77">
            <v>0</v>
          </cell>
          <cell r="AW77">
            <v>955241884.828125</v>
          </cell>
          <cell r="AX77">
            <v>0</v>
          </cell>
          <cell r="AY77">
            <v>136463126.40401787</v>
          </cell>
          <cell r="AZ77">
            <v>3563469.0802999958</v>
          </cell>
          <cell r="BA77">
            <v>509067.01147142798</v>
          </cell>
          <cell r="BB77">
            <v>287295349.65009993</v>
          </cell>
          <cell r="BC77">
            <v>734844866.56274295</v>
          </cell>
          <cell r="BD77">
            <v>0</v>
          </cell>
          <cell r="BE77">
            <v>0</v>
          </cell>
        </row>
        <row r="78">
          <cell r="A78">
            <v>104374003</v>
          </cell>
          <cell r="B78" t="str">
            <v>Laurel SD</v>
          </cell>
          <cell r="C78" t="str">
            <v>Lawrence</v>
          </cell>
          <cell r="D78">
            <v>8337.36</v>
          </cell>
          <cell r="E78">
            <v>51</v>
          </cell>
          <cell r="F78">
            <v>9.1999999999999998E-3</v>
          </cell>
          <cell r="G78">
            <v>4</v>
          </cell>
          <cell r="H78">
            <v>18130362.34</v>
          </cell>
          <cell r="I78">
            <v>1353.4349999999999</v>
          </cell>
          <cell r="J78">
            <v>0</v>
          </cell>
          <cell r="K78">
            <v>6224283.8700000001</v>
          </cell>
          <cell r="L78">
            <v>485249622</v>
          </cell>
          <cell r="M78">
            <v>190859425</v>
          </cell>
          <cell r="N78">
            <v>8337.3603515625</v>
          </cell>
          <cell r="O78">
            <v>1037.567</v>
          </cell>
          <cell r="P78">
            <v>1</v>
          </cell>
          <cell r="Q78">
            <v>8234.35</v>
          </cell>
          <cell r="R78">
            <v>8245.6200000000008</v>
          </cell>
          <cell r="S78">
            <v>49.304000000000002</v>
          </cell>
          <cell r="T78">
            <v>62.646000000000001</v>
          </cell>
          <cell r="U78">
            <v>1</v>
          </cell>
          <cell r="V78">
            <v>1</v>
          </cell>
          <cell r="W78">
            <v>1</v>
          </cell>
          <cell r="X78">
            <v>-0.23734609167867848</v>
          </cell>
          <cell r="Y78">
            <v>13395.8134765625</v>
          </cell>
          <cell r="Z78">
            <v>13704</v>
          </cell>
          <cell r="AA78">
            <v>18547473.239999998</v>
          </cell>
          <cell r="AB78">
            <v>417110.89999999851</v>
          </cell>
          <cell r="AC78">
            <v>1.2699999999999999E-2</v>
          </cell>
          <cell r="AD78">
            <v>1.55E-2</v>
          </cell>
          <cell r="AE78">
            <v>676109047</v>
          </cell>
          <cell r="AF78">
            <v>8586584.8969000001</v>
          </cell>
          <cell r="AG78">
            <v>10479690.228499999</v>
          </cell>
          <cell r="AH78">
            <v>2362301.0268999999</v>
          </cell>
          <cell r="AI78">
            <v>417110.89999999851</v>
          </cell>
          <cell r="AJ78">
            <v>8257.7802734375</v>
          </cell>
          <cell r="AK78">
            <v>8586584.8969000001</v>
          </cell>
          <cell r="AL78">
            <v>0</v>
          </cell>
          <cell r="AM78">
            <v>0</v>
          </cell>
          <cell r="AN78">
            <v>0</v>
          </cell>
          <cell r="AO78">
            <v>0</v>
          </cell>
          <cell r="AP78">
            <v>0</v>
          </cell>
          <cell r="AQ78">
            <v>0</v>
          </cell>
          <cell r="AR78">
            <v>0.99036301820950823</v>
          </cell>
          <cell r="AS78">
            <v>0</v>
          </cell>
          <cell r="AT78">
            <v>0.99036301820950823</v>
          </cell>
          <cell r="AU78">
            <v>0</v>
          </cell>
          <cell r="AV78">
            <v>0</v>
          </cell>
          <cell r="AW78">
            <v>955241884.828125</v>
          </cell>
          <cell r="AX78">
            <v>0</v>
          </cell>
          <cell r="AY78">
            <v>136463126.40401787</v>
          </cell>
          <cell r="AZ78">
            <v>0</v>
          </cell>
          <cell r="BA78">
            <v>0</v>
          </cell>
          <cell r="BB78">
            <v>287295349.65009993</v>
          </cell>
          <cell r="BC78">
            <v>734844866.56274295</v>
          </cell>
          <cell r="BD78">
            <v>0</v>
          </cell>
          <cell r="BE78">
            <v>0</v>
          </cell>
        </row>
        <row r="79">
          <cell r="A79">
            <v>104375003</v>
          </cell>
          <cell r="B79" t="str">
            <v>Mohawk Area SD</v>
          </cell>
          <cell r="C79" t="str">
            <v>Lawrence</v>
          </cell>
          <cell r="D79">
            <v>7136.45</v>
          </cell>
          <cell r="E79">
            <v>36</v>
          </cell>
          <cell r="F79">
            <v>1.01E-2</v>
          </cell>
          <cell r="G79">
            <v>9</v>
          </cell>
          <cell r="H79">
            <v>23515324.09</v>
          </cell>
          <cell r="I79">
            <v>2065.8119999999999</v>
          </cell>
          <cell r="J79">
            <v>0</v>
          </cell>
          <cell r="K79">
            <v>8763957.0300000012</v>
          </cell>
          <cell r="L79">
            <v>629632361</v>
          </cell>
          <cell r="M79">
            <v>239998033</v>
          </cell>
          <cell r="N79">
            <v>7136.4501953125</v>
          </cell>
          <cell r="O79">
            <v>1513.431</v>
          </cell>
          <cell r="P79">
            <v>1</v>
          </cell>
          <cell r="Q79">
            <v>7113.82</v>
          </cell>
          <cell r="R79">
            <v>8245.6200000000008</v>
          </cell>
          <cell r="S79">
            <v>21.832000000000001</v>
          </cell>
          <cell r="T79">
            <v>176.17099999999999</v>
          </cell>
          <cell r="U79">
            <v>0</v>
          </cell>
          <cell r="V79">
            <v>0</v>
          </cell>
          <cell r="W79">
            <v>0</v>
          </cell>
          <cell r="X79">
            <v>-4.0377018724121881E-2</v>
          </cell>
          <cell r="Y79">
            <v>11383.08984375</v>
          </cell>
          <cell r="Z79">
            <v>13704</v>
          </cell>
          <cell r="AA79">
            <v>28309887.647999998</v>
          </cell>
          <cell r="AB79">
            <v>4794563.5579999983</v>
          </cell>
          <cell r="AC79">
            <v>1.2699999999999999E-2</v>
          </cell>
          <cell r="AD79">
            <v>1.55E-2</v>
          </cell>
          <cell r="AE79">
            <v>869630394</v>
          </cell>
          <cell r="AF79">
            <v>11044306.003799999</v>
          </cell>
          <cell r="AG79">
            <v>13479271.107000001</v>
          </cell>
          <cell r="AH79">
            <v>2280348.9737999979</v>
          </cell>
          <cell r="AI79">
            <v>2280348.9737999979</v>
          </cell>
          <cell r="AJ79">
            <v>8257.7802734375</v>
          </cell>
          <cell r="AK79">
            <v>11044306.003799999</v>
          </cell>
          <cell r="AL79">
            <v>0</v>
          </cell>
          <cell r="AM79">
            <v>2514214.5842000004</v>
          </cell>
          <cell r="AN79">
            <v>0</v>
          </cell>
          <cell r="AO79">
            <v>2514214.5842000004</v>
          </cell>
          <cell r="AP79">
            <v>10.691813451421584</v>
          </cell>
          <cell r="AQ79">
            <v>0</v>
          </cell>
          <cell r="AR79">
            <v>1</v>
          </cell>
          <cell r="AS79">
            <v>0</v>
          </cell>
          <cell r="AT79">
            <v>1</v>
          </cell>
          <cell r="AU79">
            <v>0</v>
          </cell>
          <cell r="AV79">
            <v>0</v>
          </cell>
          <cell r="AW79">
            <v>955241884.828125</v>
          </cell>
          <cell r="AX79">
            <v>0</v>
          </cell>
          <cell r="AY79">
            <v>136463126.40401787</v>
          </cell>
          <cell r="AZ79">
            <v>2514214.5842000004</v>
          </cell>
          <cell r="BA79">
            <v>359173.51202857151</v>
          </cell>
          <cell r="BB79">
            <v>289809564.23429996</v>
          </cell>
          <cell r="BC79">
            <v>734844866.56274295</v>
          </cell>
          <cell r="BD79">
            <v>0</v>
          </cell>
          <cell r="BE79">
            <v>0</v>
          </cell>
        </row>
        <row r="80">
          <cell r="A80">
            <v>104375203</v>
          </cell>
          <cell r="B80" t="str">
            <v>Neshannock Township SD</v>
          </cell>
          <cell r="C80" t="str">
            <v>Lawrence</v>
          </cell>
          <cell r="D80">
            <v>11569.95</v>
          </cell>
          <cell r="E80">
            <v>78</v>
          </cell>
          <cell r="F80">
            <v>1.3299999999999999E-2</v>
          </cell>
          <cell r="G80">
            <v>41</v>
          </cell>
          <cell r="H80">
            <v>19621504.359999999</v>
          </cell>
          <cell r="I80">
            <v>1608.09</v>
          </cell>
          <cell r="J80">
            <v>0</v>
          </cell>
          <cell r="K80">
            <v>14406413.810000001</v>
          </cell>
          <cell r="L80">
            <v>754200643</v>
          </cell>
          <cell r="M80">
            <v>326424742</v>
          </cell>
          <cell r="N80">
            <v>11569.9501953125</v>
          </cell>
          <cell r="O80">
            <v>1262.491</v>
          </cell>
          <cell r="P80">
            <v>0.61</v>
          </cell>
          <cell r="Q80">
            <v>11472.91</v>
          </cell>
          <cell r="R80">
            <v>8245.6200000000008</v>
          </cell>
          <cell r="S80">
            <v>0</v>
          </cell>
          <cell r="T80">
            <v>56.158999999999999</v>
          </cell>
          <cell r="U80">
            <v>0</v>
          </cell>
          <cell r="V80">
            <v>0</v>
          </cell>
          <cell r="W80">
            <v>0</v>
          </cell>
          <cell r="X80">
            <v>-7.6391220789063866E-2</v>
          </cell>
          <cell r="Y80">
            <v>12201.7451171875</v>
          </cell>
          <cell r="Z80">
            <v>13704</v>
          </cell>
          <cell r="AA80">
            <v>22037265.359999999</v>
          </cell>
          <cell r="AB80">
            <v>2415761</v>
          </cell>
          <cell r="AC80">
            <v>1.2699999999999999E-2</v>
          </cell>
          <cell r="AD80">
            <v>1.55E-2</v>
          </cell>
          <cell r="AE80">
            <v>1080625385</v>
          </cell>
          <cell r="AF80">
            <v>13723942.3895</v>
          </cell>
          <cell r="AG80">
            <v>16749693.467499999</v>
          </cell>
          <cell r="AH80">
            <v>-682471.42050000094</v>
          </cell>
          <cell r="AI80">
            <v>0</v>
          </cell>
          <cell r="AJ80">
            <v>8257.7802734375</v>
          </cell>
          <cell r="AK80">
            <v>14406413.810000001</v>
          </cell>
          <cell r="AL80">
            <v>0</v>
          </cell>
          <cell r="AM80">
            <v>2415761</v>
          </cell>
          <cell r="AN80">
            <v>0</v>
          </cell>
          <cell r="AO80">
            <v>2415761</v>
          </cell>
          <cell r="AP80">
            <v>12.311803191424616</v>
          </cell>
          <cell r="AQ80">
            <v>0</v>
          </cell>
          <cell r="AR80">
            <v>0.59890311776287675</v>
          </cell>
          <cell r="AS80">
            <v>0</v>
          </cell>
          <cell r="AT80">
            <v>0.59890311776287675</v>
          </cell>
          <cell r="AU80">
            <v>0</v>
          </cell>
          <cell r="AV80">
            <v>0</v>
          </cell>
          <cell r="AW80">
            <v>955241884.828125</v>
          </cell>
          <cell r="AX80">
            <v>0</v>
          </cell>
          <cell r="AY80">
            <v>136463126.40401787</v>
          </cell>
          <cell r="AZ80">
            <v>2415761</v>
          </cell>
          <cell r="BA80">
            <v>345108.71428571426</v>
          </cell>
          <cell r="BB80">
            <v>292225325.23429996</v>
          </cell>
          <cell r="BC80">
            <v>734844866.56274295</v>
          </cell>
          <cell r="BD80">
            <v>0</v>
          </cell>
          <cell r="BE80">
            <v>0</v>
          </cell>
        </row>
        <row r="81">
          <cell r="A81">
            <v>104375302</v>
          </cell>
          <cell r="B81" t="str">
            <v>New Castle Area SD</v>
          </cell>
          <cell r="C81" t="str">
            <v>Lawrence</v>
          </cell>
          <cell r="D81">
            <v>2501.9299999999998</v>
          </cell>
          <cell r="E81">
            <v>2</v>
          </cell>
          <cell r="F81">
            <v>1.2699999999999999E-2</v>
          </cell>
          <cell r="G81">
            <v>33</v>
          </cell>
          <cell r="H81">
            <v>59923429.559999995</v>
          </cell>
          <cell r="I81">
            <v>5183.3720000000003</v>
          </cell>
          <cell r="J81">
            <v>0</v>
          </cell>
          <cell r="K81">
            <v>10766370.51</v>
          </cell>
          <cell r="L81">
            <v>534368752</v>
          </cell>
          <cell r="M81">
            <v>315738517</v>
          </cell>
          <cell r="N81">
            <v>2501.929931640625</v>
          </cell>
          <cell r="O81">
            <v>3324.5590000000002</v>
          </cell>
          <cell r="P81">
            <v>1</v>
          </cell>
          <cell r="Q81">
            <v>2521.9699999999998</v>
          </cell>
          <cell r="R81">
            <v>8245.6200000000008</v>
          </cell>
          <cell r="S81">
            <v>0</v>
          </cell>
          <cell r="T81">
            <v>1394.5719999999999</v>
          </cell>
          <cell r="U81">
            <v>0</v>
          </cell>
          <cell r="V81">
            <v>0</v>
          </cell>
          <cell r="W81">
            <v>0</v>
          </cell>
          <cell r="X81">
            <v>-4.4439871199276261E-2</v>
          </cell>
          <cell r="Y81">
            <v>11560.7041015625</v>
          </cell>
          <cell r="Z81">
            <v>13704</v>
          </cell>
          <cell r="AA81">
            <v>71032929.888000011</v>
          </cell>
          <cell r="AB81">
            <v>11109500.328000017</v>
          </cell>
          <cell r="AC81">
            <v>1.2699999999999999E-2</v>
          </cell>
          <cell r="AD81">
            <v>1.55E-2</v>
          </cell>
          <cell r="AE81">
            <v>850107269</v>
          </cell>
          <cell r="AF81">
            <v>10796362.316299999</v>
          </cell>
          <cell r="AG81">
            <v>13176662.669500001</v>
          </cell>
          <cell r="AH81">
            <v>29991.806299999356</v>
          </cell>
          <cell r="AI81">
            <v>29991.806299999356</v>
          </cell>
          <cell r="AJ81">
            <v>8257.7802734375</v>
          </cell>
          <cell r="AK81">
            <v>10796362.316299999</v>
          </cell>
          <cell r="AL81">
            <v>0</v>
          </cell>
          <cell r="AM81">
            <v>11079508.521700017</v>
          </cell>
          <cell r="AN81">
            <v>0</v>
          </cell>
          <cell r="AO81">
            <v>11079508.521700017</v>
          </cell>
          <cell r="AP81">
            <v>18.489443282958884</v>
          </cell>
          <cell r="AQ81">
            <v>0</v>
          </cell>
          <cell r="AR81">
            <v>1</v>
          </cell>
          <cell r="AS81">
            <v>0</v>
          </cell>
          <cell r="AT81">
            <v>1</v>
          </cell>
          <cell r="AU81">
            <v>0</v>
          </cell>
          <cell r="AV81">
            <v>0</v>
          </cell>
          <cell r="AW81">
            <v>955241884.828125</v>
          </cell>
          <cell r="AX81">
            <v>0</v>
          </cell>
          <cell r="AY81">
            <v>136463126.40401787</v>
          </cell>
          <cell r="AZ81">
            <v>11079508.521700017</v>
          </cell>
          <cell r="BA81">
            <v>1582786.9316714311</v>
          </cell>
          <cell r="BB81">
            <v>303304833.75599998</v>
          </cell>
          <cell r="BC81">
            <v>734844866.56274295</v>
          </cell>
          <cell r="BD81">
            <v>0</v>
          </cell>
          <cell r="BE81">
            <v>0</v>
          </cell>
        </row>
        <row r="82">
          <cell r="A82">
            <v>104376203</v>
          </cell>
          <cell r="B82" t="str">
            <v>Shenango Area SD</v>
          </cell>
          <cell r="C82" t="str">
            <v>Lawrence</v>
          </cell>
          <cell r="D82">
            <v>7304.62</v>
          </cell>
          <cell r="E82">
            <v>39</v>
          </cell>
          <cell r="F82">
            <v>1.1299999999999999E-2</v>
          </cell>
          <cell r="G82">
            <v>18</v>
          </cell>
          <cell r="H82">
            <v>20119258.84</v>
          </cell>
          <cell r="I82">
            <v>1485.5</v>
          </cell>
          <cell r="J82">
            <v>0</v>
          </cell>
          <cell r="K82">
            <v>7121295.5599999996</v>
          </cell>
          <cell r="L82">
            <v>442168273</v>
          </cell>
          <cell r="M82">
            <v>190658693</v>
          </cell>
          <cell r="N82">
            <v>7304.6201171875</v>
          </cell>
          <cell r="O82">
            <v>1116.3869999999999</v>
          </cell>
          <cell r="P82">
            <v>1</v>
          </cell>
          <cell r="Q82">
            <v>7369.13</v>
          </cell>
          <cell r="R82">
            <v>8245.6200000000008</v>
          </cell>
          <cell r="S82">
            <v>0</v>
          </cell>
          <cell r="T82">
            <v>85.869</v>
          </cell>
          <cell r="U82">
            <v>0</v>
          </cell>
          <cell r="V82">
            <v>0</v>
          </cell>
          <cell r="W82">
            <v>0</v>
          </cell>
          <cell r="X82">
            <v>-0.11667132178810465</v>
          </cell>
          <cell r="Y82">
            <v>13543.7626953125</v>
          </cell>
          <cell r="Z82">
            <v>13704</v>
          </cell>
          <cell r="AA82">
            <v>20357292</v>
          </cell>
          <cell r="AB82">
            <v>238033.16000000015</v>
          </cell>
          <cell r="AC82">
            <v>1.2699999999999999E-2</v>
          </cell>
          <cell r="AD82">
            <v>1.55E-2</v>
          </cell>
          <cell r="AE82">
            <v>632826966</v>
          </cell>
          <cell r="AF82">
            <v>8036902.4682</v>
          </cell>
          <cell r="AG82">
            <v>9808817.9729999993</v>
          </cell>
          <cell r="AH82">
            <v>915606.90820000041</v>
          </cell>
          <cell r="AI82">
            <v>238033.16000000015</v>
          </cell>
          <cell r="AJ82">
            <v>8257.7802734375</v>
          </cell>
          <cell r="AK82">
            <v>8036902.4682</v>
          </cell>
          <cell r="AL82">
            <v>0</v>
          </cell>
          <cell r="AM82">
            <v>0</v>
          </cell>
          <cell r="AN82">
            <v>0</v>
          </cell>
          <cell r="AO82">
            <v>0</v>
          </cell>
          <cell r="AP82">
            <v>0</v>
          </cell>
          <cell r="AQ82">
            <v>0</v>
          </cell>
          <cell r="AR82">
            <v>1</v>
          </cell>
          <cell r="AS82">
            <v>0</v>
          </cell>
          <cell r="AT82">
            <v>1</v>
          </cell>
          <cell r="AU82">
            <v>0</v>
          </cell>
          <cell r="AV82">
            <v>0</v>
          </cell>
          <cell r="AW82">
            <v>955241884.828125</v>
          </cell>
          <cell r="AX82">
            <v>0</v>
          </cell>
          <cell r="AY82">
            <v>136463126.40401787</v>
          </cell>
          <cell r="AZ82">
            <v>0</v>
          </cell>
          <cell r="BA82">
            <v>0</v>
          </cell>
          <cell r="BB82">
            <v>303304833.75599998</v>
          </cell>
          <cell r="BC82">
            <v>734844866.56274295</v>
          </cell>
          <cell r="BD82">
            <v>0</v>
          </cell>
          <cell r="BE82">
            <v>0</v>
          </cell>
        </row>
        <row r="83">
          <cell r="A83">
            <v>104377003</v>
          </cell>
          <cell r="B83" t="str">
            <v>Union Area SD</v>
          </cell>
          <cell r="C83" t="str">
            <v>Lawrence</v>
          </cell>
          <cell r="D83">
            <v>6338.15</v>
          </cell>
          <cell r="E83">
            <v>27</v>
          </cell>
          <cell r="F83">
            <v>1.1900000000000001E-2</v>
          </cell>
          <cell r="G83">
            <v>24</v>
          </cell>
          <cell r="H83">
            <v>13055361</v>
          </cell>
          <cell r="I83">
            <v>1119.528</v>
          </cell>
          <cell r="J83">
            <v>0</v>
          </cell>
          <cell r="K83">
            <v>4503466.6900000004</v>
          </cell>
          <cell r="L83">
            <v>281278136</v>
          </cell>
          <cell r="M83">
            <v>98510605</v>
          </cell>
          <cell r="N83">
            <v>6338.14990234375</v>
          </cell>
          <cell r="O83">
            <v>770.45600000000002</v>
          </cell>
          <cell r="P83">
            <v>1</v>
          </cell>
          <cell r="Q83">
            <v>6263.77</v>
          </cell>
          <cell r="R83">
            <v>8245.6200000000008</v>
          </cell>
          <cell r="S83">
            <v>0</v>
          </cell>
          <cell r="T83">
            <v>78.400999999999996</v>
          </cell>
          <cell r="U83">
            <v>0</v>
          </cell>
          <cell r="V83">
            <v>0</v>
          </cell>
          <cell r="W83">
            <v>0</v>
          </cell>
          <cell r="X83">
            <v>-9.2305435188190788E-2</v>
          </cell>
          <cell r="Y83">
            <v>11661.486328125</v>
          </cell>
          <cell r="Z83">
            <v>13704</v>
          </cell>
          <cell r="AA83">
            <v>15342011.711999999</v>
          </cell>
          <cell r="AB83">
            <v>2286650.7119999994</v>
          </cell>
          <cell r="AC83">
            <v>1.2699999999999999E-2</v>
          </cell>
          <cell r="AD83">
            <v>1.55E-2</v>
          </cell>
          <cell r="AE83">
            <v>379788741</v>
          </cell>
          <cell r="AF83">
            <v>4823317.0106999995</v>
          </cell>
          <cell r="AG83">
            <v>5886725.4855000004</v>
          </cell>
          <cell r="AH83">
            <v>319850.32069999911</v>
          </cell>
          <cell r="AI83">
            <v>319850.32069999911</v>
          </cell>
          <cell r="AJ83">
            <v>8257.7802734375</v>
          </cell>
          <cell r="AK83">
            <v>4823317.0106999995</v>
          </cell>
          <cell r="AL83">
            <v>0</v>
          </cell>
          <cell r="AM83">
            <v>1966800.3913000003</v>
          </cell>
          <cell r="AN83">
            <v>0</v>
          </cell>
          <cell r="AO83">
            <v>1966800.3913000003</v>
          </cell>
          <cell r="AP83">
            <v>15.065078562745221</v>
          </cell>
          <cell r="AQ83">
            <v>0</v>
          </cell>
          <cell r="AR83">
            <v>1</v>
          </cell>
          <cell r="AS83">
            <v>0</v>
          </cell>
          <cell r="AT83">
            <v>1</v>
          </cell>
          <cell r="AU83">
            <v>0</v>
          </cell>
          <cell r="AV83">
            <v>0</v>
          </cell>
          <cell r="AW83">
            <v>955241884.828125</v>
          </cell>
          <cell r="AX83">
            <v>0</v>
          </cell>
          <cell r="AY83">
            <v>136463126.40401787</v>
          </cell>
          <cell r="AZ83">
            <v>1966800.3913000003</v>
          </cell>
          <cell r="BA83">
            <v>280971.48447142862</v>
          </cell>
          <cell r="BB83">
            <v>305271634.1473</v>
          </cell>
          <cell r="BC83">
            <v>734844866.56274295</v>
          </cell>
          <cell r="BD83">
            <v>0</v>
          </cell>
          <cell r="BE83">
            <v>0</v>
          </cell>
        </row>
        <row r="84">
          <cell r="A84">
            <v>104378003</v>
          </cell>
          <cell r="B84" t="str">
            <v>Wilmington Area SD</v>
          </cell>
          <cell r="C84" t="str">
            <v>Lawrence</v>
          </cell>
          <cell r="D84">
            <v>9098.02</v>
          </cell>
          <cell r="E84">
            <v>60</v>
          </cell>
          <cell r="F84">
            <v>1.11E-2</v>
          </cell>
          <cell r="G84">
            <v>17</v>
          </cell>
          <cell r="H84">
            <v>20377982.440000001</v>
          </cell>
          <cell r="I84">
            <v>1513.91</v>
          </cell>
          <cell r="J84">
            <v>0</v>
          </cell>
          <cell r="K84">
            <v>9391247.0800000001</v>
          </cell>
          <cell r="L84">
            <v>609231784</v>
          </cell>
          <cell r="M84">
            <v>238897521</v>
          </cell>
          <cell r="N84">
            <v>9098.01953125</v>
          </cell>
          <cell r="O84">
            <v>1033.7470000000001</v>
          </cell>
          <cell r="P84">
            <v>0.88</v>
          </cell>
          <cell r="Q84">
            <v>9239.4599999999991</v>
          </cell>
          <cell r="R84">
            <v>8245.6200000000008</v>
          </cell>
          <cell r="S84">
            <v>85.543999999999997</v>
          </cell>
          <cell r="T84">
            <v>165.82900000000001</v>
          </cell>
          <cell r="U84">
            <v>0</v>
          </cell>
          <cell r="V84">
            <v>0</v>
          </cell>
          <cell r="W84">
            <v>0</v>
          </cell>
          <cell r="X84">
            <v>-0.25941609939148363</v>
          </cell>
          <cell r="Y84">
            <v>13460.498046875</v>
          </cell>
          <cell r="Z84">
            <v>13704</v>
          </cell>
          <cell r="AA84">
            <v>20746622.640000001</v>
          </cell>
          <cell r="AB84">
            <v>368640.19999999925</v>
          </cell>
          <cell r="AC84">
            <v>1.2699999999999999E-2</v>
          </cell>
          <cell r="AD84">
            <v>1.55E-2</v>
          </cell>
          <cell r="AE84">
            <v>848129305</v>
          </cell>
          <cell r="AF84">
            <v>10771242.1735</v>
          </cell>
          <cell r="AG84">
            <v>13146004.227499999</v>
          </cell>
          <cell r="AH84">
            <v>1379995.0934999995</v>
          </cell>
          <cell r="AI84">
            <v>368640.19999999925</v>
          </cell>
          <cell r="AJ84">
            <v>8257.7802734375</v>
          </cell>
          <cell r="AK84">
            <v>10771242.1735</v>
          </cell>
          <cell r="AL84">
            <v>0</v>
          </cell>
          <cell r="AM84">
            <v>0</v>
          </cell>
          <cell r="AN84">
            <v>0</v>
          </cell>
          <cell r="AO84">
            <v>0</v>
          </cell>
          <cell r="AP84">
            <v>0</v>
          </cell>
          <cell r="AQ84">
            <v>0</v>
          </cell>
          <cell r="AR84">
            <v>0.89824877509574019</v>
          </cell>
          <cell r="AS84">
            <v>0</v>
          </cell>
          <cell r="AT84">
            <v>0.89824877509574019</v>
          </cell>
          <cell r="AU84">
            <v>0</v>
          </cell>
          <cell r="AV84">
            <v>0</v>
          </cell>
          <cell r="AW84">
            <v>955241884.828125</v>
          </cell>
          <cell r="AX84">
            <v>0</v>
          </cell>
          <cell r="AY84">
            <v>136463126.40401787</v>
          </cell>
          <cell r="AZ84">
            <v>0</v>
          </cell>
          <cell r="BA84">
            <v>0</v>
          </cell>
          <cell r="BB84">
            <v>305271634.1473</v>
          </cell>
          <cell r="BC84">
            <v>734844866.56274295</v>
          </cell>
          <cell r="BD84">
            <v>0</v>
          </cell>
          <cell r="BE84">
            <v>0</v>
          </cell>
        </row>
        <row r="85">
          <cell r="A85">
            <v>104431304</v>
          </cell>
          <cell r="B85" t="str">
            <v>Commodore Perry SD</v>
          </cell>
          <cell r="C85" t="str">
            <v>Mercer</v>
          </cell>
          <cell r="D85">
            <v>6732.06</v>
          </cell>
          <cell r="E85">
            <v>32</v>
          </cell>
          <cell r="F85">
            <v>9.9000000000000008E-3</v>
          </cell>
          <cell r="G85">
            <v>7</v>
          </cell>
          <cell r="H85">
            <v>9692890.1400000006</v>
          </cell>
          <cell r="I85">
            <v>758.29300000000001</v>
          </cell>
          <cell r="J85">
            <v>0</v>
          </cell>
          <cell r="K85">
            <v>2681025.9900000002</v>
          </cell>
          <cell r="L85">
            <v>190355155</v>
          </cell>
          <cell r="M85">
            <v>79835402</v>
          </cell>
          <cell r="N85">
            <v>6732.06005859375</v>
          </cell>
          <cell r="O85">
            <v>432.15800000000002</v>
          </cell>
          <cell r="P85">
            <v>1</v>
          </cell>
          <cell r="Q85">
            <v>6619.13</v>
          </cell>
          <cell r="R85">
            <v>8245.6200000000008</v>
          </cell>
          <cell r="S85">
            <v>73.198999999999998</v>
          </cell>
          <cell r="T85">
            <v>66.117999999999995</v>
          </cell>
          <cell r="U85">
            <v>0</v>
          </cell>
          <cell r="V85">
            <v>0</v>
          </cell>
          <cell r="W85">
            <v>0</v>
          </cell>
          <cell r="X85">
            <v>-0.18262580028938089</v>
          </cell>
          <cell r="Y85">
            <v>12782.5126953125</v>
          </cell>
          <cell r="Z85">
            <v>13704</v>
          </cell>
          <cell r="AA85">
            <v>10391647.272</v>
          </cell>
          <cell r="AB85">
            <v>698757.13199999928</v>
          </cell>
          <cell r="AC85">
            <v>1.2699999999999999E-2</v>
          </cell>
          <cell r="AD85">
            <v>1.55E-2</v>
          </cell>
          <cell r="AE85">
            <v>270190557</v>
          </cell>
          <cell r="AF85">
            <v>3431420.0738999997</v>
          </cell>
          <cell r="AG85">
            <v>4187953.6335</v>
          </cell>
          <cell r="AH85">
            <v>750394.0838999995</v>
          </cell>
          <cell r="AI85">
            <v>698757.13199999928</v>
          </cell>
          <cell r="AJ85">
            <v>8257.7802734375</v>
          </cell>
          <cell r="AK85">
            <v>3431420.0738999997</v>
          </cell>
          <cell r="AL85">
            <v>0</v>
          </cell>
          <cell r="AM85">
            <v>0</v>
          </cell>
          <cell r="AN85">
            <v>0</v>
          </cell>
          <cell r="AO85">
            <v>0</v>
          </cell>
          <cell r="AP85">
            <v>0</v>
          </cell>
          <cell r="AQ85">
            <v>0</v>
          </cell>
          <cell r="AR85">
            <v>1</v>
          </cell>
          <cell r="AS85">
            <v>0</v>
          </cell>
          <cell r="AT85">
            <v>1</v>
          </cell>
          <cell r="AU85">
            <v>0</v>
          </cell>
          <cell r="AV85">
            <v>0</v>
          </cell>
          <cell r="AW85">
            <v>955241884.828125</v>
          </cell>
          <cell r="AX85">
            <v>0</v>
          </cell>
          <cell r="AY85">
            <v>136463126.40401787</v>
          </cell>
          <cell r="AZ85">
            <v>0</v>
          </cell>
          <cell r="BA85">
            <v>0</v>
          </cell>
          <cell r="BB85">
            <v>305271634.1473</v>
          </cell>
          <cell r="BC85">
            <v>734844866.56274295</v>
          </cell>
          <cell r="BD85">
            <v>0</v>
          </cell>
          <cell r="BE85">
            <v>0</v>
          </cell>
        </row>
        <row r="86">
          <cell r="A86">
            <v>104432503</v>
          </cell>
          <cell r="B86" t="str">
            <v>Farrell Area SD</v>
          </cell>
          <cell r="C86" t="str">
            <v>Mercer</v>
          </cell>
          <cell r="D86">
            <v>2204.4299999999998</v>
          </cell>
          <cell r="E86">
            <v>1</v>
          </cell>
          <cell r="F86">
            <v>2.2100000000000002E-2</v>
          </cell>
          <cell r="G86">
            <v>97</v>
          </cell>
          <cell r="H86">
            <v>20096121</v>
          </cell>
          <cell r="I86">
            <v>1423.7909999999999</v>
          </cell>
          <cell r="J86">
            <v>0</v>
          </cell>
          <cell r="K86">
            <v>4081148.34</v>
          </cell>
          <cell r="L86">
            <v>128015223</v>
          </cell>
          <cell r="M86">
            <v>56334971</v>
          </cell>
          <cell r="N86">
            <v>2204.429931640625</v>
          </cell>
          <cell r="O86">
            <v>710.654</v>
          </cell>
          <cell r="P86">
            <v>1</v>
          </cell>
          <cell r="Q86">
            <v>2252.67</v>
          </cell>
          <cell r="R86">
            <v>8245.6200000000008</v>
          </cell>
          <cell r="S86">
            <v>0</v>
          </cell>
          <cell r="T86">
            <v>435.05599999999998</v>
          </cell>
          <cell r="U86">
            <v>0</v>
          </cell>
          <cell r="V86">
            <v>0</v>
          </cell>
          <cell r="W86">
            <v>0</v>
          </cell>
          <cell r="X86">
            <v>-0.1894016559769956</v>
          </cell>
          <cell r="Y86">
            <v>14114.515625</v>
          </cell>
          <cell r="Z86">
            <v>13704</v>
          </cell>
          <cell r="AA86">
            <v>19511631.864</v>
          </cell>
          <cell r="AB86">
            <v>0</v>
          </cell>
          <cell r="AC86">
            <v>1.2699999999999999E-2</v>
          </cell>
          <cell r="AD86">
            <v>1.55E-2</v>
          </cell>
          <cell r="AE86">
            <v>184350194</v>
          </cell>
          <cell r="AF86">
            <v>2341247.4638</v>
          </cell>
          <cell r="AG86">
            <v>2857428.0069999998</v>
          </cell>
          <cell r="AH86">
            <v>-1739900.8761999998</v>
          </cell>
          <cell r="AI86">
            <v>0</v>
          </cell>
          <cell r="AJ86">
            <v>8257.7802734375</v>
          </cell>
          <cell r="AK86">
            <v>4081148.34</v>
          </cell>
          <cell r="AL86">
            <v>0</v>
          </cell>
          <cell r="AM86">
            <v>0</v>
          </cell>
          <cell r="AN86">
            <v>0</v>
          </cell>
          <cell r="AO86">
            <v>0</v>
          </cell>
          <cell r="AP86">
            <v>0</v>
          </cell>
          <cell r="AQ86">
            <v>1223720.3330000001</v>
          </cell>
          <cell r="AR86">
            <v>1</v>
          </cell>
          <cell r="AS86">
            <v>0</v>
          </cell>
          <cell r="AT86">
            <v>1</v>
          </cell>
          <cell r="AU86">
            <v>1223720.375</v>
          </cell>
          <cell r="AV86">
            <v>1223720.375</v>
          </cell>
          <cell r="AW86">
            <v>955241884.828125</v>
          </cell>
          <cell r="AX86">
            <v>174817.19642857142</v>
          </cell>
          <cell r="AY86">
            <v>136463126.40401787</v>
          </cell>
          <cell r="AZ86">
            <v>0</v>
          </cell>
          <cell r="BA86">
            <v>0</v>
          </cell>
          <cell r="BB86">
            <v>305271634.1473</v>
          </cell>
          <cell r="BC86">
            <v>734844866.56274295</v>
          </cell>
          <cell r="BD86">
            <v>1223720</v>
          </cell>
          <cell r="BE86">
            <v>174817</v>
          </cell>
        </row>
        <row r="87">
          <cell r="A87">
            <v>104432803</v>
          </cell>
          <cell r="B87" t="str">
            <v>Greenville Area SD</v>
          </cell>
          <cell r="C87" t="str">
            <v>Mercer</v>
          </cell>
          <cell r="D87">
            <v>5243.71</v>
          </cell>
          <cell r="E87">
            <v>17</v>
          </cell>
          <cell r="F87">
            <v>1.34E-2</v>
          </cell>
          <cell r="G87">
            <v>43</v>
          </cell>
          <cell r="H87">
            <v>21247238.690000001</v>
          </cell>
          <cell r="I87">
            <v>1785.4159999999999</v>
          </cell>
          <cell r="J87">
            <v>0</v>
          </cell>
          <cell r="K87">
            <v>7465893.3099999996</v>
          </cell>
          <cell r="L87">
            <v>379349386</v>
          </cell>
          <cell r="M87">
            <v>178994541</v>
          </cell>
          <cell r="N87">
            <v>5243.7099609375</v>
          </cell>
          <cell r="O87">
            <v>1282.424</v>
          </cell>
          <cell r="P87">
            <v>1</v>
          </cell>
          <cell r="Q87">
            <v>5095.75</v>
          </cell>
          <cell r="R87">
            <v>8245.6200000000008</v>
          </cell>
          <cell r="S87">
            <v>0</v>
          </cell>
          <cell r="T87">
            <v>251.56200000000001</v>
          </cell>
          <cell r="U87">
            <v>0</v>
          </cell>
          <cell r="V87">
            <v>0</v>
          </cell>
          <cell r="W87">
            <v>0</v>
          </cell>
          <cell r="X87">
            <v>-0.12379690014108903</v>
          </cell>
          <cell r="Y87">
            <v>11900.44140625</v>
          </cell>
          <cell r="Z87">
            <v>13704</v>
          </cell>
          <cell r="AA87">
            <v>24467340.864</v>
          </cell>
          <cell r="AB87">
            <v>3220102.1739999987</v>
          </cell>
          <cell r="AC87">
            <v>1.2699999999999999E-2</v>
          </cell>
          <cell r="AD87">
            <v>1.55E-2</v>
          </cell>
          <cell r="AE87">
            <v>558343927</v>
          </cell>
          <cell r="AF87">
            <v>7090967.8728999998</v>
          </cell>
          <cell r="AG87">
            <v>8654330.8684999999</v>
          </cell>
          <cell r="AH87">
            <v>-374925.43709999975</v>
          </cell>
          <cell r="AI87">
            <v>0</v>
          </cell>
          <cell r="AJ87">
            <v>8257.7802734375</v>
          </cell>
          <cell r="AK87">
            <v>7465893.3099999996</v>
          </cell>
          <cell r="AL87">
            <v>0</v>
          </cell>
          <cell r="AM87">
            <v>3220102.1739999987</v>
          </cell>
          <cell r="AN87">
            <v>0</v>
          </cell>
          <cell r="AO87">
            <v>3220102.1739999987</v>
          </cell>
          <cell r="AP87">
            <v>15.155391347467365</v>
          </cell>
          <cell r="AQ87">
            <v>0</v>
          </cell>
          <cell r="AR87">
            <v>1</v>
          </cell>
          <cell r="AS87">
            <v>0</v>
          </cell>
          <cell r="AT87">
            <v>1</v>
          </cell>
          <cell r="AU87">
            <v>0</v>
          </cell>
          <cell r="AV87">
            <v>0</v>
          </cell>
          <cell r="AW87">
            <v>955241884.828125</v>
          </cell>
          <cell r="AX87">
            <v>0</v>
          </cell>
          <cell r="AY87">
            <v>136463126.40401787</v>
          </cell>
          <cell r="AZ87">
            <v>3220102.1739999987</v>
          </cell>
          <cell r="BA87">
            <v>460014.59628571413</v>
          </cell>
          <cell r="BB87">
            <v>308491736.32130003</v>
          </cell>
          <cell r="BC87">
            <v>734844866.56274295</v>
          </cell>
          <cell r="BD87">
            <v>0</v>
          </cell>
          <cell r="BE87">
            <v>0</v>
          </cell>
        </row>
        <row r="88">
          <cell r="A88">
            <v>104432903</v>
          </cell>
          <cell r="B88" t="str">
            <v>Grove City Area SD</v>
          </cell>
          <cell r="C88" t="str">
            <v>Mercer</v>
          </cell>
          <cell r="D88">
            <v>9157.2199999999993</v>
          </cell>
          <cell r="E88">
            <v>61</v>
          </cell>
          <cell r="F88">
            <v>1.0800000000000001E-2</v>
          </cell>
          <cell r="G88">
            <v>13</v>
          </cell>
          <cell r="H88">
            <v>34800157.399999999</v>
          </cell>
          <cell r="I88">
            <v>2552.6</v>
          </cell>
          <cell r="J88">
            <v>0</v>
          </cell>
          <cell r="K88">
            <v>14540090.419999998</v>
          </cell>
          <cell r="L88">
            <v>953326817</v>
          </cell>
          <cell r="M88">
            <v>389391880</v>
          </cell>
          <cell r="N88">
            <v>9157.2197265625</v>
          </cell>
          <cell r="O88">
            <v>1848.3119999999999</v>
          </cell>
          <cell r="P88">
            <v>0.89</v>
          </cell>
          <cell r="Q88">
            <v>9122.9699999999993</v>
          </cell>
          <cell r="R88">
            <v>8245.6200000000008</v>
          </cell>
          <cell r="S88">
            <v>0</v>
          </cell>
          <cell r="T88">
            <v>212.208</v>
          </cell>
          <cell r="U88">
            <v>0</v>
          </cell>
          <cell r="V88">
            <v>0</v>
          </cell>
          <cell r="W88">
            <v>0</v>
          </cell>
          <cell r="X88">
            <v>-0.16403194233879578</v>
          </cell>
          <cell r="Y88">
            <v>13633.2197265625</v>
          </cell>
          <cell r="Z88">
            <v>13704</v>
          </cell>
          <cell r="AA88">
            <v>34980830.399999999</v>
          </cell>
          <cell r="AB88">
            <v>180673</v>
          </cell>
          <cell r="AC88">
            <v>1.2699999999999999E-2</v>
          </cell>
          <cell r="AD88">
            <v>1.55E-2</v>
          </cell>
          <cell r="AE88">
            <v>1342718697</v>
          </cell>
          <cell r="AF88">
            <v>17052527.451899998</v>
          </cell>
          <cell r="AG88">
            <v>20812139.8035</v>
          </cell>
          <cell r="AH88">
            <v>2512437.0318999998</v>
          </cell>
          <cell r="AI88">
            <v>180673</v>
          </cell>
          <cell r="AJ88">
            <v>8257.7802734375</v>
          </cell>
          <cell r="AK88">
            <v>17052527.451899998</v>
          </cell>
          <cell r="AL88">
            <v>0</v>
          </cell>
          <cell r="AM88">
            <v>0</v>
          </cell>
          <cell r="AN88">
            <v>0</v>
          </cell>
          <cell r="AO88">
            <v>0</v>
          </cell>
          <cell r="AP88">
            <v>0</v>
          </cell>
          <cell r="AQ88">
            <v>0</v>
          </cell>
          <cell r="AR88">
            <v>0.89107975468683831</v>
          </cell>
          <cell r="AS88">
            <v>0</v>
          </cell>
          <cell r="AT88">
            <v>0.89107975468683831</v>
          </cell>
          <cell r="AU88">
            <v>0</v>
          </cell>
          <cell r="AV88">
            <v>0</v>
          </cell>
          <cell r="AW88">
            <v>955241884.828125</v>
          </cell>
          <cell r="AX88">
            <v>0</v>
          </cell>
          <cell r="AY88">
            <v>136463126.40401787</v>
          </cell>
          <cell r="AZ88">
            <v>0</v>
          </cell>
          <cell r="BA88">
            <v>0</v>
          </cell>
          <cell r="BB88">
            <v>308491736.32130003</v>
          </cell>
          <cell r="BC88">
            <v>734844866.56274295</v>
          </cell>
          <cell r="BD88">
            <v>0</v>
          </cell>
          <cell r="BE88">
            <v>0</v>
          </cell>
        </row>
        <row r="89">
          <cell r="A89">
            <v>104433303</v>
          </cell>
          <cell r="B89" t="str">
            <v>Hermitage SD</v>
          </cell>
          <cell r="C89" t="str">
            <v>Mercer</v>
          </cell>
          <cell r="D89">
            <v>8697.77</v>
          </cell>
          <cell r="E89">
            <v>56</v>
          </cell>
          <cell r="F89">
            <v>1.23E-2</v>
          </cell>
          <cell r="G89">
            <v>27</v>
          </cell>
          <cell r="H89">
            <v>31524168.849999998</v>
          </cell>
          <cell r="I89">
            <v>2868.0239999999999</v>
          </cell>
          <cell r="J89">
            <v>0</v>
          </cell>
          <cell r="K89">
            <v>19483882.359999999</v>
          </cell>
          <cell r="L89">
            <v>1157492483</v>
          </cell>
          <cell r="M89">
            <v>425087567</v>
          </cell>
          <cell r="N89">
            <v>8697.76953125</v>
          </cell>
          <cell r="O89">
            <v>2088.8339999999998</v>
          </cell>
          <cell r="P89">
            <v>0.93</v>
          </cell>
          <cell r="Q89">
            <v>8785.08</v>
          </cell>
          <cell r="R89">
            <v>8245.6200000000008</v>
          </cell>
          <cell r="S89">
            <v>0</v>
          </cell>
          <cell r="T89">
            <v>433.18299999999999</v>
          </cell>
          <cell r="U89">
            <v>1</v>
          </cell>
          <cell r="V89">
            <v>1</v>
          </cell>
          <cell r="W89">
            <v>1</v>
          </cell>
          <cell r="X89">
            <v>-4.3640297763295678E-2</v>
          </cell>
          <cell r="Y89">
            <v>10991.5986328125</v>
          </cell>
          <cell r="Z89">
            <v>13704</v>
          </cell>
          <cell r="AA89">
            <v>39303400.895999998</v>
          </cell>
          <cell r="AB89">
            <v>7779232.0460000001</v>
          </cell>
          <cell r="AC89">
            <v>1.2699999999999999E-2</v>
          </cell>
          <cell r="AD89">
            <v>1.55E-2</v>
          </cell>
          <cell r="AE89">
            <v>1582580050</v>
          </cell>
          <cell r="AF89">
            <v>20098766.634999998</v>
          </cell>
          <cell r="AG89">
            <v>24529990.774999999</v>
          </cell>
          <cell r="AH89">
            <v>614884.27499999851</v>
          </cell>
          <cell r="AI89">
            <v>614884.27499999851</v>
          </cell>
          <cell r="AJ89">
            <v>8257.7802734375</v>
          </cell>
          <cell r="AK89">
            <v>20098766.634999998</v>
          </cell>
          <cell r="AL89">
            <v>0</v>
          </cell>
          <cell r="AM89">
            <v>7164347.7710000016</v>
          </cell>
          <cell r="AN89">
            <v>0</v>
          </cell>
          <cell r="AO89">
            <v>7164347.7710000016</v>
          </cell>
          <cell r="AP89">
            <v>22.726523909606588</v>
          </cell>
          <cell r="AQ89">
            <v>0</v>
          </cell>
          <cell r="AR89">
            <v>0.94671821685207624</v>
          </cell>
          <cell r="AS89">
            <v>0</v>
          </cell>
          <cell r="AT89">
            <v>0.94671821685207624</v>
          </cell>
          <cell r="AU89">
            <v>0</v>
          </cell>
          <cell r="AV89">
            <v>0</v>
          </cell>
          <cell r="AW89">
            <v>955241884.828125</v>
          </cell>
          <cell r="AX89">
            <v>0</v>
          </cell>
          <cell r="AY89">
            <v>136463126.40401787</v>
          </cell>
          <cell r="AZ89">
            <v>7164347.7710000016</v>
          </cell>
          <cell r="BA89">
            <v>1023478.2530000003</v>
          </cell>
          <cell r="BB89">
            <v>315656084.09230006</v>
          </cell>
          <cell r="BC89">
            <v>734844866.56274295</v>
          </cell>
          <cell r="BD89">
            <v>0</v>
          </cell>
          <cell r="BE89">
            <v>0</v>
          </cell>
        </row>
        <row r="90">
          <cell r="A90">
            <v>104433604</v>
          </cell>
          <cell r="B90" t="str">
            <v>Jamestown Area SD</v>
          </cell>
          <cell r="C90" t="str">
            <v>Mercer</v>
          </cell>
          <cell r="D90">
            <v>7124.6</v>
          </cell>
          <cell r="E90">
            <v>36</v>
          </cell>
          <cell r="F90">
            <v>1.2699999999999999E-2</v>
          </cell>
          <cell r="G90">
            <v>33</v>
          </cell>
          <cell r="H90">
            <v>9532885.2300000004</v>
          </cell>
          <cell r="I90">
            <v>654.61599999999999</v>
          </cell>
          <cell r="J90">
            <v>0</v>
          </cell>
          <cell r="K90">
            <v>3839882.9399999995</v>
          </cell>
          <cell r="L90">
            <v>231393336</v>
          </cell>
          <cell r="M90">
            <v>71929729</v>
          </cell>
          <cell r="N90">
            <v>7124.60009765625</v>
          </cell>
          <cell r="O90">
            <v>418.976</v>
          </cell>
          <cell r="P90">
            <v>1</v>
          </cell>
          <cell r="Q90">
            <v>7064.43</v>
          </cell>
          <cell r="R90">
            <v>8245.6200000000008</v>
          </cell>
          <cell r="S90">
            <v>73.641999999999996</v>
          </cell>
          <cell r="T90">
            <v>108.495</v>
          </cell>
          <cell r="U90">
            <v>0</v>
          </cell>
          <cell r="V90">
            <v>0</v>
          </cell>
          <cell r="W90">
            <v>0</v>
          </cell>
          <cell r="X90">
            <v>-0.27742576374780537</v>
          </cell>
          <cell r="Y90">
            <v>14562.560546875</v>
          </cell>
          <cell r="Z90">
            <v>13704</v>
          </cell>
          <cell r="AA90">
            <v>8970857.6639999989</v>
          </cell>
          <cell r="AB90">
            <v>0</v>
          </cell>
          <cell r="AC90">
            <v>1.2699999999999999E-2</v>
          </cell>
          <cell r="AD90">
            <v>1.55E-2</v>
          </cell>
          <cell r="AE90">
            <v>303323065</v>
          </cell>
          <cell r="AF90">
            <v>3852202.9254999999</v>
          </cell>
          <cell r="AG90">
            <v>4701507.5075000003</v>
          </cell>
          <cell r="AH90">
            <v>12319.985500000417</v>
          </cell>
          <cell r="AI90">
            <v>0</v>
          </cell>
          <cell r="AJ90">
            <v>8257.7802734375</v>
          </cell>
          <cell r="AK90">
            <v>3852202.9254999999</v>
          </cell>
          <cell r="AL90">
            <v>0</v>
          </cell>
          <cell r="AM90">
            <v>0</v>
          </cell>
          <cell r="AN90">
            <v>0</v>
          </cell>
          <cell r="AO90">
            <v>0</v>
          </cell>
          <cell r="AP90">
            <v>0</v>
          </cell>
          <cell r="AQ90">
            <v>0</v>
          </cell>
          <cell r="AR90">
            <v>1</v>
          </cell>
          <cell r="AS90">
            <v>0</v>
          </cell>
          <cell r="AT90">
            <v>1</v>
          </cell>
          <cell r="AU90">
            <v>0</v>
          </cell>
          <cell r="AV90">
            <v>0</v>
          </cell>
          <cell r="AW90">
            <v>955241884.828125</v>
          </cell>
          <cell r="AX90">
            <v>0</v>
          </cell>
          <cell r="AY90">
            <v>136463126.40401787</v>
          </cell>
          <cell r="AZ90">
            <v>0</v>
          </cell>
          <cell r="BA90">
            <v>0</v>
          </cell>
          <cell r="BB90">
            <v>315656084.09230006</v>
          </cell>
          <cell r="BC90">
            <v>734844866.56274295</v>
          </cell>
          <cell r="BD90">
            <v>0</v>
          </cell>
          <cell r="BE90">
            <v>0</v>
          </cell>
        </row>
        <row r="91">
          <cell r="A91">
            <v>104433903</v>
          </cell>
          <cell r="B91" t="str">
            <v>Lakeview SD</v>
          </cell>
          <cell r="C91" t="str">
            <v>Mercer</v>
          </cell>
          <cell r="D91">
            <v>7772.58</v>
          </cell>
          <cell r="E91">
            <v>43</v>
          </cell>
          <cell r="F91">
            <v>8.8999999999999999E-3</v>
          </cell>
          <cell r="G91">
            <v>3</v>
          </cell>
          <cell r="H91">
            <v>19756993.039999999</v>
          </cell>
          <cell r="I91">
            <v>1404.308</v>
          </cell>
          <cell r="J91">
            <v>0</v>
          </cell>
          <cell r="K91">
            <v>5829517.6300000008</v>
          </cell>
          <cell r="L91">
            <v>484184819</v>
          </cell>
          <cell r="M91">
            <v>173413998</v>
          </cell>
          <cell r="N91">
            <v>7772.580078125</v>
          </cell>
          <cell r="O91">
            <v>898.37300000000005</v>
          </cell>
          <cell r="P91">
            <v>1</v>
          </cell>
          <cell r="Q91">
            <v>7733.64</v>
          </cell>
          <cell r="R91">
            <v>8245.6200000000008</v>
          </cell>
          <cell r="S91">
            <v>111.851</v>
          </cell>
          <cell r="T91">
            <v>180.209</v>
          </cell>
          <cell r="U91">
            <v>0</v>
          </cell>
          <cell r="V91">
            <v>0</v>
          </cell>
          <cell r="W91">
            <v>0</v>
          </cell>
          <cell r="X91">
            <v>-0.28419231774402248</v>
          </cell>
          <cell r="Y91">
            <v>14068.845703125</v>
          </cell>
          <cell r="Z91">
            <v>13704</v>
          </cell>
          <cell r="AA91">
            <v>19244636.831999999</v>
          </cell>
          <cell r="AB91">
            <v>0</v>
          </cell>
          <cell r="AC91">
            <v>1.2699999999999999E-2</v>
          </cell>
          <cell r="AD91">
            <v>1.55E-2</v>
          </cell>
          <cell r="AE91">
            <v>657598817</v>
          </cell>
          <cell r="AF91">
            <v>8351504.9759</v>
          </cell>
          <cell r="AG91">
            <v>10192781.6635</v>
          </cell>
          <cell r="AH91">
            <v>2521987.3458999991</v>
          </cell>
          <cell r="AI91">
            <v>0</v>
          </cell>
          <cell r="AJ91">
            <v>8257.7802734375</v>
          </cell>
          <cell r="AK91">
            <v>8351504.9759</v>
          </cell>
          <cell r="AL91">
            <v>0</v>
          </cell>
          <cell r="AM91">
            <v>0</v>
          </cell>
          <cell r="AN91">
            <v>0</v>
          </cell>
          <cell r="AO91">
            <v>0</v>
          </cell>
          <cell r="AP91">
            <v>0</v>
          </cell>
          <cell r="AQ91">
            <v>0</v>
          </cell>
          <cell r="AR91">
            <v>1</v>
          </cell>
          <cell r="AS91">
            <v>0</v>
          </cell>
          <cell r="AT91">
            <v>1</v>
          </cell>
          <cell r="AU91">
            <v>0</v>
          </cell>
          <cell r="AV91">
            <v>0</v>
          </cell>
          <cell r="AW91">
            <v>955241884.828125</v>
          </cell>
          <cell r="AX91">
            <v>0</v>
          </cell>
          <cell r="AY91">
            <v>136463126.40401787</v>
          </cell>
          <cell r="AZ91">
            <v>0</v>
          </cell>
          <cell r="BA91">
            <v>0</v>
          </cell>
          <cell r="BB91">
            <v>315656084.09230006</v>
          </cell>
          <cell r="BC91">
            <v>734844866.56274295</v>
          </cell>
          <cell r="BD91">
            <v>0</v>
          </cell>
          <cell r="BE91">
            <v>0</v>
          </cell>
        </row>
        <row r="92">
          <cell r="A92">
            <v>104435003</v>
          </cell>
          <cell r="B92" t="str">
            <v>Mercer Area SD</v>
          </cell>
          <cell r="C92" t="str">
            <v>Mercer</v>
          </cell>
          <cell r="D92">
            <v>7661.48</v>
          </cell>
          <cell r="E92">
            <v>42</v>
          </cell>
          <cell r="F92">
            <v>1.1299999999999999E-2</v>
          </cell>
          <cell r="G92">
            <v>18</v>
          </cell>
          <cell r="H92">
            <v>18008012.91</v>
          </cell>
          <cell r="I92">
            <v>1604.8240000000001</v>
          </cell>
          <cell r="J92">
            <v>0</v>
          </cell>
          <cell r="K92">
            <v>7970296.6000000006</v>
          </cell>
          <cell r="L92">
            <v>510277628</v>
          </cell>
          <cell r="M92">
            <v>196023754</v>
          </cell>
          <cell r="N92">
            <v>7661.47998046875</v>
          </cell>
          <cell r="O92">
            <v>1059.8399999999999</v>
          </cell>
          <cell r="P92">
            <v>1</v>
          </cell>
          <cell r="Q92">
            <v>7687.28</v>
          </cell>
          <cell r="R92">
            <v>8245.6200000000008</v>
          </cell>
          <cell r="S92">
            <v>77.072999999999993</v>
          </cell>
          <cell r="T92">
            <v>149.39699999999999</v>
          </cell>
          <cell r="U92">
            <v>0</v>
          </cell>
          <cell r="V92">
            <v>0</v>
          </cell>
          <cell r="W92">
            <v>0</v>
          </cell>
          <cell r="X92">
            <v>-0.2064131497724459</v>
          </cell>
          <cell r="Y92">
            <v>11221.17578125</v>
          </cell>
          <cell r="Z92">
            <v>13704</v>
          </cell>
          <cell r="AA92">
            <v>21992508.096000001</v>
          </cell>
          <cell r="AB92">
            <v>3984495.1860000007</v>
          </cell>
          <cell r="AC92">
            <v>1.2699999999999999E-2</v>
          </cell>
          <cell r="AD92">
            <v>1.55E-2</v>
          </cell>
          <cell r="AE92">
            <v>706301382</v>
          </cell>
          <cell r="AF92">
            <v>8970027.5514000002</v>
          </cell>
          <cell r="AG92">
            <v>10947671.421</v>
          </cell>
          <cell r="AH92">
            <v>999730.95139999967</v>
          </cell>
          <cell r="AI92">
            <v>999730.95139999967</v>
          </cell>
          <cell r="AJ92">
            <v>8257.7802734375</v>
          </cell>
          <cell r="AK92">
            <v>8970027.5514000002</v>
          </cell>
          <cell r="AL92">
            <v>0</v>
          </cell>
          <cell r="AM92">
            <v>2984764.234600001</v>
          </cell>
          <cell r="AN92">
            <v>0</v>
          </cell>
          <cell r="AO92">
            <v>2984764.234600001</v>
          </cell>
          <cell r="AP92">
            <v>16.574645128905569</v>
          </cell>
          <cell r="AQ92">
            <v>0</v>
          </cell>
          <cell r="AR92">
            <v>1</v>
          </cell>
          <cell r="AS92">
            <v>0</v>
          </cell>
          <cell r="AT92">
            <v>1</v>
          </cell>
          <cell r="AU92">
            <v>0</v>
          </cell>
          <cell r="AV92">
            <v>0</v>
          </cell>
          <cell r="AW92">
            <v>955241884.828125</v>
          </cell>
          <cell r="AX92">
            <v>0</v>
          </cell>
          <cell r="AY92">
            <v>136463126.40401787</v>
          </cell>
          <cell r="AZ92">
            <v>2984764.234600001</v>
          </cell>
          <cell r="BA92">
            <v>426394.89065714303</v>
          </cell>
          <cell r="BB92">
            <v>318640848.32690006</v>
          </cell>
          <cell r="BC92">
            <v>734844866.56274295</v>
          </cell>
          <cell r="BD92">
            <v>0</v>
          </cell>
          <cell r="BE92">
            <v>0</v>
          </cell>
        </row>
        <row r="93">
          <cell r="A93">
            <v>104435303</v>
          </cell>
          <cell r="B93" t="str">
            <v>Reynolds SD</v>
          </cell>
          <cell r="C93" t="str">
            <v>Mercer</v>
          </cell>
          <cell r="D93">
            <v>6124.05</v>
          </cell>
          <cell r="E93">
            <v>25</v>
          </cell>
          <cell r="F93">
            <v>1.2999999999999999E-2</v>
          </cell>
          <cell r="G93">
            <v>36</v>
          </cell>
          <cell r="H93">
            <v>20071680.510000002</v>
          </cell>
          <cell r="I93">
            <v>1642.963</v>
          </cell>
          <cell r="J93">
            <v>0</v>
          </cell>
          <cell r="K93">
            <v>7034020.790000001</v>
          </cell>
          <cell r="L93">
            <v>388229062</v>
          </cell>
          <cell r="M93">
            <v>154307942</v>
          </cell>
          <cell r="N93">
            <v>6124.0498046875</v>
          </cell>
          <cell r="O93">
            <v>990.85599999999999</v>
          </cell>
          <cell r="P93">
            <v>1</v>
          </cell>
          <cell r="Q93">
            <v>6094.94</v>
          </cell>
          <cell r="R93">
            <v>8245.6200000000008</v>
          </cell>
          <cell r="S93">
            <v>83.569000000000003</v>
          </cell>
          <cell r="T93">
            <v>171.77600000000001</v>
          </cell>
          <cell r="U93">
            <v>0</v>
          </cell>
          <cell r="V93">
            <v>0</v>
          </cell>
          <cell r="W93">
            <v>0</v>
          </cell>
          <cell r="X93">
            <v>-0.2173599158954316</v>
          </cell>
          <cell r="Y93">
            <v>12216.7578125</v>
          </cell>
          <cell r="Z93">
            <v>13704</v>
          </cell>
          <cell r="AA93">
            <v>22515164.952</v>
          </cell>
          <cell r="AB93">
            <v>2443484.4419999979</v>
          </cell>
          <cell r="AC93">
            <v>1.2699999999999999E-2</v>
          </cell>
          <cell r="AD93">
            <v>1.55E-2</v>
          </cell>
          <cell r="AE93">
            <v>542537004</v>
          </cell>
          <cell r="AF93">
            <v>6890219.9507999998</v>
          </cell>
          <cell r="AG93">
            <v>8409323.5620000008</v>
          </cell>
          <cell r="AH93">
            <v>-143800.83920000121</v>
          </cell>
          <cell r="AI93">
            <v>0</v>
          </cell>
          <cell r="AJ93">
            <v>8257.7802734375</v>
          </cell>
          <cell r="AK93">
            <v>7034020.790000001</v>
          </cell>
          <cell r="AL93">
            <v>0</v>
          </cell>
          <cell r="AM93">
            <v>2443484.4419999979</v>
          </cell>
          <cell r="AN93">
            <v>0</v>
          </cell>
          <cell r="AO93">
            <v>2443484.4419999979</v>
          </cell>
          <cell r="AP93">
            <v>12.173791032507809</v>
          </cell>
          <cell r="AQ93">
            <v>0</v>
          </cell>
          <cell r="AR93">
            <v>1</v>
          </cell>
          <cell r="AS93">
            <v>0</v>
          </cell>
          <cell r="AT93">
            <v>1</v>
          </cell>
          <cell r="AU93">
            <v>0</v>
          </cell>
          <cell r="AV93">
            <v>0</v>
          </cell>
          <cell r="AW93">
            <v>955241884.828125</v>
          </cell>
          <cell r="AX93">
            <v>0</v>
          </cell>
          <cell r="AY93">
            <v>136463126.40401787</v>
          </cell>
          <cell r="AZ93">
            <v>2443484.4419999979</v>
          </cell>
          <cell r="BA93">
            <v>349069.20599999971</v>
          </cell>
          <cell r="BB93">
            <v>321084332.76890004</v>
          </cell>
          <cell r="BC93">
            <v>734844866.56274295</v>
          </cell>
          <cell r="BD93">
            <v>0</v>
          </cell>
          <cell r="BE93">
            <v>0</v>
          </cell>
        </row>
        <row r="94">
          <cell r="A94">
            <v>104435603</v>
          </cell>
          <cell r="B94" t="str">
            <v>Sharon City SD</v>
          </cell>
          <cell r="C94" t="str">
            <v>Mercer</v>
          </cell>
          <cell r="D94">
            <v>2917.15</v>
          </cell>
          <cell r="E94">
            <v>3</v>
          </cell>
          <cell r="F94">
            <v>1.84E-2</v>
          </cell>
          <cell r="G94">
            <v>87</v>
          </cell>
          <cell r="H94">
            <v>36527587.020000003</v>
          </cell>
          <cell r="I94">
            <v>3494.3270000000002</v>
          </cell>
          <cell r="J94">
            <v>0</v>
          </cell>
          <cell r="K94">
            <v>9717548.4999999981</v>
          </cell>
          <cell r="L94">
            <v>347287063</v>
          </cell>
          <cell r="M94">
            <v>180104558</v>
          </cell>
          <cell r="N94">
            <v>2917.14990234375</v>
          </cell>
          <cell r="O94">
            <v>2043.684</v>
          </cell>
          <cell r="P94">
            <v>1</v>
          </cell>
          <cell r="Q94">
            <v>2960.25</v>
          </cell>
          <cell r="R94">
            <v>8245.6200000000008</v>
          </cell>
          <cell r="S94">
            <v>0</v>
          </cell>
          <cell r="T94">
            <v>450.52699999999999</v>
          </cell>
          <cell r="U94">
            <v>0</v>
          </cell>
          <cell r="V94">
            <v>0</v>
          </cell>
          <cell r="W94">
            <v>0</v>
          </cell>
          <cell r="X94">
            <v>-8.1114789582544963E-2</v>
          </cell>
          <cell r="Y94">
            <v>10453.396484375</v>
          </cell>
          <cell r="Z94">
            <v>13704</v>
          </cell>
          <cell r="AA94">
            <v>47886257.208000004</v>
          </cell>
          <cell r="AB94">
            <v>11358670.188000001</v>
          </cell>
          <cell r="AC94">
            <v>1.2699999999999999E-2</v>
          </cell>
          <cell r="AD94">
            <v>1.55E-2</v>
          </cell>
          <cell r="AE94">
            <v>527391621</v>
          </cell>
          <cell r="AF94">
            <v>6697873.5866999999</v>
          </cell>
          <cell r="AG94">
            <v>8174570.1255000001</v>
          </cell>
          <cell r="AH94">
            <v>-3019674.9132999983</v>
          </cell>
          <cell r="AI94">
            <v>0</v>
          </cell>
          <cell r="AJ94">
            <v>8257.7802734375</v>
          </cell>
          <cell r="AK94">
            <v>9717548.4999999981</v>
          </cell>
          <cell r="AL94">
            <v>0</v>
          </cell>
          <cell r="AM94">
            <v>11358670.188000001</v>
          </cell>
          <cell r="AN94">
            <v>0</v>
          </cell>
          <cell r="AO94">
            <v>11358670.188000001</v>
          </cell>
          <cell r="AP94">
            <v>31.09614161422919</v>
          </cell>
          <cell r="AQ94">
            <v>1542978.3744999981</v>
          </cell>
          <cell r="AR94">
            <v>1</v>
          </cell>
          <cell r="AS94">
            <v>0</v>
          </cell>
          <cell r="AT94">
            <v>1</v>
          </cell>
          <cell r="AU94">
            <v>1542978.375</v>
          </cell>
          <cell r="AV94">
            <v>1542978.375</v>
          </cell>
          <cell r="AW94">
            <v>955241884.828125</v>
          </cell>
          <cell r="AX94">
            <v>220425.48214285713</v>
          </cell>
          <cell r="AY94">
            <v>136463126.40401787</v>
          </cell>
          <cell r="AZ94">
            <v>11358670.188000001</v>
          </cell>
          <cell r="BA94">
            <v>1622667.1697142858</v>
          </cell>
          <cell r="BB94">
            <v>332443002.95690006</v>
          </cell>
          <cell r="BC94">
            <v>734844866.56274295</v>
          </cell>
          <cell r="BD94">
            <v>1542978</v>
          </cell>
          <cell r="BE94">
            <v>220425</v>
          </cell>
        </row>
        <row r="95">
          <cell r="A95">
            <v>104435703</v>
          </cell>
          <cell r="B95" t="str">
            <v>Sharpsville Area SD</v>
          </cell>
          <cell r="C95" t="str">
            <v>Mercer</v>
          </cell>
          <cell r="D95">
            <v>5381.45</v>
          </cell>
          <cell r="E95">
            <v>19</v>
          </cell>
          <cell r="F95">
            <v>1.34E-2</v>
          </cell>
          <cell r="G95">
            <v>43</v>
          </cell>
          <cell r="H95">
            <v>15993608.76</v>
          </cell>
          <cell r="I95">
            <v>1692.029</v>
          </cell>
          <cell r="J95">
            <v>0</v>
          </cell>
          <cell r="K95">
            <v>6434451.3899999997</v>
          </cell>
          <cell r="L95">
            <v>306196509</v>
          </cell>
          <cell r="M95">
            <v>172411356</v>
          </cell>
          <cell r="N95">
            <v>5381.4501953125</v>
          </cell>
          <cell r="O95">
            <v>1073.9770000000001</v>
          </cell>
          <cell r="P95">
            <v>1</v>
          </cell>
          <cell r="Q95">
            <v>5382.57</v>
          </cell>
          <cell r="R95">
            <v>8245.6200000000008</v>
          </cell>
          <cell r="S95">
            <v>0</v>
          </cell>
          <cell r="T95">
            <v>170.87700000000001</v>
          </cell>
          <cell r="U95">
            <v>0</v>
          </cell>
          <cell r="V95">
            <v>0</v>
          </cell>
          <cell r="W95">
            <v>0</v>
          </cell>
          <cell r="X95">
            <v>-0.18796145985578058</v>
          </cell>
          <cell r="Y95">
            <v>9452.3251953125</v>
          </cell>
          <cell r="Z95">
            <v>13704</v>
          </cell>
          <cell r="AA95">
            <v>23187565.416000001</v>
          </cell>
          <cell r="AB95">
            <v>7193956.6560000014</v>
          </cell>
          <cell r="AC95">
            <v>1.2699999999999999E-2</v>
          </cell>
          <cell r="AD95">
            <v>1.55E-2</v>
          </cell>
          <cell r="AE95">
            <v>478607865</v>
          </cell>
          <cell r="AF95">
            <v>6078319.8854999999</v>
          </cell>
          <cell r="AG95">
            <v>7418421.9074999997</v>
          </cell>
          <cell r="AH95">
            <v>-356131.50449999981</v>
          </cell>
          <cell r="AI95">
            <v>0</v>
          </cell>
          <cell r="AJ95">
            <v>8257.7802734375</v>
          </cell>
          <cell r="AK95">
            <v>6434451.3899999997</v>
          </cell>
          <cell r="AL95">
            <v>0</v>
          </cell>
          <cell r="AM95">
            <v>7193956.6560000014</v>
          </cell>
          <cell r="AN95">
            <v>0</v>
          </cell>
          <cell r="AO95">
            <v>7193956.6560000014</v>
          </cell>
          <cell r="AP95">
            <v>44.980196551963182</v>
          </cell>
          <cell r="AQ95">
            <v>0</v>
          </cell>
          <cell r="AR95">
            <v>1</v>
          </cell>
          <cell r="AS95">
            <v>0</v>
          </cell>
          <cell r="AT95">
            <v>1</v>
          </cell>
          <cell r="AU95">
            <v>0</v>
          </cell>
          <cell r="AV95">
            <v>0</v>
          </cell>
          <cell r="AW95">
            <v>955241884.828125</v>
          </cell>
          <cell r="AX95">
            <v>0</v>
          </cell>
          <cell r="AY95">
            <v>136463126.40401787</v>
          </cell>
          <cell r="AZ95">
            <v>7193956.6560000014</v>
          </cell>
          <cell r="BA95">
            <v>1027708.0937142859</v>
          </cell>
          <cell r="BB95">
            <v>339636959.61290008</v>
          </cell>
          <cell r="BC95">
            <v>734844866.56274295</v>
          </cell>
          <cell r="BD95">
            <v>0</v>
          </cell>
          <cell r="BE95">
            <v>0</v>
          </cell>
        </row>
        <row r="96">
          <cell r="A96">
            <v>104437503</v>
          </cell>
          <cell r="B96" t="str">
            <v>West Middlesex Area SD</v>
          </cell>
          <cell r="C96" t="str">
            <v>Mercer</v>
          </cell>
          <cell r="D96">
            <v>7858.57</v>
          </cell>
          <cell r="E96">
            <v>44</v>
          </cell>
          <cell r="F96">
            <v>1.24E-2</v>
          </cell>
          <cell r="G96">
            <v>29</v>
          </cell>
          <cell r="H96">
            <v>15497779.029999999</v>
          </cell>
          <cell r="I96">
            <v>1165.1410000000001</v>
          </cell>
          <cell r="J96">
            <v>0</v>
          </cell>
          <cell r="K96">
            <v>6223214.8599999994</v>
          </cell>
          <cell r="L96">
            <v>348872522</v>
          </cell>
          <cell r="M96">
            <v>151370064</v>
          </cell>
          <cell r="N96">
            <v>7858.56982421875</v>
          </cell>
          <cell r="O96">
            <v>759.59400000000005</v>
          </cell>
          <cell r="P96">
            <v>1</v>
          </cell>
          <cell r="Q96">
            <v>7834.78</v>
          </cell>
          <cell r="R96">
            <v>8245.6200000000008</v>
          </cell>
          <cell r="S96">
            <v>60.06</v>
          </cell>
          <cell r="T96">
            <v>74.231999999999999</v>
          </cell>
          <cell r="U96">
            <v>0</v>
          </cell>
          <cell r="V96">
            <v>0</v>
          </cell>
          <cell r="W96">
            <v>0</v>
          </cell>
          <cell r="X96">
            <v>-0.28652770315711162</v>
          </cell>
          <cell r="Y96">
            <v>13301.205078125</v>
          </cell>
          <cell r="Z96">
            <v>13704</v>
          </cell>
          <cell r="AA96">
            <v>15967092.264</v>
          </cell>
          <cell r="AB96">
            <v>469313.2340000011</v>
          </cell>
          <cell r="AC96">
            <v>1.2699999999999999E-2</v>
          </cell>
          <cell r="AD96">
            <v>1.55E-2</v>
          </cell>
          <cell r="AE96">
            <v>500242586</v>
          </cell>
          <cell r="AF96">
            <v>6353080.8421999998</v>
          </cell>
          <cell r="AG96">
            <v>7753760.0829999996</v>
          </cell>
          <cell r="AH96">
            <v>129865.98220000044</v>
          </cell>
          <cell r="AI96">
            <v>129865.98220000044</v>
          </cell>
          <cell r="AJ96">
            <v>8257.7802734375</v>
          </cell>
          <cell r="AK96">
            <v>6353080.8421999998</v>
          </cell>
          <cell r="AL96">
            <v>0</v>
          </cell>
          <cell r="AM96">
            <v>339447.25180000067</v>
          </cell>
          <cell r="AN96">
            <v>0</v>
          </cell>
          <cell r="AO96">
            <v>339447.25180000067</v>
          </cell>
          <cell r="AP96">
            <v>2.1902961136748167</v>
          </cell>
          <cell r="AQ96">
            <v>0</v>
          </cell>
          <cell r="AR96">
            <v>1</v>
          </cell>
          <cell r="AS96">
            <v>0</v>
          </cell>
          <cell r="AT96">
            <v>1</v>
          </cell>
          <cell r="AU96">
            <v>0</v>
          </cell>
          <cell r="AV96">
            <v>0</v>
          </cell>
          <cell r="AW96">
            <v>955241884.828125</v>
          </cell>
          <cell r="AX96">
            <v>0</v>
          </cell>
          <cell r="AY96">
            <v>136463126.40401787</v>
          </cell>
          <cell r="AZ96">
            <v>339447.25180000067</v>
          </cell>
          <cell r="BA96">
            <v>48492.46454285724</v>
          </cell>
          <cell r="BB96">
            <v>339976406.86470008</v>
          </cell>
          <cell r="BC96">
            <v>734844866.56274295</v>
          </cell>
          <cell r="BD96">
            <v>0</v>
          </cell>
          <cell r="BE96">
            <v>0</v>
          </cell>
        </row>
        <row r="97">
          <cell r="A97">
            <v>105201033</v>
          </cell>
          <cell r="B97" t="str">
            <v>Conneaut SD</v>
          </cell>
          <cell r="C97" t="str">
            <v>Crawford</v>
          </cell>
          <cell r="D97">
            <v>8015.79</v>
          </cell>
          <cell r="E97">
            <v>47</v>
          </cell>
          <cell r="F97">
            <v>1.34E-2</v>
          </cell>
          <cell r="G97">
            <v>43</v>
          </cell>
          <cell r="H97">
            <v>38979667.730000004</v>
          </cell>
          <cell r="I97">
            <v>2801.0659999999998</v>
          </cell>
          <cell r="J97">
            <v>0</v>
          </cell>
          <cell r="K97">
            <v>17911911.069999997</v>
          </cell>
          <cell r="L97">
            <v>994190890</v>
          </cell>
          <cell r="M97">
            <v>337750367</v>
          </cell>
          <cell r="N97">
            <v>8015.7900390625</v>
          </cell>
          <cell r="O97">
            <v>1937.134</v>
          </cell>
          <cell r="P97">
            <v>1</v>
          </cell>
          <cell r="Q97">
            <v>7983.03</v>
          </cell>
          <cell r="R97">
            <v>8245.6200000000008</v>
          </cell>
          <cell r="S97">
            <v>46.908000000000001</v>
          </cell>
          <cell r="T97">
            <v>351.81099999999998</v>
          </cell>
          <cell r="U97">
            <v>0</v>
          </cell>
          <cell r="V97">
            <v>0</v>
          </cell>
          <cell r="W97">
            <v>0</v>
          </cell>
          <cell r="X97">
            <v>-0.19989596814643729</v>
          </cell>
          <cell r="Y97">
            <v>13916.01171875</v>
          </cell>
          <cell r="Z97">
            <v>13704</v>
          </cell>
          <cell r="AA97">
            <v>38385808.463999994</v>
          </cell>
          <cell r="AB97">
            <v>0</v>
          </cell>
          <cell r="AC97">
            <v>1.2699999999999999E-2</v>
          </cell>
          <cell r="AD97">
            <v>1.55E-2</v>
          </cell>
          <cell r="AE97">
            <v>1331941257</v>
          </cell>
          <cell r="AF97">
            <v>16915653.9639</v>
          </cell>
          <cell r="AG97">
            <v>20645089.4835</v>
          </cell>
          <cell r="AH97">
            <v>-996257.10609999672</v>
          </cell>
          <cell r="AI97">
            <v>0</v>
          </cell>
          <cell r="AJ97">
            <v>8257.7802734375</v>
          </cell>
          <cell r="AK97">
            <v>17911911.069999997</v>
          </cell>
          <cell r="AL97">
            <v>0</v>
          </cell>
          <cell r="AM97">
            <v>0</v>
          </cell>
          <cell r="AN97">
            <v>0</v>
          </cell>
          <cell r="AO97">
            <v>0</v>
          </cell>
          <cell r="AP97">
            <v>0</v>
          </cell>
          <cell r="AQ97">
            <v>0</v>
          </cell>
          <cell r="AR97">
            <v>1</v>
          </cell>
          <cell r="AS97">
            <v>0</v>
          </cell>
          <cell r="AT97">
            <v>1</v>
          </cell>
          <cell r="AU97">
            <v>0</v>
          </cell>
          <cell r="AV97">
            <v>0</v>
          </cell>
          <cell r="AW97">
            <v>955241884.828125</v>
          </cell>
          <cell r="AX97">
            <v>0</v>
          </cell>
          <cell r="AY97">
            <v>136463126.40401787</v>
          </cell>
          <cell r="AZ97">
            <v>0</v>
          </cell>
          <cell r="BA97">
            <v>0</v>
          </cell>
          <cell r="BB97">
            <v>339976406.86470008</v>
          </cell>
          <cell r="BC97">
            <v>734844866.56274295</v>
          </cell>
          <cell r="BD97">
            <v>0</v>
          </cell>
          <cell r="BE97">
            <v>0</v>
          </cell>
        </row>
        <row r="98">
          <cell r="A98">
            <v>105201352</v>
          </cell>
          <cell r="B98" t="str">
            <v>Crawford Central SD</v>
          </cell>
          <cell r="C98" t="str">
            <v>Crawford</v>
          </cell>
          <cell r="D98">
            <v>6445.55</v>
          </cell>
          <cell r="E98">
            <v>28</v>
          </cell>
          <cell r="F98">
            <v>1.54E-2</v>
          </cell>
          <cell r="G98">
            <v>64</v>
          </cell>
          <cell r="H98">
            <v>59307359.910000004</v>
          </cell>
          <cell r="I98">
            <v>4992.3890000000001</v>
          </cell>
          <cell r="J98">
            <v>0</v>
          </cell>
          <cell r="K98">
            <v>28466627.209999997</v>
          </cell>
          <cell r="L98">
            <v>1272482399</v>
          </cell>
          <cell r="M98">
            <v>578536833</v>
          </cell>
          <cell r="N98">
            <v>6445.5498046875</v>
          </cell>
          <cell r="O98">
            <v>3438.5509999999999</v>
          </cell>
          <cell r="P98">
            <v>1</v>
          </cell>
          <cell r="Q98">
            <v>6454.83</v>
          </cell>
          <cell r="R98">
            <v>8245.6200000000008</v>
          </cell>
          <cell r="S98">
            <v>0</v>
          </cell>
          <cell r="T98">
            <v>576.16</v>
          </cell>
          <cell r="U98">
            <v>0</v>
          </cell>
          <cell r="V98">
            <v>0</v>
          </cell>
          <cell r="W98">
            <v>0</v>
          </cell>
          <cell r="X98">
            <v>-0.1398818061563942</v>
          </cell>
          <cell r="Y98">
            <v>11879.5546875</v>
          </cell>
          <cell r="Z98">
            <v>13704</v>
          </cell>
          <cell r="AA98">
            <v>68415698.856000006</v>
          </cell>
          <cell r="AB98">
            <v>9108338.9460000023</v>
          </cell>
          <cell r="AC98">
            <v>1.2699999999999999E-2</v>
          </cell>
          <cell r="AD98">
            <v>1.55E-2</v>
          </cell>
          <cell r="AE98">
            <v>1851019232</v>
          </cell>
          <cell r="AF98">
            <v>23507944.246399999</v>
          </cell>
          <cell r="AG98">
            <v>28690798.096000001</v>
          </cell>
          <cell r="AH98">
            <v>-4958682.9635999985</v>
          </cell>
          <cell r="AI98">
            <v>0</v>
          </cell>
          <cell r="AJ98">
            <v>8257.7802734375</v>
          </cell>
          <cell r="AK98">
            <v>28466627.209999997</v>
          </cell>
          <cell r="AL98">
            <v>0</v>
          </cell>
          <cell r="AM98">
            <v>9108338.9460000023</v>
          </cell>
          <cell r="AN98">
            <v>0</v>
          </cell>
          <cell r="AO98">
            <v>9108338.9460000023</v>
          </cell>
          <cell r="AP98">
            <v>15.357856022965905</v>
          </cell>
          <cell r="AQ98">
            <v>0</v>
          </cell>
          <cell r="AR98">
            <v>1</v>
          </cell>
          <cell r="AS98">
            <v>0</v>
          </cell>
          <cell r="AT98">
            <v>1</v>
          </cell>
          <cell r="AU98">
            <v>0</v>
          </cell>
          <cell r="AV98">
            <v>0</v>
          </cell>
          <cell r="AW98">
            <v>955241884.828125</v>
          </cell>
          <cell r="AX98">
            <v>0</v>
          </cell>
          <cell r="AY98">
            <v>136463126.40401787</v>
          </cell>
          <cell r="AZ98">
            <v>9108338.9460000023</v>
          </cell>
          <cell r="BA98">
            <v>1301191.2780000004</v>
          </cell>
          <cell r="BB98">
            <v>349084745.81070006</v>
          </cell>
          <cell r="BC98">
            <v>734844866.56274295</v>
          </cell>
          <cell r="BD98">
            <v>0</v>
          </cell>
          <cell r="BE98">
            <v>0</v>
          </cell>
        </row>
        <row r="99">
          <cell r="A99">
            <v>105204703</v>
          </cell>
          <cell r="B99" t="str">
            <v>Penncrest SD</v>
          </cell>
          <cell r="C99" t="str">
            <v>Crawford</v>
          </cell>
          <cell r="D99">
            <v>6754.8</v>
          </cell>
          <cell r="E99">
            <v>33</v>
          </cell>
          <cell r="F99">
            <v>1.24E-2</v>
          </cell>
          <cell r="G99">
            <v>29</v>
          </cell>
          <cell r="H99">
            <v>52124823.240000002</v>
          </cell>
          <cell r="I99">
            <v>3767.2640000000001</v>
          </cell>
          <cell r="J99">
            <v>0</v>
          </cell>
          <cell r="K99">
            <v>18301379.140000001</v>
          </cell>
          <cell r="L99">
            <v>1015925250</v>
          </cell>
          <cell r="M99">
            <v>458252478</v>
          </cell>
          <cell r="N99">
            <v>6754.7998046875</v>
          </cell>
          <cell r="O99">
            <v>2693.1640000000002</v>
          </cell>
          <cell r="P99">
            <v>1</v>
          </cell>
          <cell r="Q99">
            <v>6729.36</v>
          </cell>
          <cell r="R99">
            <v>8245.6200000000008</v>
          </cell>
          <cell r="S99">
            <v>0</v>
          </cell>
          <cell r="T99">
            <v>373.77</v>
          </cell>
          <cell r="U99">
            <v>0</v>
          </cell>
          <cell r="V99">
            <v>0</v>
          </cell>
          <cell r="W99">
            <v>0</v>
          </cell>
          <cell r="X99">
            <v>-0.21560916972327981</v>
          </cell>
          <cell r="Y99">
            <v>13836.2548828125</v>
          </cell>
          <cell r="Z99">
            <v>13704</v>
          </cell>
          <cell r="AA99">
            <v>51626585.855999999</v>
          </cell>
          <cell r="AB99">
            <v>0</v>
          </cell>
          <cell r="AC99">
            <v>1.2699999999999999E-2</v>
          </cell>
          <cell r="AD99">
            <v>1.55E-2</v>
          </cell>
          <cell r="AE99">
            <v>1474177728</v>
          </cell>
          <cell r="AF99">
            <v>18722057.145599999</v>
          </cell>
          <cell r="AG99">
            <v>22849754.783999998</v>
          </cell>
          <cell r="AH99">
            <v>420678.00559999794</v>
          </cell>
          <cell r="AI99">
            <v>0</v>
          </cell>
          <cell r="AJ99">
            <v>8257.7802734375</v>
          </cell>
          <cell r="AK99">
            <v>18722057.145599999</v>
          </cell>
          <cell r="AL99">
            <v>0</v>
          </cell>
          <cell r="AM99">
            <v>0</v>
          </cell>
          <cell r="AN99">
            <v>0</v>
          </cell>
          <cell r="AO99">
            <v>0</v>
          </cell>
          <cell r="AP99">
            <v>0</v>
          </cell>
          <cell r="AQ99">
            <v>0</v>
          </cell>
          <cell r="AR99">
            <v>1</v>
          </cell>
          <cell r="AS99">
            <v>0</v>
          </cell>
          <cell r="AT99">
            <v>1</v>
          </cell>
          <cell r="AU99">
            <v>0</v>
          </cell>
          <cell r="AV99">
            <v>0</v>
          </cell>
          <cell r="AW99">
            <v>955241884.828125</v>
          </cell>
          <cell r="AX99">
            <v>0</v>
          </cell>
          <cell r="AY99">
            <v>136463126.40401787</v>
          </cell>
          <cell r="AZ99">
            <v>0</v>
          </cell>
          <cell r="BA99">
            <v>0</v>
          </cell>
          <cell r="BB99">
            <v>349084745.81070006</v>
          </cell>
          <cell r="BC99">
            <v>734844866.56274295</v>
          </cell>
          <cell r="BD99">
            <v>0</v>
          </cell>
          <cell r="BE99">
            <v>0</v>
          </cell>
        </row>
        <row r="100">
          <cell r="A100">
            <v>105251453</v>
          </cell>
          <cell r="B100" t="str">
            <v>Corry Area SD</v>
          </cell>
          <cell r="C100" t="str">
            <v>Erie</v>
          </cell>
          <cell r="D100">
            <v>4311.29</v>
          </cell>
          <cell r="E100">
            <v>9</v>
          </cell>
          <cell r="F100">
            <v>1.24E-2</v>
          </cell>
          <cell r="G100">
            <v>29</v>
          </cell>
          <cell r="H100">
            <v>33721016.399999999</v>
          </cell>
          <cell r="I100">
            <v>3246.174</v>
          </cell>
          <cell r="J100">
            <v>0</v>
          </cell>
          <cell r="K100">
            <v>9666070.5599999987</v>
          </cell>
          <cell r="L100">
            <v>558154062</v>
          </cell>
          <cell r="M100">
            <v>219989186</v>
          </cell>
          <cell r="N100">
            <v>4311.2900390625</v>
          </cell>
          <cell r="O100">
            <v>1885.3</v>
          </cell>
          <cell r="P100">
            <v>1</v>
          </cell>
          <cell r="Q100">
            <v>4320.25</v>
          </cell>
          <cell r="R100">
            <v>8245.6200000000008</v>
          </cell>
          <cell r="S100">
            <v>19.579000000000001</v>
          </cell>
          <cell r="T100">
            <v>616.73299999999995</v>
          </cell>
          <cell r="U100">
            <v>0</v>
          </cell>
          <cell r="V100">
            <v>0</v>
          </cell>
          <cell r="W100">
            <v>0</v>
          </cell>
          <cell r="X100">
            <v>-0.15107127211396768</v>
          </cell>
          <cell r="Y100">
            <v>10387.9267578125</v>
          </cell>
          <cell r="Z100">
            <v>13704</v>
          </cell>
          <cell r="AA100">
            <v>44485568.495999999</v>
          </cell>
          <cell r="AB100">
            <v>10764552.096000001</v>
          </cell>
          <cell r="AC100">
            <v>1.2699999999999999E-2</v>
          </cell>
          <cell r="AD100">
            <v>1.55E-2</v>
          </cell>
          <cell r="AE100">
            <v>778143248</v>
          </cell>
          <cell r="AF100">
            <v>9882419.2495999988</v>
          </cell>
          <cell r="AG100">
            <v>12061220.344000001</v>
          </cell>
          <cell r="AH100">
            <v>216348.68960000016</v>
          </cell>
          <cell r="AI100">
            <v>216348.68960000016</v>
          </cell>
          <cell r="AJ100">
            <v>8257.7802734375</v>
          </cell>
          <cell r="AK100">
            <v>9882419.2495999988</v>
          </cell>
          <cell r="AL100">
            <v>0</v>
          </cell>
          <cell r="AM100">
            <v>10548203.406400001</v>
          </cell>
          <cell r="AN100">
            <v>0</v>
          </cell>
          <cell r="AO100">
            <v>10548203.406400001</v>
          </cell>
          <cell r="AP100">
            <v>31.280799135105553</v>
          </cell>
          <cell r="AQ100">
            <v>0</v>
          </cell>
          <cell r="AR100">
            <v>1</v>
          </cell>
          <cell r="AS100">
            <v>0</v>
          </cell>
          <cell r="AT100">
            <v>1</v>
          </cell>
          <cell r="AU100">
            <v>0</v>
          </cell>
          <cell r="AV100">
            <v>0</v>
          </cell>
          <cell r="AW100">
            <v>955241884.828125</v>
          </cell>
          <cell r="AX100">
            <v>0</v>
          </cell>
          <cell r="AY100">
            <v>136463126.40401787</v>
          </cell>
          <cell r="AZ100">
            <v>10548203.406400001</v>
          </cell>
          <cell r="BA100">
            <v>1506886.2009142858</v>
          </cell>
          <cell r="BB100">
            <v>359632949.21710008</v>
          </cell>
          <cell r="BC100">
            <v>734844866.56274295</v>
          </cell>
          <cell r="BD100">
            <v>0</v>
          </cell>
          <cell r="BE100">
            <v>0</v>
          </cell>
        </row>
        <row r="101">
          <cell r="A101">
            <v>105252602</v>
          </cell>
          <cell r="B101" t="str">
            <v>Erie City SD</v>
          </cell>
          <cell r="C101" t="str">
            <v>Erie</v>
          </cell>
          <cell r="D101">
            <v>3365.92</v>
          </cell>
          <cell r="E101">
            <v>5</v>
          </cell>
          <cell r="F101">
            <v>1.54E-2</v>
          </cell>
          <cell r="G101">
            <v>64</v>
          </cell>
          <cell r="H101">
            <v>195141513.12</v>
          </cell>
          <cell r="I101">
            <v>22066.307000000001</v>
          </cell>
          <cell r="J101">
            <v>0</v>
          </cell>
          <cell r="K101">
            <v>67927802.710000008</v>
          </cell>
          <cell r="L101">
            <v>2980822781</v>
          </cell>
          <cell r="M101">
            <v>1435681235</v>
          </cell>
          <cell r="N101">
            <v>3365.919921875</v>
          </cell>
          <cell r="O101">
            <v>12335.184999999999</v>
          </cell>
          <cell r="P101">
            <v>1</v>
          </cell>
          <cell r="Q101">
            <v>3371.63</v>
          </cell>
          <cell r="R101">
            <v>8245.6200000000008</v>
          </cell>
          <cell r="S101">
            <v>0</v>
          </cell>
          <cell r="T101">
            <v>6003.4620000000004</v>
          </cell>
          <cell r="U101">
            <v>0</v>
          </cell>
          <cell r="V101">
            <v>0</v>
          </cell>
          <cell r="W101">
            <v>0</v>
          </cell>
          <cell r="X101">
            <v>-9.727188620000711E-2</v>
          </cell>
          <cell r="Y101">
            <v>8843.4150390625</v>
          </cell>
          <cell r="Z101">
            <v>13704</v>
          </cell>
          <cell r="AA101">
            <v>302396671.12800002</v>
          </cell>
          <cell r="AB101">
            <v>107255158.00800002</v>
          </cell>
          <cell r="AC101">
            <v>1.2699999999999999E-2</v>
          </cell>
          <cell r="AD101">
            <v>1.55E-2</v>
          </cell>
          <cell r="AE101">
            <v>4416504016</v>
          </cell>
          <cell r="AF101">
            <v>56089601.003199995</v>
          </cell>
          <cell r="AG101">
            <v>68455812.247999996</v>
          </cell>
          <cell r="AH101">
            <v>-11838201.706800014</v>
          </cell>
          <cell r="AI101">
            <v>0</v>
          </cell>
          <cell r="AJ101">
            <v>8257.7802734375</v>
          </cell>
          <cell r="AK101">
            <v>67927802.710000008</v>
          </cell>
          <cell r="AL101">
            <v>0</v>
          </cell>
          <cell r="AM101">
            <v>107255158.00800002</v>
          </cell>
          <cell r="AN101">
            <v>0</v>
          </cell>
          <cell r="AO101">
            <v>107255158.00800002</v>
          </cell>
          <cell r="AP101">
            <v>54.962758202066773</v>
          </cell>
          <cell r="AQ101">
            <v>0</v>
          </cell>
          <cell r="AR101">
            <v>1</v>
          </cell>
          <cell r="AS101">
            <v>0</v>
          </cell>
          <cell r="AT101">
            <v>1</v>
          </cell>
          <cell r="AU101">
            <v>0</v>
          </cell>
          <cell r="AV101">
            <v>0</v>
          </cell>
          <cell r="AW101">
            <v>955241884.828125</v>
          </cell>
          <cell r="AX101">
            <v>0</v>
          </cell>
          <cell r="AY101">
            <v>136463126.40401787</v>
          </cell>
          <cell r="AZ101">
            <v>107255158.00800002</v>
          </cell>
          <cell r="BA101">
            <v>15322165.429714289</v>
          </cell>
          <cell r="BB101">
            <v>466888107.2251001</v>
          </cell>
          <cell r="BC101">
            <v>734844866.56274295</v>
          </cell>
          <cell r="BD101">
            <v>0</v>
          </cell>
          <cell r="BE101">
            <v>0</v>
          </cell>
        </row>
        <row r="102">
          <cell r="A102">
            <v>105253303</v>
          </cell>
          <cell r="B102" t="str">
            <v>Fairview SD</v>
          </cell>
          <cell r="C102" t="str">
            <v>Erie</v>
          </cell>
          <cell r="D102">
            <v>9546.61</v>
          </cell>
          <cell r="E102">
            <v>63</v>
          </cell>
          <cell r="F102">
            <v>1.55E-2</v>
          </cell>
          <cell r="G102">
            <v>66</v>
          </cell>
          <cell r="H102">
            <v>26889246</v>
          </cell>
          <cell r="I102">
            <v>2290.5250000000001</v>
          </cell>
          <cell r="J102">
            <v>1</v>
          </cell>
          <cell r="K102">
            <v>21182642.68</v>
          </cell>
          <cell r="L102">
            <v>926261342</v>
          </cell>
          <cell r="M102">
            <v>439687084</v>
          </cell>
          <cell r="N102">
            <v>9546.6103515625</v>
          </cell>
          <cell r="O102">
            <v>1849.2819999999999</v>
          </cell>
          <cell r="P102">
            <v>0.83</v>
          </cell>
          <cell r="Q102">
            <v>9619.34</v>
          </cell>
          <cell r="R102">
            <v>8245.6200000000008</v>
          </cell>
          <cell r="S102">
            <v>0</v>
          </cell>
          <cell r="T102">
            <v>138.72200000000001</v>
          </cell>
          <cell r="U102">
            <v>1</v>
          </cell>
          <cell r="V102">
            <v>1</v>
          </cell>
          <cell r="W102">
            <v>1</v>
          </cell>
          <cell r="X102">
            <v>0.14284708380610137</v>
          </cell>
          <cell r="Y102">
            <v>11739.337890625</v>
          </cell>
          <cell r="Z102">
            <v>13704</v>
          </cell>
          <cell r="AA102">
            <v>31389354.600000001</v>
          </cell>
          <cell r="AB102">
            <v>4500108.6000000015</v>
          </cell>
          <cell r="AC102">
            <v>1.2699999999999999E-2</v>
          </cell>
          <cell r="AD102">
            <v>1.55E-2</v>
          </cell>
          <cell r="AE102">
            <v>1365948426</v>
          </cell>
          <cell r="AF102">
            <v>17347545.010199998</v>
          </cell>
          <cell r="AG102">
            <v>21172200.603</v>
          </cell>
          <cell r="AH102">
            <v>-3835097.6698000021</v>
          </cell>
          <cell r="AI102">
            <v>0</v>
          </cell>
          <cell r="AJ102">
            <v>8257.7802734375</v>
          </cell>
          <cell r="AK102">
            <v>21182642.68</v>
          </cell>
          <cell r="AL102">
            <v>0</v>
          </cell>
          <cell r="AM102">
            <v>4500108.6000000015</v>
          </cell>
          <cell r="AN102">
            <v>0</v>
          </cell>
          <cell r="AO102">
            <v>4500108.6000000015</v>
          </cell>
          <cell r="AP102">
            <v>16.735718807436999</v>
          </cell>
          <cell r="AQ102">
            <v>10442.076999999583</v>
          </cell>
          <cell r="AR102">
            <v>0.84392536063586809</v>
          </cell>
          <cell r="AS102">
            <v>0</v>
          </cell>
          <cell r="AT102">
            <v>0.84392536063586809</v>
          </cell>
          <cell r="AU102">
            <v>8666.923828125</v>
          </cell>
          <cell r="AV102">
            <v>8666.923828125</v>
          </cell>
          <cell r="AW102">
            <v>955241884.828125</v>
          </cell>
          <cell r="AX102">
            <v>1238.1319754464287</v>
          </cell>
          <cell r="AY102">
            <v>136463126.40401787</v>
          </cell>
          <cell r="AZ102">
            <v>4500108.6000000015</v>
          </cell>
          <cell r="BA102">
            <v>642872.65714285732</v>
          </cell>
          <cell r="BB102">
            <v>471388215.82510012</v>
          </cell>
          <cell r="BC102">
            <v>734844866.56274295</v>
          </cell>
          <cell r="BD102">
            <v>8667</v>
          </cell>
          <cell r="BE102">
            <v>1238</v>
          </cell>
        </row>
        <row r="103">
          <cell r="A103">
            <v>105253553</v>
          </cell>
          <cell r="B103" t="str">
            <v>Fort LeBoeuf SD</v>
          </cell>
          <cell r="C103" t="str">
            <v>Erie</v>
          </cell>
          <cell r="D103">
            <v>9748.31</v>
          </cell>
          <cell r="E103">
            <v>66</v>
          </cell>
          <cell r="F103">
            <v>1.1900000000000001E-2</v>
          </cell>
          <cell r="G103">
            <v>24</v>
          </cell>
          <cell r="H103">
            <v>33387150.470000003</v>
          </cell>
          <cell r="I103">
            <v>2888.5210000000002</v>
          </cell>
          <cell r="J103">
            <v>0</v>
          </cell>
          <cell r="K103">
            <v>20044325.550000001</v>
          </cell>
          <cell r="L103">
            <v>1343002090</v>
          </cell>
          <cell r="M103">
            <v>341173031</v>
          </cell>
          <cell r="N103">
            <v>9748.3095703125</v>
          </cell>
          <cell r="O103">
            <v>2043.45</v>
          </cell>
          <cell r="P103">
            <v>0.8</v>
          </cell>
          <cell r="Q103">
            <v>9913.9</v>
          </cell>
          <cell r="R103">
            <v>8245.6200000000008</v>
          </cell>
          <cell r="S103">
            <v>0</v>
          </cell>
          <cell r="T103">
            <v>334.87200000000001</v>
          </cell>
          <cell r="U103">
            <v>1</v>
          </cell>
          <cell r="V103">
            <v>1</v>
          </cell>
          <cell r="W103">
            <v>1</v>
          </cell>
          <cell r="X103">
            <v>-6.5423766486972901E-2</v>
          </cell>
          <cell r="Y103">
            <v>11558.5625</v>
          </cell>
          <cell r="Z103">
            <v>13704</v>
          </cell>
          <cell r="AA103">
            <v>39584291.784000002</v>
          </cell>
          <cell r="AB103">
            <v>6197141.3139999993</v>
          </cell>
          <cell r="AC103">
            <v>1.2699999999999999E-2</v>
          </cell>
          <cell r="AD103">
            <v>1.55E-2</v>
          </cell>
          <cell r="AE103">
            <v>1684175121</v>
          </cell>
          <cell r="AF103">
            <v>21389024.036699999</v>
          </cell>
          <cell r="AG103">
            <v>26104714.375500001</v>
          </cell>
          <cell r="AH103">
            <v>1344698.4866999984</v>
          </cell>
          <cell r="AI103">
            <v>1344698.4866999984</v>
          </cell>
          <cell r="AJ103">
            <v>8257.7802734375</v>
          </cell>
          <cell r="AK103">
            <v>21389024.036699999</v>
          </cell>
          <cell r="AL103">
            <v>0</v>
          </cell>
          <cell r="AM103">
            <v>4852442.8273000009</v>
          </cell>
          <cell r="AN103">
            <v>0</v>
          </cell>
          <cell r="AO103">
            <v>4852442.8273000009</v>
          </cell>
          <cell r="AP103">
            <v>14.533863354586549</v>
          </cell>
          <cell r="AQ103">
            <v>0</v>
          </cell>
          <cell r="AR103">
            <v>0.81950000514429644</v>
          </cell>
          <cell r="AS103">
            <v>0</v>
          </cell>
          <cell r="AT103">
            <v>0.81950000514429644</v>
          </cell>
          <cell r="AU103">
            <v>0</v>
          </cell>
          <cell r="AV103">
            <v>0</v>
          </cell>
          <cell r="AW103">
            <v>955241884.828125</v>
          </cell>
          <cell r="AX103">
            <v>0</v>
          </cell>
          <cell r="AY103">
            <v>136463126.40401787</v>
          </cell>
          <cell r="AZ103">
            <v>4852442.8273000009</v>
          </cell>
          <cell r="BA103">
            <v>693206.11818571447</v>
          </cell>
          <cell r="BB103">
            <v>476240658.65240014</v>
          </cell>
          <cell r="BC103">
            <v>734844866.56274295</v>
          </cell>
          <cell r="BD103">
            <v>0</v>
          </cell>
          <cell r="BE103">
            <v>0</v>
          </cell>
        </row>
        <row r="104">
          <cell r="A104">
            <v>105253903</v>
          </cell>
          <cell r="B104" t="str">
            <v>General McLane SD</v>
          </cell>
          <cell r="C104" t="str">
            <v>Erie</v>
          </cell>
          <cell r="D104">
            <v>7831.27</v>
          </cell>
          <cell r="E104">
            <v>44</v>
          </cell>
          <cell r="F104">
            <v>1.1299999999999999E-2</v>
          </cell>
          <cell r="G104">
            <v>18</v>
          </cell>
          <cell r="H104">
            <v>36257741.609999999</v>
          </cell>
          <cell r="I104">
            <v>2926.3429999999998</v>
          </cell>
          <cell r="J104">
            <v>0</v>
          </cell>
          <cell r="K104">
            <v>15383702.75</v>
          </cell>
          <cell r="L104">
            <v>993635034</v>
          </cell>
          <cell r="M104">
            <v>372592918</v>
          </cell>
          <cell r="N104">
            <v>7831.27001953125</v>
          </cell>
          <cell r="O104">
            <v>2181.2460000000001</v>
          </cell>
          <cell r="P104">
            <v>1</v>
          </cell>
          <cell r="Q104">
            <v>7850.62</v>
          </cell>
          <cell r="R104">
            <v>8245.6200000000008</v>
          </cell>
          <cell r="S104">
            <v>0</v>
          </cell>
          <cell r="T104">
            <v>255.14599999999999</v>
          </cell>
          <cell r="U104">
            <v>0</v>
          </cell>
          <cell r="V104">
            <v>0</v>
          </cell>
          <cell r="W104">
            <v>0</v>
          </cell>
          <cell r="X104">
            <v>1.1287567295237501E-3</v>
          </cell>
          <cell r="Y104">
            <v>12390.1201171875</v>
          </cell>
          <cell r="Z104">
            <v>13704</v>
          </cell>
          <cell r="AA104">
            <v>40102604.471999995</v>
          </cell>
          <cell r="AB104">
            <v>3844862.861999996</v>
          </cell>
          <cell r="AC104">
            <v>1.2699999999999999E-2</v>
          </cell>
          <cell r="AD104">
            <v>1.55E-2</v>
          </cell>
          <cell r="AE104">
            <v>1366227952</v>
          </cell>
          <cell r="AF104">
            <v>17351094.990399998</v>
          </cell>
          <cell r="AG104">
            <v>21176533.256000001</v>
          </cell>
          <cell r="AH104">
            <v>1967392.2403999977</v>
          </cell>
          <cell r="AI104">
            <v>1967392.2403999977</v>
          </cell>
          <cell r="AJ104">
            <v>8257.7802734375</v>
          </cell>
          <cell r="AK104">
            <v>17351094.990399998</v>
          </cell>
          <cell r="AL104">
            <v>0</v>
          </cell>
          <cell r="AM104">
            <v>1877470.6215999983</v>
          </cell>
          <cell r="AN104">
            <v>0</v>
          </cell>
          <cell r="AO104">
            <v>1877470.6215999983</v>
          </cell>
          <cell r="AP104">
            <v>5.1781234523503414</v>
          </cell>
          <cell r="AQ104">
            <v>0</v>
          </cell>
          <cell r="AR104">
            <v>1</v>
          </cell>
          <cell r="AS104">
            <v>0</v>
          </cell>
          <cell r="AT104">
            <v>1</v>
          </cell>
          <cell r="AU104">
            <v>0</v>
          </cell>
          <cell r="AV104">
            <v>0</v>
          </cell>
          <cell r="AW104">
            <v>955241884.828125</v>
          </cell>
          <cell r="AX104">
            <v>0</v>
          </cell>
          <cell r="AY104">
            <v>136463126.40401787</v>
          </cell>
          <cell r="AZ104">
            <v>1877470.6215999983</v>
          </cell>
          <cell r="BA104">
            <v>268210.08879999974</v>
          </cell>
          <cell r="BB104">
            <v>478118129.27400011</v>
          </cell>
          <cell r="BC104">
            <v>734844866.56274295</v>
          </cell>
          <cell r="BD104">
            <v>0</v>
          </cell>
          <cell r="BE104">
            <v>0</v>
          </cell>
        </row>
        <row r="105">
          <cell r="A105">
            <v>105254053</v>
          </cell>
          <cell r="B105" t="str">
            <v>Girard SD</v>
          </cell>
          <cell r="C105" t="str">
            <v>Erie</v>
          </cell>
          <cell r="D105">
            <v>5629.79</v>
          </cell>
          <cell r="E105">
            <v>21</v>
          </cell>
          <cell r="F105">
            <v>1.5599999999999999E-2</v>
          </cell>
          <cell r="G105">
            <v>66</v>
          </cell>
          <cell r="H105">
            <v>27876394.91</v>
          </cell>
          <cell r="I105">
            <v>2222.52</v>
          </cell>
          <cell r="J105">
            <v>0</v>
          </cell>
          <cell r="K105">
            <v>11394298.949999999</v>
          </cell>
          <cell r="L105">
            <v>511460385</v>
          </cell>
          <cell r="M105">
            <v>220394242</v>
          </cell>
          <cell r="N105">
            <v>5629.7900390625</v>
          </cell>
          <cell r="O105">
            <v>1562.2270000000001</v>
          </cell>
          <cell r="P105">
            <v>1</v>
          </cell>
          <cell r="Q105">
            <v>5656.59</v>
          </cell>
          <cell r="R105">
            <v>8245.6200000000008</v>
          </cell>
          <cell r="S105">
            <v>0</v>
          </cell>
          <cell r="T105">
            <v>249.10499999999999</v>
          </cell>
          <cell r="U105">
            <v>0</v>
          </cell>
          <cell r="V105">
            <v>0</v>
          </cell>
          <cell r="W105">
            <v>0</v>
          </cell>
          <cell r="X105">
            <v>-0.21104627233129217</v>
          </cell>
          <cell r="Y105">
            <v>12542.697265625</v>
          </cell>
          <cell r="Z105">
            <v>13704</v>
          </cell>
          <cell r="AA105">
            <v>30457414.079999998</v>
          </cell>
          <cell r="AB105">
            <v>2581019.1699999981</v>
          </cell>
          <cell r="AC105">
            <v>1.2699999999999999E-2</v>
          </cell>
          <cell r="AD105">
            <v>1.55E-2</v>
          </cell>
          <cell r="AE105">
            <v>731854627</v>
          </cell>
          <cell r="AF105">
            <v>9294553.7629000004</v>
          </cell>
          <cell r="AG105">
            <v>11343746.718499999</v>
          </cell>
          <cell r="AH105">
            <v>-2099745.1870999988</v>
          </cell>
          <cell r="AI105">
            <v>0</v>
          </cell>
          <cell r="AJ105">
            <v>8257.7802734375</v>
          </cell>
          <cell r="AK105">
            <v>11394298.949999999</v>
          </cell>
          <cell r="AL105">
            <v>0</v>
          </cell>
          <cell r="AM105">
            <v>2581019.1699999981</v>
          </cell>
          <cell r="AN105">
            <v>0</v>
          </cell>
          <cell r="AO105">
            <v>2581019.1699999981</v>
          </cell>
          <cell r="AP105">
            <v>9.2587982712001189</v>
          </cell>
          <cell r="AQ105">
            <v>50552.231499999762</v>
          </cell>
          <cell r="AR105">
            <v>1</v>
          </cell>
          <cell r="AS105">
            <v>0</v>
          </cell>
          <cell r="AT105">
            <v>1</v>
          </cell>
          <cell r="AU105">
            <v>50552.23046875</v>
          </cell>
          <cell r="AV105">
            <v>50552.23046875</v>
          </cell>
          <cell r="AW105">
            <v>955241884.828125</v>
          </cell>
          <cell r="AX105">
            <v>7221.7472098214284</v>
          </cell>
          <cell r="AY105">
            <v>136463126.40401787</v>
          </cell>
          <cell r="AZ105">
            <v>2581019.1699999981</v>
          </cell>
          <cell r="BA105">
            <v>368717.02428571403</v>
          </cell>
          <cell r="BB105">
            <v>480699148.44400012</v>
          </cell>
          <cell r="BC105">
            <v>734844866.56274295</v>
          </cell>
          <cell r="BD105">
            <v>50552</v>
          </cell>
          <cell r="BE105">
            <v>7222</v>
          </cell>
        </row>
        <row r="106">
          <cell r="A106">
            <v>105254353</v>
          </cell>
          <cell r="B106" t="str">
            <v>Harbor Creek SD</v>
          </cell>
          <cell r="C106" t="str">
            <v>Erie</v>
          </cell>
          <cell r="D106">
            <v>8229.18</v>
          </cell>
          <cell r="E106">
            <v>50</v>
          </cell>
          <cell r="F106">
            <v>1.5299999999999999E-2</v>
          </cell>
          <cell r="G106">
            <v>62</v>
          </cell>
          <cell r="H106">
            <v>33442790.109999999</v>
          </cell>
          <cell r="I106">
            <v>2693.7359999999999</v>
          </cell>
          <cell r="J106">
            <v>0</v>
          </cell>
          <cell r="K106">
            <v>21011744.140000001</v>
          </cell>
          <cell r="L106">
            <v>1014406819</v>
          </cell>
          <cell r="M106">
            <v>358344035</v>
          </cell>
          <cell r="N106">
            <v>8229.1796875</v>
          </cell>
          <cell r="O106">
            <v>2072.723</v>
          </cell>
          <cell r="P106">
            <v>1</v>
          </cell>
          <cell r="Q106">
            <v>8256.8799999999992</v>
          </cell>
          <cell r="R106">
            <v>8245.6200000000008</v>
          </cell>
          <cell r="S106">
            <v>0</v>
          </cell>
          <cell r="T106">
            <v>254.852</v>
          </cell>
          <cell r="U106">
            <v>1</v>
          </cell>
          <cell r="V106">
            <v>1</v>
          </cell>
          <cell r="W106">
            <v>1</v>
          </cell>
          <cell r="X106">
            <v>-6.6850747741541393E-3</v>
          </cell>
          <cell r="Y106">
            <v>12415.021484375</v>
          </cell>
          <cell r="Z106">
            <v>13704</v>
          </cell>
          <cell r="AA106">
            <v>36914958.144000001</v>
          </cell>
          <cell r="AB106">
            <v>3472168.0340000018</v>
          </cell>
          <cell r="AC106">
            <v>1.2699999999999999E-2</v>
          </cell>
          <cell r="AD106">
            <v>1.55E-2</v>
          </cell>
          <cell r="AE106">
            <v>1372750854</v>
          </cell>
          <cell r="AF106">
            <v>17433935.845799997</v>
          </cell>
          <cell r="AG106">
            <v>21277638.237</v>
          </cell>
          <cell r="AH106">
            <v>-3577808.2942000031</v>
          </cell>
          <cell r="AI106">
            <v>0</v>
          </cell>
          <cell r="AJ106">
            <v>8257.7802734375</v>
          </cell>
          <cell r="AK106">
            <v>21011744.140000001</v>
          </cell>
          <cell r="AL106">
            <v>0</v>
          </cell>
          <cell r="AM106">
            <v>3472168.0340000018</v>
          </cell>
          <cell r="AN106">
            <v>0</v>
          </cell>
          <cell r="AO106">
            <v>3472168.0340000018</v>
          </cell>
          <cell r="AP106">
            <v>10.382411343609039</v>
          </cell>
          <cell r="AQ106">
            <v>0</v>
          </cell>
          <cell r="AR106">
            <v>1</v>
          </cell>
          <cell r="AS106">
            <v>0</v>
          </cell>
          <cell r="AT106">
            <v>1</v>
          </cell>
          <cell r="AU106">
            <v>0</v>
          </cell>
          <cell r="AV106">
            <v>0</v>
          </cell>
          <cell r="AW106">
            <v>955241884.828125</v>
          </cell>
          <cell r="AX106">
            <v>0</v>
          </cell>
          <cell r="AY106">
            <v>136463126.40401787</v>
          </cell>
          <cell r="AZ106">
            <v>3472168.0340000018</v>
          </cell>
          <cell r="BA106">
            <v>496024.0048571431</v>
          </cell>
          <cell r="BB106">
            <v>484171316.4780001</v>
          </cell>
          <cell r="BC106">
            <v>734844866.56274295</v>
          </cell>
          <cell r="BD106">
            <v>0</v>
          </cell>
          <cell r="BE106">
            <v>0</v>
          </cell>
        </row>
        <row r="107">
          <cell r="A107">
            <v>105256553</v>
          </cell>
          <cell r="B107" t="str">
            <v>Iroquois SD</v>
          </cell>
          <cell r="C107" t="str">
            <v>Erie</v>
          </cell>
          <cell r="D107">
            <v>3449.39</v>
          </cell>
          <cell r="E107">
            <v>6</v>
          </cell>
          <cell r="F107">
            <v>1.9699999999999999E-2</v>
          </cell>
          <cell r="G107">
            <v>91</v>
          </cell>
          <cell r="H107">
            <v>21329492.300000001</v>
          </cell>
          <cell r="I107">
            <v>1982.3920000000001</v>
          </cell>
          <cell r="J107">
            <v>0</v>
          </cell>
          <cell r="K107">
            <v>7691445.1299999999</v>
          </cell>
          <cell r="L107">
            <v>274020243</v>
          </cell>
          <cell r="M107">
            <v>115876363</v>
          </cell>
          <cell r="N107">
            <v>3449.389892578125</v>
          </cell>
          <cell r="O107">
            <v>1134.951</v>
          </cell>
          <cell r="P107">
            <v>1</v>
          </cell>
          <cell r="Q107">
            <v>3456.76</v>
          </cell>
          <cell r="R107">
            <v>8245.6200000000008</v>
          </cell>
          <cell r="S107">
            <v>0</v>
          </cell>
          <cell r="T107">
            <v>444.14499999999998</v>
          </cell>
          <cell r="U107">
            <v>0</v>
          </cell>
          <cell r="V107">
            <v>0</v>
          </cell>
          <cell r="W107">
            <v>0</v>
          </cell>
          <cell r="X107">
            <v>-0.11318178800576396</v>
          </cell>
          <cell r="Y107">
            <v>10759.47265625</v>
          </cell>
          <cell r="Z107">
            <v>13704</v>
          </cell>
          <cell r="AA107">
            <v>27166699.968000002</v>
          </cell>
          <cell r="AB107">
            <v>5837207.6680000015</v>
          </cell>
          <cell r="AC107">
            <v>1.2699999999999999E-2</v>
          </cell>
          <cell r="AD107">
            <v>1.55E-2</v>
          </cell>
          <cell r="AE107">
            <v>389896606</v>
          </cell>
          <cell r="AF107">
            <v>4951686.8961999994</v>
          </cell>
          <cell r="AG107">
            <v>6043397.3930000002</v>
          </cell>
          <cell r="AH107">
            <v>-2739758.2338000005</v>
          </cell>
          <cell r="AI107">
            <v>0</v>
          </cell>
          <cell r="AJ107">
            <v>8257.7802734375</v>
          </cell>
          <cell r="AK107">
            <v>7691445.1299999999</v>
          </cell>
          <cell r="AL107">
            <v>0</v>
          </cell>
          <cell r="AM107">
            <v>5837207.6680000015</v>
          </cell>
          <cell r="AN107">
            <v>0</v>
          </cell>
          <cell r="AO107">
            <v>5837207.6680000015</v>
          </cell>
          <cell r="AP107">
            <v>27.366838300225275</v>
          </cell>
          <cell r="AQ107">
            <v>1648047.7369999997</v>
          </cell>
          <cell r="AR107">
            <v>1</v>
          </cell>
          <cell r="AS107">
            <v>0</v>
          </cell>
          <cell r="AT107">
            <v>1</v>
          </cell>
          <cell r="AU107">
            <v>1648047.75</v>
          </cell>
          <cell r="AV107">
            <v>1648047.75</v>
          </cell>
          <cell r="AW107">
            <v>955241884.828125</v>
          </cell>
          <cell r="AX107">
            <v>235435.39285714287</v>
          </cell>
          <cell r="AY107">
            <v>136463126.40401787</v>
          </cell>
          <cell r="AZ107">
            <v>5837207.6680000015</v>
          </cell>
          <cell r="BA107">
            <v>833886.80971428589</v>
          </cell>
          <cell r="BB107">
            <v>490008524.14600009</v>
          </cell>
          <cell r="BC107">
            <v>734844866.56274295</v>
          </cell>
          <cell r="BD107">
            <v>1648048</v>
          </cell>
          <cell r="BE107">
            <v>235435</v>
          </cell>
        </row>
        <row r="108">
          <cell r="A108">
            <v>105257602</v>
          </cell>
          <cell r="B108" t="str">
            <v>Millcreek Township SD</v>
          </cell>
          <cell r="C108" t="str">
            <v>Erie</v>
          </cell>
          <cell r="D108">
            <v>11408.35</v>
          </cell>
          <cell r="E108">
            <v>78</v>
          </cell>
          <cell r="F108">
            <v>1.21E-2</v>
          </cell>
          <cell r="G108">
            <v>25</v>
          </cell>
          <cell r="H108">
            <v>104682287.72</v>
          </cell>
          <cell r="I108">
            <v>8916.6090000000004</v>
          </cell>
          <cell r="J108">
            <v>0</v>
          </cell>
          <cell r="K108">
            <v>68818675.890000001</v>
          </cell>
          <cell r="L108">
            <v>3846491143</v>
          </cell>
          <cell r="M108">
            <v>1862670647</v>
          </cell>
          <cell r="N108">
            <v>11408.349609375</v>
          </cell>
          <cell r="O108">
            <v>6391.6679999999997</v>
          </cell>
          <cell r="P108">
            <v>0.61</v>
          </cell>
          <cell r="Q108">
            <v>11433.07</v>
          </cell>
          <cell r="R108">
            <v>8245.6200000000008</v>
          </cell>
          <cell r="S108">
            <v>0</v>
          </cell>
          <cell r="T108">
            <v>599.30499999999995</v>
          </cell>
          <cell r="U108">
            <v>0</v>
          </cell>
          <cell r="V108">
            <v>0</v>
          </cell>
          <cell r="W108">
            <v>0</v>
          </cell>
          <cell r="X108">
            <v>-0.13048543272086052</v>
          </cell>
          <cell r="Y108">
            <v>11740.1455078125</v>
          </cell>
          <cell r="Z108">
            <v>13704</v>
          </cell>
          <cell r="AA108">
            <v>122193209.736</v>
          </cell>
          <cell r="AB108">
            <v>17510922.016000003</v>
          </cell>
          <cell r="AC108">
            <v>1.2699999999999999E-2</v>
          </cell>
          <cell r="AD108">
            <v>1.55E-2</v>
          </cell>
          <cell r="AE108">
            <v>5709161790</v>
          </cell>
          <cell r="AF108">
            <v>72506354.732999995</v>
          </cell>
          <cell r="AG108">
            <v>88492007.745000005</v>
          </cell>
          <cell r="AH108">
            <v>3687678.8429999948</v>
          </cell>
          <cell r="AI108">
            <v>3687678.8429999948</v>
          </cell>
          <cell r="AJ108">
            <v>8257.7802734375</v>
          </cell>
          <cell r="AK108">
            <v>72506354.732999995</v>
          </cell>
          <cell r="AL108">
            <v>0</v>
          </cell>
          <cell r="AM108">
            <v>13823243.173000008</v>
          </cell>
          <cell r="AN108">
            <v>0</v>
          </cell>
          <cell r="AO108">
            <v>13823243.173000008</v>
          </cell>
          <cell r="AP108">
            <v>13.204949446628323</v>
          </cell>
          <cell r="AQ108">
            <v>0</v>
          </cell>
          <cell r="AR108">
            <v>0.61847261229851069</v>
          </cell>
          <cell r="AS108">
            <v>0</v>
          </cell>
          <cell r="AT108">
            <v>0.61847261229851069</v>
          </cell>
          <cell r="AU108">
            <v>0</v>
          </cell>
          <cell r="AV108">
            <v>0</v>
          </cell>
          <cell r="AW108">
            <v>955241884.828125</v>
          </cell>
          <cell r="AX108">
            <v>0</v>
          </cell>
          <cell r="AY108">
            <v>136463126.40401787</v>
          </cell>
          <cell r="AZ108">
            <v>13823243.173000008</v>
          </cell>
          <cell r="BA108">
            <v>1974749.0247142869</v>
          </cell>
          <cell r="BB108">
            <v>503831767.31900012</v>
          </cell>
          <cell r="BC108">
            <v>734844866.56274295</v>
          </cell>
          <cell r="BD108">
            <v>0</v>
          </cell>
          <cell r="BE108">
            <v>0</v>
          </cell>
        </row>
        <row r="109">
          <cell r="A109">
            <v>105258303</v>
          </cell>
          <cell r="B109" t="str">
            <v>North East SD</v>
          </cell>
          <cell r="C109" t="str">
            <v>Erie</v>
          </cell>
          <cell r="D109">
            <v>6397.54</v>
          </cell>
          <cell r="E109">
            <v>28</v>
          </cell>
          <cell r="F109">
            <v>1.3100000000000001E-2</v>
          </cell>
          <cell r="G109">
            <v>37</v>
          </cell>
          <cell r="H109">
            <v>25413774.370000001</v>
          </cell>
          <cell r="I109">
            <v>2207.5549999999998</v>
          </cell>
          <cell r="J109">
            <v>0</v>
          </cell>
          <cell r="K109">
            <v>11166067.790000001</v>
          </cell>
          <cell r="L109">
            <v>608205515</v>
          </cell>
          <cell r="M109">
            <v>241067818</v>
          </cell>
          <cell r="N109">
            <v>6397.5400390625</v>
          </cell>
          <cell r="O109">
            <v>1587.0609999999999</v>
          </cell>
          <cell r="P109">
            <v>1</v>
          </cell>
          <cell r="Q109">
            <v>6428.66</v>
          </cell>
          <cell r="R109">
            <v>8245.6200000000008</v>
          </cell>
          <cell r="S109">
            <v>0</v>
          </cell>
          <cell r="T109">
            <v>262.44200000000001</v>
          </cell>
          <cell r="U109">
            <v>0</v>
          </cell>
          <cell r="V109">
            <v>0</v>
          </cell>
          <cell r="W109">
            <v>0</v>
          </cell>
          <cell r="X109">
            <v>-7.7893647323409615E-2</v>
          </cell>
          <cell r="Y109">
            <v>11512.181640625</v>
          </cell>
          <cell r="Z109">
            <v>13704</v>
          </cell>
          <cell r="AA109">
            <v>30252333.719999999</v>
          </cell>
          <cell r="AB109">
            <v>4838559.3499999978</v>
          </cell>
          <cell r="AC109">
            <v>1.2699999999999999E-2</v>
          </cell>
          <cell r="AD109">
            <v>1.55E-2</v>
          </cell>
          <cell r="AE109">
            <v>849273333</v>
          </cell>
          <cell r="AF109">
            <v>10785771.3291</v>
          </cell>
          <cell r="AG109">
            <v>13163736.661499999</v>
          </cell>
          <cell r="AH109">
            <v>-380296.46090000123</v>
          </cell>
          <cell r="AI109">
            <v>0</v>
          </cell>
          <cell r="AJ109">
            <v>8257.7802734375</v>
          </cell>
          <cell r="AK109">
            <v>11166067.790000001</v>
          </cell>
          <cell r="AL109">
            <v>0</v>
          </cell>
          <cell r="AM109">
            <v>4838559.3499999978</v>
          </cell>
          <cell r="AN109">
            <v>0</v>
          </cell>
          <cell r="AO109">
            <v>4838559.3499999978</v>
          </cell>
          <cell r="AP109">
            <v>19.039121381795749</v>
          </cell>
          <cell r="AQ109">
            <v>0</v>
          </cell>
          <cell r="AR109">
            <v>1</v>
          </cell>
          <cell r="AS109">
            <v>0</v>
          </cell>
          <cell r="AT109">
            <v>1</v>
          </cell>
          <cell r="AU109">
            <v>0</v>
          </cell>
          <cell r="AV109">
            <v>0</v>
          </cell>
          <cell r="AW109">
            <v>955241884.828125</v>
          </cell>
          <cell r="AX109">
            <v>0</v>
          </cell>
          <cell r="AY109">
            <v>136463126.40401787</v>
          </cell>
          <cell r="AZ109">
            <v>4838559.3499999978</v>
          </cell>
          <cell r="BA109">
            <v>691222.76428571402</v>
          </cell>
          <cell r="BB109">
            <v>508670326.66900015</v>
          </cell>
          <cell r="BC109">
            <v>734844866.56274295</v>
          </cell>
          <cell r="BD109">
            <v>0</v>
          </cell>
          <cell r="BE109">
            <v>0</v>
          </cell>
        </row>
        <row r="110">
          <cell r="A110">
            <v>105258503</v>
          </cell>
          <cell r="B110" t="str">
            <v>Northwestern SD</v>
          </cell>
          <cell r="C110" t="str">
            <v>Erie</v>
          </cell>
          <cell r="D110">
            <v>5512.93</v>
          </cell>
          <cell r="E110">
            <v>19</v>
          </cell>
          <cell r="F110">
            <v>9.7999999999999997E-3</v>
          </cell>
          <cell r="G110">
            <v>7</v>
          </cell>
          <cell r="H110">
            <v>23860255.02</v>
          </cell>
          <cell r="I110">
            <v>2007.538</v>
          </cell>
          <cell r="J110">
            <v>0</v>
          </cell>
          <cell r="K110">
            <v>6076650.29</v>
          </cell>
          <cell r="L110">
            <v>448877353</v>
          </cell>
          <cell r="M110">
            <v>171619184</v>
          </cell>
          <cell r="N110">
            <v>5512.93017578125</v>
          </cell>
          <cell r="O110">
            <v>1310.2660000000001</v>
          </cell>
          <cell r="P110">
            <v>1</v>
          </cell>
          <cell r="Q110">
            <v>5462.13</v>
          </cell>
          <cell r="R110">
            <v>8245.6200000000008</v>
          </cell>
          <cell r="S110">
            <v>72.263999999999996</v>
          </cell>
          <cell r="T110">
            <v>207.86600000000001</v>
          </cell>
          <cell r="U110">
            <v>0</v>
          </cell>
          <cell r="V110">
            <v>0</v>
          </cell>
          <cell r="W110">
            <v>0</v>
          </cell>
          <cell r="X110">
            <v>-0.18094581100121693</v>
          </cell>
          <cell r="Y110">
            <v>11885.33203125</v>
          </cell>
          <cell r="Z110">
            <v>13704</v>
          </cell>
          <cell r="AA110">
            <v>27511300.752</v>
          </cell>
          <cell r="AB110">
            <v>3651045.7320000008</v>
          </cell>
          <cell r="AC110">
            <v>1.2699999999999999E-2</v>
          </cell>
          <cell r="AD110">
            <v>1.55E-2</v>
          </cell>
          <cell r="AE110">
            <v>620496537</v>
          </cell>
          <cell r="AF110">
            <v>7880306.0198999997</v>
          </cell>
          <cell r="AG110">
            <v>9617696.3234999999</v>
          </cell>
          <cell r="AH110">
            <v>1803655.7298999997</v>
          </cell>
          <cell r="AI110">
            <v>1803655.7298999997</v>
          </cell>
          <cell r="AJ110">
            <v>8257.7802734375</v>
          </cell>
          <cell r="AK110">
            <v>7880306.0198999997</v>
          </cell>
          <cell r="AL110">
            <v>0</v>
          </cell>
          <cell r="AM110">
            <v>1847390.0021000011</v>
          </cell>
          <cell r="AN110">
            <v>0</v>
          </cell>
          <cell r="AO110">
            <v>1847390.0021000011</v>
          </cell>
          <cell r="AP110">
            <v>7.7425408930101245</v>
          </cell>
          <cell r="AQ110">
            <v>0</v>
          </cell>
          <cell r="AR110">
            <v>1</v>
          </cell>
          <cell r="AS110">
            <v>0</v>
          </cell>
          <cell r="AT110">
            <v>1</v>
          </cell>
          <cell r="AU110">
            <v>0</v>
          </cell>
          <cell r="AV110">
            <v>0</v>
          </cell>
          <cell r="AW110">
            <v>955241884.828125</v>
          </cell>
          <cell r="AX110">
            <v>0</v>
          </cell>
          <cell r="AY110">
            <v>136463126.40401787</v>
          </cell>
          <cell r="AZ110">
            <v>1847390.0021000011</v>
          </cell>
          <cell r="BA110">
            <v>263912.85744285729</v>
          </cell>
          <cell r="BB110">
            <v>510517716.67110014</v>
          </cell>
          <cell r="BC110">
            <v>734844866.56274295</v>
          </cell>
          <cell r="BD110">
            <v>0</v>
          </cell>
          <cell r="BE110">
            <v>0</v>
          </cell>
        </row>
        <row r="111">
          <cell r="A111">
            <v>105259103</v>
          </cell>
          <cell r="B111" t="str">
            <v>Union City Area SD</v>
          </cell>
          <cell r="C111" t="str">
            <v>Erie</v>
          </cell>
          <cell r="D111">
            <v>4219.3999999999996</v>
          </cell>
          <cell r="E111">
            <v>9</v>
          </cell>
          <cell r="F111">
            <v>1.04E-2</v>
          </cell>
          <cell r="G111">
            <v>11</v>
          </cell>
          <cell r="H111">
            <v>18912827.98</v>
          </cell>
          <cell r="I111">
            <v>1562.1130000000001</v>
          </cell>
          <cell r="J111">
            <v>0</v>
          </cell>
          <cell r="K111">
            <v>4004366.73</v>
          </cell>
          <cell r="L111">
            <v>273522626</v>
          </cell>
          <cell r="M111">
            <v>111493849</v>
          </cell>
          <cell r="N111">
            <v>4219.39990234375</v>
          </cell>
          <cell r="O111">
            <v>1010.423</v>
          </cell>
          <cell r="P111">
            <v>1</v>
          </cell>
          <cell r="Q111">
            <v>4168.13</v>
          </cell>
          <cell r="R111">
            <v>8245.6200000000008</v>
          </cell>
          <cell r="S111">
            <v>73.772000000000006</v>
          </cell>
          <cell r="T111">
            <v>209.005</v>
          </cell>
          <cell r="U111">
            <v>0</v>
          </cell>
          <cell r="V111">
            <v>0</v>
          </cell>
          <cell r="W111">
            <v>0</v>
          </cell>
          <cell r="X111">
            <v>-0.18409799294597168</v>
          </cell>
          <cell r="Y111">
            <v>12107.208984375</v>
          </cell>
          <cell r="Z111">
            <v>13704</v>
          </cell>
          <cell r="AA111">
            <v>21407196.552000001</v>
          </cell>
          <cell r="AB111">
            <v>2494368.5720000006</v>
          </cell>
          <cell r="AC111">
            <v>1.2699999999999999E-2</v>
          </cell>
          <cell r="AD111">
            <v>1.55E-2</v>
          </cell>
          <cell r="AE111">
            <v>385016475</v>
          </cell>
          <cell r="AF111">
            <v>4889709.2324999999</v>
          </cell>
          <cell r="AG111">
            <v>5967755.3624999998</v>
          </cell>
          <cell r="AH111">
            <v>885342.50249999994</v>
          </cell>
          <cell r="AI111">
            <v>885342.50249999994</v>
          </cell>
          <cell r="AJ111">
            <v>8257.7802734375</v>
          </cell>
          <cell r="AK111">
            <v>4889709.2324999999</v>
          </cell>
          <cell r="AL111">
            <v>0</v>
          </cell>
          <cell r="AM111">
            <v>1609026.0695000007</v>
          </cell>
          <cell r="AN111">
            <v>0</v>
          </cell>
          <cell r="AO111">
            <v>1609026.0695000007</v>
          </cell>
          <cell r="AP111">
            <v>8.5075910974367179</v>
          </cell>
          <cell r="AQ111">
            <v>0</v>
          </cell>
          <cell r="AR111">
            <v>1</v>
          </cell>
          <cell r="AS111">
            <v>0</v>
          </cell>
          <cell r="AT111">
            <v>1</v>
          </cell>
          <cell r="AU111">
            <v>0</v>
          </cell>
          <cell r="AV111">
            <v>0</v>
          </cell>
          <cell r="AW111">
            <v>955241884.828125</v>
          </cell>
          <cell r="AX111">
            <v>0</v>
          </cell>
          <cell r="AY111">
            <v>136463126.40401787</v>
          </cell>
          <cell r="AZ111">
            <v>1609026.0695000007</v>
          </cell>
          <cell r="BA111">
            <v>229860.86707142866</v>
          </cell>
          <cell r="BB111">
            <v>512126742.74060017</v>
          </cell>
          <cell r="BC111">
            <v>734844866.56274295</v>
          </cell>
          <cell r="BD111">
            <v>0</v>
          </cell>
          <cell r="BE111">
            <v>0</v>
          </cell>
        </row>
        <row r="112">
          <cell r="A112">
            <v>105259703</v>
          </cell>
          <cell r="B112" t="str">
            <v>Wattsburg Area SD</v>
          </cell>
          <cell r="C112" t="str">
            <v>Erie</v>
          </cell>
          <cell r="D112">
            <v>7171.88</v>
          </cell>
          <cell r="E112">
            <v>38</v>
          </cell>
          <cell r="F112">
            <v>1.6500000000000001E-2</v>
          </cell>
          <cell r="G112">
            <v>74</v>
          </cell>
          <cell r="H112">
            <v>23802147.920000002</v>
          </cell>
          <cell r="I112">
            <v>1859.1610000000001</v>
          </cell>
          <cell r="J112">
            <v>0</v>
          </cell>
          <cell r="K112">
            <v>13625082.609999999</v>
          </cell>
          <cell r="L112">
            <v>592677134</v>
          </cell>
          <cell r="M112">
            <v>230788373</v>
          </cell>
          <cell r="N112">
            <v>7171.8798828125</v>
          </cell>
          <cell r="O112">
            <v>1318.9680000000001</v>
          </cell>
          <cell r="P112">
            <v>1</v>
          </cell>
          <cell r="Q112">
            <v>7096.27</v>
          </cell>
          <cell r="R112">
            <v>8245.6200000000008</v>
          </cell>
          <cell r="S112">
            <v>86.034999999999997</v>
          </cell>
          <cell r="T112">
            <v>219.58600000000001</v>
          </cell>
          <cell r="U112">
            <v>0</v>
          </cell>
          <cell r="V112">
            <v>0</v>
          </cell>
          <cell r="W112">
            <v>0</v>
          </cell>
          <cell r="X112">
            <v>-0.13857801184990123</v>
          </cell>
          <cell r="Y112">
            <v>12802.62890625</v>
          </cell>
          <cell r="Z112">
            <v>13704</v>
          </cell>
          <cell r="AA112">
            <v>25477942.344000001</v>
          </cell>
          <cell r="AB112">
            <v>1675794.4239999987</v>
          </cell>
          <cell r="AC112">
            <v>1.2699999999999999E-2</v>
          </cell>
          <cell r="AD112">
            <v>1.55E-2</v>
          </cell>
          <cell r="AE112">
            <v>823465507</v>
          </cell>
          <cell r="AF112">
            <v>10458011.938899999</v>
          </cell>
          <cell r="AG112">
            <v>12763715.3585</v>
          </cell>
          <cell r="AH112">
            <v>-3167070.6710999999</v>
          </cell>
          <cell r="AI112">
            <v>0</v>
          </cell>
          <cell r="AJ112">
            <v>8257.7802734375</v>
          </cell>
          <cell r="AK112">
            <v>13625082.609999999</v>
          </cell>
          <cell r="AL112">
            <v>0</v>
          </cell>
          <cell r="AM112">
            <v>1675794.4239999987</v>
          </cell>
          <cell r="AN112">
            <v>0</v>
          </cell>
          <cell r="AO112">
            <v>1675794.4239999987</v>
          </cell>
          <cell r="AP112">
            <v>7.0405176441740158</v>
          </cell>
          <cell r="AQ112">
            <v>861367.25149999931</v>
          </cell>
          <cell r="AR112">
            <v>1</v>
          </cell>
          <cell r="AS112">
            <v>0</v>
          </cell>
          <cell r="AT112">
            <v>1</v>
          </cell>
          <cell r="AU112">
            <v>861367.25</v>
          </cell>
          <cell r="AV112">
            <v>861367.25</v>
          </cell>
          <cell r="AW112">
            <v>955241884.828125</v>
          </cell>
          <cell r="AX112">
            <v>123052.46428571429</v>
          </cell>
          <cell r="AY112">
            <v>136463126.40401787</v>
          </cell>
          <cell r="AZ112">
            <v>1675794.4239999987</v>
          </cell>
          <cell r="BA112">
            <v>239399.20342857126</v>
          </cell>
          <cell r="BB112">
            <v>513802537.16460019</v>
          </cell>
          <cell r="BC112">
            <v>734844866.56274295</v>
          </cell>
          <cell r="BD112">
            <v>861367</v>
          </cell>
          <cell r="BE112">
            <v>123052</v>
          </cell>
        </row>
        <row r="113">
          <cell r="A113">
            <v>105628302</v>
          </cell>
          <cell r="B113" t="str">
            <v>Warren County SD</v>
          </cell>
          <cell r="C113" t="str">
            <v>Warren</v>
          </cell>
          <cell r="D113">
            <v>6037.4</v>
          </cell>
          <cell r="E113">
            <v>24</v>
          </cell>
          <cell r="F113">
            <v>1.3899999999999999E-2</v>
          </cell>
          <cell r="G113">
            <v>49</v>
          </cell>
          <cell r="H113">
            <v>80329642.879999995</v>
          </cell>
          <cell r="I113">
            <v>6265.45</v>
          </cell>
          <cell r="J113">
            <v>0</v>
          </cell>
          <cell r="K113">
            <v>30462693.169999998</v>
          </cell>
          <cell r="L113">
            <v>1521381286</v>
          </cell>
          <cell r="M113">
            <v>664257287</v>
          </cell>
          <cell r="N113">
            <v>6037.39990234375</v>
          </cell>
          <cell r="O113">
            <v>4306.9409999999998</v>
          </cell>
          <cell r="P113">
            <v>1</v>
          </cell>
          <cell r="Q113">
            <v>6011.5</v>
          </cell>
          <cell r="R113">
            <v>8245.6200000000008</v>
          </cell>
          <cell r="S113">
            <v>0</v>
          </cell>
          <cell r="T113">
            <v>783.13</v>
          </cell>
          <cell r="U113">
            <v>0</v>
          </cell>
          <cell r="V113">
            <v>0</v>
          </cell>
          <cell r="W113">
            <v>0</v>
          </cell>
          <cell r="X113">
            <v>-0.1434740985001596</v>
          </cell>
          <cell r="Y113">
            <v>12821.048828125</v>
          </cell>
          <cell r="Z113">
            <v>13704</v>
          </cell>
          <cell r="AA113">
            <v>85861726.799999997</v>
          </cell>
          <cell r="AB113">
            <v>5532083.9200000018</v>
          </cell>
          <cell r="AC113">
            <v>1.2699999999999999E-2</v>
          </cell>
          <cell r="AD113">
            <v>1.55E-2</v>
          </cell>
          <cell r="AE113">
            <v>2185638573</v>
          </cell>
          <cell r="AF113">
            <v>27757609.877099998</v>
          </cell>
          <cell r="AG113">
            <v>33877397.881499998</v>
          </cell>
          <cell r="AH113">
            <v>-2705083.2928999998</v>
          </cell>
          <cell r="AI113">
            <v>0</v>
          </cell>
          <cell r="AJ113">
            <v>8257.7802734375</v>
          </cell>
          <cell r="AK113">
            <v>30462693.169999998</v>
          </cell>
          <cell r="AL113">
            <v>0</v>
          </cell>
          <cell r="AM113">
            <v>5532083.9200000018</v>
          </cell>
          <cell r="AN113">
            <v>0</v>
          </cell>
          <cell r="AO113">
            <v>5532083.9200000018</v>
          </cell>
          <cell r="AP113">
            <v>6.8867278898078448</v>
          </cell>
          <cell r="AQ113">
            <v>0</v>
          </cell>
          <cell r="AR113">
            <v>1</v>
          </cell>
          <cell r="AS113">
            <v>0</v>
          </cell>
          <cell r="AT113">
            <v>1</v>
          </cell>
          <cell r="AU113">
            <v>0</v>
          </cell>
          <cell r="AV113">
            <v>0</v>
          </cell>
          <cell r="AW113">
            <v>955241884.828125</v>
          </cell>
          <cell r="AX113">
            <v>0</v>
          </cell>
          <cell r="AY113">
            <v>136463126.40401787</v>
          </cell>
          <cell r="AZ113">
            <v>5532083.9200000018</v>
          </cell>
          <cell r="BA113">
            <v>790297.70285714313</v>
          </cell>
          <cell r="BB113">
            <v>519334621.08460021</v>
          </cell>
          <cell r="BC113">
            <v>734844866.56274295</v>
          </cell>
          <cell r="BD113">
            <v>0</v>
          </cell>
          <cell r="BE113">
            <v>0</v>
          </cell>
        </row>
        <row r="114">
          <cell r="A114">
            <v>106160303</v>
          </cell>
          <cell r="B114" t="str">
            <v>Allegheny-Clarion Valley SD</v>
          </cell>
          <cell r="C114" t="str">
            <v>Clarion</v>
          </cell>
          <cell r="D114">
            <v>7035.19</v>
          </cell>
          <cell r="E114">
            <v>35</v>
          </cell>
          <cell r="F114">
            <v>1.12E-2</v>
          </cell>
          <cell r="G114">
            <v>17</v>
          </cell>
          <cell r="H114">
            <v>15565300.760000002</v>
          </cell>
          <cell r="I114">
            <v>1028.6759999999999</v>
          </cell>
          <cell r="J114">
            <v>0</v>
          </cell>
          <cell r="K114">
            <v>4658524.580000001</v>
          </cell>
          <cell r="L114">
            <v>307517107</v>
          </cell>
          <cell r="M114">
            <v>108102125</v>
          </cell>
          <cell r="N114">
            <v>7035.18994140625</v>
          </cell>
          <cell r="O114">
            <v>636.29999999999995</v>
          </cell>
          <cell r="P114">
            <v>1</v>
          </cell>
          <cell r="Q114">
            <v>6987.25</v>
          </cell>
          <cell r="R114">
            <v>8245.6200000000008</v>
          </cell>
          <cell r="S114">
            <v>96.813999999999993</v>
          </cell>
          <cell r="T114">
            <v>99.641000000000005</v>
          </cell>
          <cell r="U114">
            <v>0</v>
          </cell>
          <cell r="V114">
            <v>0</v>
          </cell>
          <cell r="W114">
            <v>0</v>
          </cell>
          <cell r="X114">
            <v>-0.20077291337870873</v>
          </cell>
          <cell r="Y114">
            <v>15131.392578125</v>
          </cell>
          <cell r="Z114">
            <v>13704</v>
          </cell>
          <cell r="AA114">
            <v>14096975.903999999</v>
          </cell>
          <cell r="AB114">
            <v>0</v>
          </cell>
          <cell r="AC114">
            <v>1.2699999999999999E-2</v>
          </cell>
          <cell r="AD114">
            <v>1.55E-2</v>
          </cell>
          <cell r="AE114">
            <v>415619232</v>
          </cell>
          <cell r="AF114">
            <v>5278364.2463999996</v>
          </cell>
          <cell r="AG114">
            <v>6442098.0959999999</v>
          </cell>
          <cell r="AH114">
            <v>619839.66639999859</v>
          </cell>
          <cell r="AI114">
            <v>0</v>
          </cell>
          <cell r="AJ114">
            <v>8257.7802734375</v>
          </cell>
          <cell r="AK114">
            <v>5278364.2463999996</v>
          </cell>
          <cell r="AL114">
            <v>0</v>
          </cell>
          <cell r="AM114">
            <v>0</v>
          </cell>
          <cell r="AN114">
            <v>0</v>
          </cell>
          <cell r="AO114">
            <v>0</v>
          </cell>
          <cell r="AP114">
            <v>0</v>
          </cell>
          <cell r="AQ114">
            <v>0</v>
          </cell>
          <cell r="AR114">
            <v>1</v>
          </cell>
          <cell r="AS114">
            <v>0</v>
          </cell>
          <cell r="AT114">
            <v>1</v>
          </cell>
          <cell r="AU114">
            <v>0</v>
          </cell>
          <cell r="AV114">
            <v>0</v>
          </cell>
          <cell r="AW114">
            <v>955241884.828125</v>
          </cell>
          <cell r="AX114">
            <v>0</v>
          </cell>
          <cell r="AY114">
            <v>136463126.40401787</v>
          </cell>
          <cell r="AZ114">
            <v>0</v>
          </cell>
          <cell r="BA114">
            <v>0</v>
          </cell>
          <cell r="BB114">
            <v>519334621.08460021</v>
          </cell>
          <cell r="BC114">
            <v>734844866.56274295</v>
          </cell>
          <cell r="BD114">
            <v>0</v>
          </cell>
          <cell r="BE114">
            <v>0</v>
          </cell>
        </row>
        <row r="115">
          <cell r="A115">
            <v>106161203</v>
          </cell>
          <cell r="B115" t="str">
            <v>Clarion Area SD</v>
          </cell>
          <cell r="C115" t="str">
            <v>Clarion</v>
          </cell>
          <cell r="D115">
            <v>7732.74</v>
          </cell>
          <cell r="E115">
            <v>43</v>
          </cell>
          <cell r="F115">
            <v>1.6400000000000001E-2</v>
          </cell>
          <cell r="G115">
            <v>73</v>
          </cell>
          <cell r="H115">
            <v>13626321.219999999</v>
          </cell>
          <cell r="I115">
            <v>1173.002</v>
          </cell>
          <cell r="J115">
            <v>0</v>
          </cell>
          <cell r="K115">
            <v>8292514.2800000003</v>
          </cell>
          <cell r="L115">
            <v>352155659</v>
          </cell>
          <cell r="M115">
            <v>152284190</v>
          </cell>
          <cell r="N115">
            <v>7732.740234375</v>
          </cell>
          <cell r="O115">
            <v>775.00800000000004</v>
          </cell>
          <cell r="P115">
            <v>1</v>
          </cell>
          <cell r="Q115">
            <v>7660.16</v>
          </cell>
          <cell r="R115">
            <v>8245.6200000000008</v>
          </cell>
          <cell r="S115">
            <v>77.003</v>
          </cell>
          <cell r="T115">
            <v>69.921999999999997</v>
          </cell>
          <cell r="U115">
            <v>0</v>
          </cell>
          <cell r="V115">
            <v>0</v>
          </cell>
          <cell r="W115">
            <v>0</v>
          </cell>
          <cell r="X115">
            <v>-4.2029146734898153E-2</v>
          </cell>
          <cell r="Y115">
            <v>11616.6220703125</v>
          </cell>
          <cell r="Z115">
            <v>13704</v>
          </cell>
          <cell r="AA115">
            <v>16074819.408</v>
          </cell>
          <cell r="AB115">
            <v>2448498.188000001</v>
          </cell>
          <cell r="AC115">
            <v>1.2699999999999999E-2</v>
          </cell>
          <cell r="AD115">
            <v>1.55E-2</v>
          </cell>
          <cell r="AE115">
            <v>504439849</v>
          </cell>
          <cell r="AF115">
            <v>6406386.0822999999</v>
          </cell>
          <cell r="AG115">
            <v>7818817.6595000001</v>
          </cell>
          <cell r="AH115">
            <v>-1886128.1977000004</v>
          </cell>
          <cell r="AI115">
            <v>0</v>
          </cell>
          <cell r="AJ115">
            <v>8257.7802734375</v>
          </cell>
          <cell r="AK115">
            <v>8292514.2800000003</v>
          </cell>
          <cell r="AL115">
            <v>0</v>
          </cell>
          <cell r="AM115">
            <v>2448498.188000001</v>
          </cell>
          <cell r="AN115">
            <v>0</v>
          </cell>
          <cell r="AO115">
            <v>2448498.188000001</v>
          </cell>
          <cell r="AP115">
            <v>17.968886454887205</v>
          </cell>
          <cell r="AQ115">
            <v>473696.62050000019</v>
          </cell>
          <cell r="AR115">
            <v>1</v>
          </cell>
          <cell r="AS115">
            <v>0</v>
          </cell>
          <cell r="AT115">
            <v>1</v>
          </cell>
          <cell r="AU115">
            <v>473696.625</v>
          </cell>
          <cell r="AV115">
            <v>473696.625</v>
          </cell>
          <cell r="AW115">
            <v>955241884.828125</v>
          </cell>
          <cell r="AX115">
            <v>67670.946428571435</v>
          </cell>
          <cell r="AY115">
            <v>136463126.40401787</v>
          </cell>
          <cell r="AZ115">
            <v>2448498.188000001</v>
          </cell>
          <cell r="BA115">
            <v>349785.45542857156</v>
          </cell>
          <cell r="BB115">
            <v>521783119.27260023</v>
          </cell>
          <cell r="BC115">
            <v>734844866.56274295</v>
          </cell>
          <cell r="BD115">
            <v>473697</v>
          </cell>
          <cell r="BE115">
            <v>67671</v>
          </cell>
        </row>
        <row r="116">
          <cell r="A116">
            <v>106161703</v>
          </cell>
          <cell r="B116" t="str">
            <v>Clarion-Limestone Area SD</v>
          </cell>
          <cell r="C116" t="str">
            <v>Clarion</v>
          </cell>
          <cell r="D116">
            <v>6057.2</v>
          </cell>
          <cell r="E116">
            <v>24</v>
          </cell>
          <cell r="F116">
            <v>1.3599999999999999E-2</v>
          </cell>
          <cell r="G116">
            <v>46</v>
          </cell>
          <cell r="H116">
            <v>15835534.610000001</v>
          </cell>
          <cell r="I116">
            <v>1242.2670000000001</v>
          </cell>
          <cell r="J116">
            <v>0</v>
          </cell>
          <cell r="K116">
            <v>5958257.6200000001</v>
          </cell>
          <cell r="L116">
            <v>297192208</v>
          </cell>
          <cell r="M116">
            <v>141269962</v>
          </cell>
          <cell r="N116">
            <v>6057.2001953125</v>
          </cell>
          <cell r="O116">
            <v>815.12099999999998</v>
          </cell>
          <cell r="P116">
            <v>1</v>
          </cell>
          <cell r="Q116">
            <v>6011.8</v>
          </cell>
          <cell r="R116">
            <v>8245.6200000000008</v>
          </cell>
          <cell r="S116">
            <v>99.063000000000002</v>
          </cell>
          <cell r="T116">
            <v>106.886</v>
          </cell>
          <cell r="U116">
            <v>0</v>
          </cell>
          <cell r="V116">
            <v>0</v>
          </cell>
          <cell r="W116">
            <v>0</v>
          </cell>
          <cell r="X116">
            <v>-0.16583121743026732</v>
          </cell>
          <cell r="Y116">
            <v>12747.287109375</v>
          </cell>
          <cell r="Z116">
            <v>13704</v>
          </cell>
          <cell r="AA116">
            <v>17024026.968000002</v>
          </cell>
          <cell r="AB116">
            <v>1188492.3580000009</v>
          </cell>
          <cell r="AC116">
            <v>1.2699999999999999E-2</v>
          </cell>
          <cell r="AD116">
            <v>1.55E-2</v>
          </cell>
          <cell r="AE116">
            <v>438462170</v>
          </cell>
          <cell r="AF116">
            <v>5568469.5589999994</v>
          </cell>
          <cell r="AG116">
            <v>6796163.6349999998</v>
          </cell>
          <cell r="AH116">
            <v>-389788.06100000069</v>
          </cell>
          <cell r="AI116">
            <v>0</v>
          </cell>
          <cell r="AJ116">
            <v>8257.7802734375</v>
          </cell>
          <cell r="AK116">
            <v>5958257.6200000001</v>
          </cell>
          <cell r="AL116">
            <v>0</v>
          </cell>
          <cell r="AM116">
            <v>1188492.3580000009</v>
          </cell>
          <cell r="AN116">
            <v>0</v>
          </cell>
          <cell r="AO116">
            <v>1188492.3580000009</v>
          </cell>
          <cell r="AP116">
            <v>7.5052240879160363</v>
          </cell>
          <cell r="AQ116">
            <v>0</v>
          </cell>
          <cell r="AR116">
            <v>1</v>
          </cell>
          <cell r="AS116">
            <v>0</v>
          </cell>
          <cell r="AT116">
            <v>1</v>
          </cell>
          <cell r="AU116">
            <v>0</v>
          </cell>
          <cell r="AV116">
            <v>0</v>
          </cell>
          <cell r="AW116">
            <v>955241884.828125</v>
          </cell>
          <cell r="AX116">
            <v>0</v>
          </cell>
          <cell r="AY116">
            <v>136463126.40401787</v>
          </cell>
          <cell r="AZ116">
            <v>1188492.3580000009</v>
          </cell>
          <cell r="BA116">
            <v>169784.62257142871</v>
          </cell>
          <cell r="BB116">
            <v>522971611.63060021</v>
          </cell>
          <cell r="BC116">
            <v>734844866.56274295</v>
          </cell>
          <cell r="BD116">
            <v>0</v>
          </cell>
          <cell r="BE116">
            <v>0</v>
          </cell>
        </row>
        <row r="117">
          <cell r="A117">
            <v>106166503</v>
          </cell>
          <cell r="B117" t="str">
            <v>Keystone SD</v>
          </cell>
          <cell r="C117" t="str">
            <v>Clarion</v>
          </cell>
          <cell r="D117">
            <v>5147.03</v>
          </cell>
          <cell r="E117">
            <v>17</v>
          </cell>
          <cell r="F117">
            <v>1.21E-2</v>
          </cell>
          <cell r="G117">
            <v>25</v>
          </cell>
          <cell r="H117">
            <v>17168665.449999999</v>
          </cell>
          <cell r="I117">
            <v>1403.6590000000001</v>
          </cell>
          <cell r="J117">
            <v>0</v>
          </cell>
          <cell r="K117">
            <v>5344184.87</v>
          </cell>
          <cell r="L117">
            <v>281741435</v>
          </cell>
          <cell r="M117">
            <v>158854301</v>
          </cell>
          <cell r="N117">
            <v>5147.02978515625</v>
          </cell>
          <cell r="O117">
            <v>903.14</v>
          </cell>
          <cell r="P117">
            <v>1</v>
          </cell>
          <cell r="Q117">
            <v>5202.4799999999996</v>
          </cell>
          <cell r="R117">
            <v>8245.6200000000008</v>
          </cell>
          <cell r="S117">
            <v>105.873</v>
          </cell>
          <cell r="T117">
            <v>176.64</v>
          </cell>
          <cell r="U117">
            <v>0</v>
          </cell>
          <cell r="V117">
            <v>0</v>
          </cell>
          <cell r="W117">
            <v>0</v>
          </cell>
          <cell r="X117">
            <v>-0.18833529185578091</v>
          </cell>
          <cell r="Y117">
            <v>12231.365234375</v>
          </cell>
          <cell r="Z117">
            <v>13704</v>
          </cell>
          <cell r="AA117">
            <v>19235742.936000001</v>
          </cell>
          <cell r="AB117">
            <v>2067077.4860000014</v>
          </cell>
          <cell r="AC117">
            <v>1.2699999999999999E-2</v>
          </cell>
          <cell r="AD117">
            <v>1.55E-2</v>
          </cell>
          <cell r="AE117">
            <v>440595736</v>
          </cell>
          <cell r="AF117">
            <v>5595565.8471999997</v>
          </cell>
          <cell r="AG117">
            <v>6829233.9079999998</v>
          </cell>
          <cell r="AH117">
            <v>251380.97719999962</v>
          </cell>
          <cell r="AI117">
            <v>251380.97719999962</v>
          </cell>
          <cell r="AJ117">
            <v>8257.7802734375</v>
          </cell>
          <cell r="AK117">
            <v>5595565.8471999997</v>
          </cell>
          <cell r="AL117">
            <v>0</v>
          </cell>
          <cell r="AM117">
            <v>1815696.5088000018</v>
          </cell>
          <cell r="AN117">
            <v>0</v>
          </cell>
          <cell r="AO117">
            <v>1815696.5088000018</v>
          </cell>
          <cell r="AP117">
            <v>10.575641502758748</v>
          </cell>
          <cell r="AQ117">
            <v>0</v>
          </cell>
          <cell r="AR117">
            <v>1</v>
          </cell>
          <cell r="AS117">
            <v>0</v>
          </cell>
          <cell r="AT117">
            <v>1</v>
          </cell>
          <cell r="AU117">
            <v>0</v>
          </cell>
          <cell r="AV117">
            <v>0</v>
          </cell>
          <cell r="AW117">
            <v>955241884.828125</v>
          </cell>
          <cell r="AX117">
            <v>0</v>
          </cell>
          <cell r="AY117">
            <v>136463126.40401787</v>
          </cell>
          <cell r="AZ117">
            <v>1815696.5088000018</v>
          </cell>
          <cell r="BA117">
            <v>259385.21554285739</v>
          </cell>
          <cell r="BB117">
            <v>524787308.13940024</v>
          </cell>
          <cell r="BC117">
            <v>734844866.56274295</v>
          </cell>
          <cell r="BD117">
            <v>0</v>
          </cell>
          <cell r="BE117">
            <v>0</v>
          </cell>
        </row>
        <row r="118">
          <cell r="A118">
            <v>106167504</v>
          </cell>
          <cell r="B118" t="str">
            <v>North Clarion County SD</v>
          </cell>
          <cell r="C118" t="str">
            <v>Clarion</v>
          </cell>
          <cell r="D118">
            <v>6741.08</v>
          </cell>
          <cell r="E118">
            <v>32</v>
          </cell>
          <cell r="F118">
            <v>1.01E-2</v>
          </cell>
          <cell r="G118">
            <v>9</v>
          </cell>
          <cell r="H118">
            <v>9948503.6699999999</v>
          </cell>
          <cell r="I118">
            <v>889.47500000000002</v>
          </cell>
          <cell r="J118">
            <v>0</v>
          </cell>
          <cell r="K118">
            <v>3598679.47</v>
          </cell>
          <cell r="L118">
            <v>258675634</v>
          </cell>
          <cell r="M118">
            <v>97779457</v>
          </cell>
          <cell r="N118">
            <v>6741.080078125</v>
          </cell>
          <cell r="O118">
            <v>585.46299999999997</v>
          </cell>
          <cell r="P118">
            <v>1</v>
          </cell>
          <cell r="Q118">
            <v>6588.78</v>
          </cell>
          <cell r="R118">
            <v>8245.6200000000008</v>
          </cell>
          <cell r="S118">
            <v>90.201999999999998</v>
          </cell>
          <cell r="T118">
            <v>81.739000000000004</v>
          </cell>
          <cell r="U118">
            <v>0</v>
          </cell>
          <cell r="V118">
            <v>0</v>
          </cell>
          <cell r="W118">
            <v>0</v>
          </cell>
          <cell r="X118">
            <v>-6.5966306116588561E-2</v>
          </cell>
          <cell r="Y118">
            <v>11184.69140625</v>
          </cell>
          <cell r="Z118">
            <v>13704</v>
          </cell>
          <cell r="AA118">
            <v>12189365.4</v>
          </cell>
          <cell r="AB118">
            <v>2240861.7300000004</v>
          </cell>
          <cell r="AC118">
            <v>1.2699999999999999E-2</v>
          </cell>
          <cell r="AD118">
            <v>1.55E-2</v>
          </cell>
          <cell r="AE118">
            <v>356455091</v>
          </cell>
          <cell r="AF118">
            <v>4526979.6557</v>
          </cell>
          <cell r="AG118">
            <v>5525053.9105000002</v>
          </cell>
          <cell r="AH118">
            <v>928300.1856999998</v>
          </cell>
          <cell r="AI118">
            <v>928300.1856999998</v>
          </cell>
          <cell r="AJ118">
            <v>8257.7802734375</v>
          </cell>
          <cell r="AK118">
            <v>4526979.6557</v>
          </cell>
          <cell r="AL118">
            <v>0</v>
          </cell>
          <cell r="AM118">
            <v>1312561.5443000006</v>
          </cell>
          <cell r="AN118">
            <v>0</v>
          </cell>
          <cell r="AO118">
            <v>1312561.5443000006</v>
          </cell>
          <cell r="AP118">
            <v>13.193557421686117</v>
          </cell>
          <cell r="AQ118">
            <v>0</v>
          </cell>
          <cell r="AR118">
            <v>1</v>
          </cell>
          <cell r="AS118">
            <v>0</v>
          </cell>
          <cell r="AT118">
            <v>1</v>
          </cell>
          <cell r="AU118">
            <v>0</v>
          </cell>
          <cell r="AV118">
            <v>0</v>
          </cell>
          <cell r="AW118">
            <v>955241884.828125</v>
          </cell>
          <cell r="AX118">
            <v>0</v>
          </cell>
          <cell r="AY118">
            <v>136463126.40401787</v>
          </cell>
          <cell r="AZ118">
            <v>1312561.5443000006</v>
          </cell>
          <cell r="BA118">
            <v>187508.79204285724</v>
          </cell>
          <cell r="BB118">
            <v>526099869.68370026</v>
          </cell>
          <cell r="BC118">
            <v>734844866.56274295</v>
          </cell>
          <cell r="BD118">
            <v>0</v>
          </cell>
          <cell r="BE118">
            <v>0</v>
          </cell>
        </row>
        <row r="119">
          <cell r="A119">
            <v>106168003</v>
          </cell>
          <cell r="B119" t="str">
            <v>Redbank Valley SD</v>
          </cell>
          <cell r="C119" t="str">
            <v>Clarion</v>
          </cell>
          <cell r="D119">
            <v>4804.75</v>
          </cell>
          <cell r="E119">
            <v>13</v>
          </cell>
          <cell r="F119">
            <v>1.01E-2</v>
          </cell>
          <cell r="G119">
            <v>9</v>
          </cell>
          <cell r="H119">
            <v>19607457.199999999</v>
          </cell>
          <cell r="I119">
            <v>1706.3879999999999</v>
          </cell>
          <cell r="J119">
            <v>0</v>
          </cell>
          <cell r="K119">
            <v>4662094.51</v>
          </cell>
          <cell r="L119">
            <v>308655467</v>
          </cell>
          <cell r="M119">
            <v>150974391</v>
          </cell>
          <cell r="N119">
            <v>4804.75</v>
          </cell>
          <cell r="O119">
            <v>1066.002</v>
          </cell>
          <cell r="P119">
            <v>1</v>
          </cell>
          <cell r="Q119">
            <v>4787.01</v>
          </cell>
          <cell r="R119">
            <v>8245.6200000000008</v>
          </cell>
          <cell r="S119">
            <v>109.11</v>
          </cell>
          <cell r="T119">
            <v>169.114</v>
          </cell>
          <cell r="U119">
            <v>0</v>
          </cell>
          <cell r="V119">
            <v>0</v>
          </cell>
          <cell r="W119">
            <v>0</v>
          </cell>
          <cell r="X119">
            <v>-0.12124199762917143</v>
          </cell>
          <cell r="Y119">
            <v>11490.62109375</v>
          </cell>
          <cell r="Z119">
            <v>13704</v>
          </cell>
          <cell r="AA119">
            <v>23384341.151999999</v>
          </cell>
          <cell r="AB119">
            <v>3776883.9519999996</v>
          </cell>
          <cell r="AC119">
            <v>1.2699999999999999E-2</v>
          </cell>
          <cell r="AD119">
            <v>1.55E-2</v>
          </cell>
          <cell r="AE119">
            <v>459629858</v>
          </cell>
          <cell r="AF119">
            <v>5837299.1965999994</v>
          </cell>
          <cell r="AG119">
            <v>7124262.7989999996</v>
          </cell>
          <cell r="AH119">
            <v>1175204.6865999997</v>
          </cell>
          <cell r="AI119">
            <v>1175204.6865999997</v>
          </cell>
          <cell r="AJ119">
            <v>8257.7802734375</v>
          </cell>
          <cell r="AK119">
            <v>5837299.1965999994</v>
          </cell>
          <cell r="AL119">
            <v>0</v>
          </cell>
          <cell r="AM119">
            <v>2601679.2653999999</v>
          </cell>
          <cell r="AN119">
            <v>0</v>
          </cell>
          <cell r="AO119">
            <v>2601679.2653999999</v>
          </cell>
          <cell r="AP119">
            <v>13.268825421176999</v>
          </cell>
          <cell r="AQ119">
            <v>0</v>
          </cell>
          <cell r="AR119">
            <v>1</v>
          </cell>
          <cell r="AS119">
            <v>0</v>
          </cell>
          <cell r="AT119">
            <v>1</v>
          </cell>
          <cell r="AU119">
            <v>0</v>
          </cell>
          <cell r="AV119">
            <v>0</v>
          </cell>
          <cell r="AW119">
            <v>955241884.828125</v>
          </cell>
          <cell r="AX119">
            <v>0</v>
          </cell>
          <cell r="AY119">
            <v>136463126.40401787</v>
          </cell>
          <cell r="AZ119">
            <v>2601679.2653999999</v>
          </cell>
          <cell r="BA119">
            <v>371668.46648571425</v>
          </cell>
          <cell r="BB119">
            <v>528701548.94910026</v>
          </cell>
          <cell r="BC119">
            <v>734844866.56274295</v>
          </cell>
          <cell r="BD119">
            <v>0</v>
          </cell>
          <cell r="BE119">
            <v>0</v>
          </cell>
        </row>
        <row r="120">
          <cell r="A120">
            <v>106169003</v>
          </cell>
          <cell r="B120" t="str">
            <v>Union SD</v>
          </cell>
          <cell r="C120" t="str">
            <v>Clarion</v>
          </cell>
          <cell r="D120">
            <v>3052.45</v>
          </cell>
          <cell r="E120">
            <v>4</v>
          </cell>
          <cell r="F120">
            <v>1.38E-2</v>
          </cell>
          <cell r="G120">
            <v>47</v>
          </cell>
          <cell r="H120">
            <v>11771097.16</v>
          </cell>
          <cell r="I120">
            <v>1066.2329999999999</v>
          </cell>
          <cell r="J120">
            <v>0</v>
          </cell>
          <cell r="K120">
            <v>2475430.4</v>
          </cell>
          <cell r="L120">
            <v>112345909</v>
          </cell>
          <cell r="M120">
            <v>66410329</v>
          </cell>
          <cell r="N120">
            <v>3052.449951171875</v>
          </cell>
          <cell r="O120">
            <v>587.63300000000004</v>
          </cell>
          <cell r="P120">
            <v>1</v>
          </cell>
          <cell r="Q120">
            <v>2791.24</v>
          </cell>
          <cell r="R120">
            <v>8245.6200000000008</v>
          </cell>
          <cell r="S120">
            <v>97.850999999999999</v>
          </cell>
          <cell r="T120">
            <v>211.10300000000001</v>
          </cell>
          <cell r="U120">
            <v>0</v>
          </cell>
          <cell r="V120">
            <v>0</v>
          </cell>
          <cell r="W120">
            <v>0</v>
          </cell>
          <cell r="X120">
            <v>-5.3438422185281047E-2</v>
          </cell>
          <cell r="Y120">
            <v>11039.8916015625</v>
          </cell>
          <cell r="Z120">
            <v>13704</v>
          </cell>
          <cell r="AA120">
            <v>14611657.032</v>
          </cell>
          <cell r="AB120">
            <v>2840559.8719999995</v>
          </cell>
          <cell r="AC120">
            <v>1.2699999999999999E-2</v>
          </cell>
          <cell r="AD120">
            <v>1.55E-2</v>
          </cell>
          <cell r="AE120">
            <v>178756238</v>
          </cell>
          <cell r="AF120">
            <v>2270204.2226</v>
          </cell>
          <cell r="AG120">
            <v>2770721.6889999998</v>
          </cell>
          <cell r="AH120">
            <v>-205226.17739999993</v>
          </cell>
          <cell r="AI120">
            <v>0</v>
          </cell>
          <cell r="AJ120">
            <v>8257.7802734375</v>
          </cell>
          <cell r="AK120">
            <v>2475430.4</v>
          </cell>
          <cell r="AL120">
            <v>0</v>
          </cell>
          <cell r="AM120">
            <v>2840559.8719999995</v>
          </cell>
          <cell r="AN120">
            <v>0</v>
          </cell>
          <cell r="AO120">
            <v>2840559.8719999995</v>
          </cell>
          <cell r="AP120">
            <v>24.131649186047493</v>
          </cell>
          <cell r="AQ120">
            <v>0</v>
          </cell>
          <cell r="AR120">
            <v>1</v>
          </cell>
          <cell r="AS120">
            <v>0</v>
          </cell>
          <cell r="AT120">
            <v>1</v>
          </cell>
          <cell r="AU120">
            <v>0</v>
          </cell>
          <cell r="AV120">
            <v>0</v>
          </cell>
          <cell r="AW120">
            <v>955241884.828125</v>
          </cell>
          <cell r="AX120">
            <v>0</v>
          </cell>
          <cell r="AY120">
            <v>136463126.40401787</v>
          </cell>
          <cell r="AZ120">
            <v>2840559.8719999995</v>
          </cell>
          <cell r="BA120">
            <v>405794.26742857136</v>
          </cell>
          <cell r="BB120">
            <v>531542108.82110023</v>
          </cell>
          <cell r="BC120">
            <v>734844866.56274295</v>
          </cell>
          <cell r="BD120">
            <v>0</v>
          </cell>
          <cell r="BE120">
            <v>0</v>
          </cell>
        </row>
        <row r="121">
          <cell r="A121">
            <v>106172003</v>
          </cell>
          <cell r="B121" t="str">
            <v>DuBois Area SD</v>
          </cell>
          <cell r="C121" t="str">
            <v>Clearfield</v>
          </cell>
          <cell r="D121">
            <v>7730.4</v>
          </cell>
          <cell r="E121">
            <v>42</v>
          </cell>
          <cell r="F121">
            <v>1.17E-2</v>
          </cell>
          <cell r="G121">
            <v>22</v>
          </cell>
          <cell r="H121">
            <v>58211100.020000003</v>
          </cell>
          <cell r="I121">
            <v>5405.4610000000002</v>
          </cell>
          <cell r="J121">
            <v>0</v>
          </cell>
          <cell r="K121">
            <v>27343390.689999998</v>
          </cell>
          <cell r="L121">
            <v>1629435759</v>
          </cell>
          <cell r="M121">
            <v>703695728</v>
          </cell>
          <cell r="N121">
            <v>7730.39990234375</v>
          </cell>
          <cell r="O121">
            <v>3578.873</v>
          </cell>
          <cell r="P121">
            <v>1</v>
          </cell>
          <cell r="Q121">
            <v>7724.51</v>
          </cell>
          <cell r="R121">
            <v>8245.6200000000008</v>
          </cell>
          <cell r="S121">
            <v>0</v>
          </cell>
          <cell r="T121">
            <v>649.72299999999996</v>
          </cell>
          <cell r="U121">
            <v>0</v>
          </cell>
          <cell r="V121">
            <v>0</v>
          </cell>
          <cell r="W121">
            <v>0</v>
          </cell>
          <cell r="X121">
            <v>-0.1502044514643549</v>
          </cell>
          <cell r="Y121">
            <v>10768.9423828125</v>
          </cell>
          <cell r="Z121">
            <v>13704</v>
          </cell>
          <cell r="AA121">
            <v>74076437.544</v>
          </cell>
          <cell r="AB121">
            <v>15865337.523999996</v>
          </cell>
          <cell r="AC121">
            <v>1.2699999999999999E-2</v>
          </cell>
          <cell r="AD121">
            <v>1.55E-2</v>
          </cell>
          <cell r="AE121">
            <v>2333131487</v>
          </cell>
          <cell r="AF121">
            <v>29630769.8849</v>
          </cell>
          <cell r="AG121">
            <v>36163538.048500001</v>
          </cell>
          <cell r="AH121">
            <v>2287379.1949000023</v>
          </cell>
          <cell r="AI121">
            <v>2287379.1949000023</v>
          </cell>
          <cell r="AJ121">
            <v>8257.7802734375</v>
          </cell>
          <cell r="AK121">
            <v>29630769.8849</v>
          </cell>
          <cell r="AL121">
            <v>0</v>
          </cell>
          <cell r="AM121">
            <v>13577958.329099994</v>
          </cell>
          <cell r="AN121">
            <v>0</v>
          </cell>
          <cell r="AO121">
            <v>13577958.329099994</v>
          </cell>
          <cell r="AP121">
            <v>23.325376645407694</v>
          </cell>
          <cell r="AQ121">
            <v>0</v>
          </cell>
          <cell r="AR121">
            <v>1</v>
          </cell>
          <cell r="AS121">
            <v>0</v>
          </cell>
          <cell r="AT121">
            <v>1</v>
          </cell>
          <cell r="AU121">
            <v>0</v>
          </cell>
          <cell r="AV121">
            <v>0</v>
          </cell>
          <cell r="AW121">
            <v>955241884.828125</v>
          </cell>
          <cell r="AX121">
            <v>0</v>
          </cell>
          <cell r="AY121">
            <v>136463126.40401787</v>
          </cell>
          <cell r="AZ121">
            <v>13577958.329099994</v>
          </cell>
          <cell r="BA121">
            <v>1939708.3327285706</v>
          </cell>
          <cell r="BB121">
            <v>545120067.15020025</v>
          </cell>
          <cell r="BC121">
            <v>734844866.56274295</v>
          </cell>
          <cell r="BD121">
            <v>0</v>
          </cell>
          <cell r="BE121">
            <v>0</v>
          </cell>
        </row>
        <row r="122">
          <cell r="A122">
            <v>106272003</v>
          </cell>
          <cell r="B122" t="str">
            <v>Forest Area SD</v>
          </cell>
          <cell r="C122" t="str">
            <v>Forest</v>
          </cell>
          <cell r="D122">
            <v>10981.01</v>
          </cell>
          <cell r="E122">
            <v>76</v>
          </cell>
          <cell r="F122">
            <v>1.34E-2</v>
          </cell>
          <cell r="G122">
            <v>43</v>
          </cell>
          <cell r="H122">
            <v>13298650.76</v>
          </cell>
          <cell r="I122">
            <v>801.92899999999997</v>
          </cell>
          <cell r="J122">
            <v>0</v>
          </cell>
          <cell r="K122">
            <v>7688821.7899999991</v>
          </cell>
          <cell r="L122">
            <v>498341311</v>
          </cell>
          <cell r="M122">
            <v>74184782</v>
          </cell>
          <cell r="N122">
            <v>10981.009765625</v>
          </cell>
          <cell r="O122">
            <v>408.95299999999997</v>
          </cell>
          <cell r="P122">
            <v>0.56000000000000005</v>
          </cell>
          <cell r="Q122">
            <v>11837.82</v>
          </cell>
          <cell r="R122">
            <v>8245.6200000000008</v>
          </cell>
          <cell r="S122">
            <v>99.846999999999994</v>
          </cell>
          <cell r="T122">
            <v>168.298</v>
          </cell>
          <cell r="U122">
            <v>0</v>
          </cell>
          <cell r="V122">
            <v>0</v>
          </cell>
          <cell r="W122">
            <v>0</v>
          </cell>
          <cell r="X122">
            <v>-0.28189830841373897</v>
          </cell>
          <cell r="Y122">
            <v>16583.326171875</v>
          </cell>
          <cell r="Z122">
            <v>13704</v>
          </cell>
          <cell r="AA122">
            <v>10989635.015999999</v>
          </cell>
          <cell r="AB122">
            <v>0</v>
          </cell>
          <cell r="AC122">
            <v>1.2699999999999999E-2</v>
          </cell>
          <cell r="AD122">
            <v>1.55E-2</v>
          </cell>
          <cell r="AE122">
            <v>572526093</v>
          </cell>
          <cell r="AF122">
            <v>7271081.3810999999</v>
          </cell>
          <cell r="AG122">
            <v>8874154.4415000007</v>
          </cell>
          <cell r="AH122">
            <v>-417740.40889999922</v>
          </cell>
          <cell r="AI122">
            <v>0</v>
          </cell>
          <cell r="AJ122">
            <v>8257.7802734375</v>
          </cell>
          <cell r="AK122">
            <v>7688821.7899999991</v>
          </cell>
          <cell r="AL122">
            <v>0</v>
          </cell>
          <cell r="AM122">
            <v>0</v>
          </cell>
          <cell r="AN122">
            <v>0</v>
          </cell>
          <cell r="AO122">
            <v>0</v>
          </cell>
          <cell r="AP122">
            <v>0</v>
          </cell>
          <cell r="AQ122">
            <v>0</v>
          </cell>
          <cell r="AR122">
            <v>0.67022257773711758</v>
          </cell>
          <cell r="AS122">
            <v>0</v>
          </cell>
          <cell r="AT122">
            <v>0.67022257773711758</v>
          </cell>
          <cell r="AU122">
            <v>0</v>
          </cell>
          <cell r="AV122">
            <v>0</v>
          </cell>
          <cell r="AW122">
            <v>955241884.828125</v>
          </cell>
          <cell r="AX122">
            <v>0</v>
          </cell>
          <cell r="AY122">
            <v>136463126.40401787</v>
          </cell>
          <cell r="AZ122">
            <v>0</v>
          </cell>
          <cell r="BA122">
            <v>0</v>
          </cell>
          <cell r="BB122">
            <v>545120067.15020025</v>
          </cell>
          <cell r="BC122">
            <v>734844866.56274295</v>
          </cell>
          <cell r="BD122">
            <v>0</v>
          </cell>
          <cell r="BE122">
            <v>0</v>
          </cell>
        </row>
        <row r="123">
          <cell r="A123">
            <v>106330703</v>
          </cell>
          <cell r="B123" t="str">
            <v>Brockway Area SD</v>
          </cell>
          <cell r="C123" t="str">
            <v>Jefferson</v>
          </cell>
          <cell r="D123">
            <v>5644.66</v>
          </cell>
          <cell r="E123">
            <v>21</v>
          </cell>
          <cell r="F123">
            <v>9.1000000000000004E-3</v>
          </cell>
          <cell r="G123">
            <v>3</v>
          </cell>
          <cell r="H123">
            <v>16367702.25</v>
          </cell>
          <cell r="I123">
            <v>1504.6479999999999</v>
          </cell>
          <cell r="J123">
            <v>0</v>
          </cell>
          <cell r="K123">
            <v>4685387.93</v>
          </cell>
          <cell r="L123">
            <v>352076705</v>
          </cell>
          <cell r="M123">
            <v>160342314</v>
          </cell>
          <cell r="N123">
            <v>5644.66015625</v>
          </cell>
          <cell r="O123">
            <v>962.649</v>
          </cell>
          <cell r="P123">
            <v>1</v>
          </cell>
          <cell r="Q123">
            <v>5611.27</v>
          </cell>
          <cell r="R123">
            <v>8245.6200000000008</v>
          </cell>
          <cell r="S123">
            <v>108.59699999999999</v>
          </cell>
          <cell r="T123">
            <v>207.22800000000001</v>
          </cell>
          <cell r="U123">
            <v>0</v>
          </cell>
          <cell r="V123">
            <v>0</v>
          </cell>
          <cell r="W123">
            <v>0</v>
          </cell>
          <cell r="X123">
            <v>-0.12069105635378287</v>
          </cell>
          <cell r="Y123">
            <v>10878.09375</v>
          </cell>
          <cell r="Z123">
            <v>13704</v>
          </cell>
          <cell r="AA123">
            <v>20619696.191999998</v>
          </cell>
          <cell r="AB123">
            <v>4251993.9419999979</v>
          </cell>
          <cell r="AC123">
            <v>1.2699999999999999E-2</v>
          </cell>
          <cell r="AD123">
            <v>1.55E-2</v>
          </cell>
          <cell r="AE123">
            <v>512419019</v>
          </cell>
          <cell r="AF123">
            <v>6507721.5412999997</v>
          </cell>
          <cell r="AG123">
            <v>7942494.7944999998</v>
          </cell>
          <cell r="AH123">
            <v>1822333.6113</v>
          </cell>
          <cell r="AI123">
            <v>1822333.6113</v>
          </cell>
          <cell r="AJ123">
            <v>8257.7802734375</v>
          </cell>
          <cell r="AK123">
            <v>6507721.5412999997</v>
          </cell>
          <cell r="AL123">
            <v>0</v>
          </cell>
          <cell r="AM123">
            <v>2429660.330699998</v>
          </cell>
          <cell r="AN123">
            <v>0</v>
          </cell>
          <cell r="AO123">
            <v>2429660.330699998</v>
          </cell>
          <cell r="AP123">
            <v>14.844235883506482</v>
          </cell>
          <cell r="AQ123">
            <v>0</v>
          </cell>
          <cell r="AR123">
            <v>1</v>
          </cell>
          <cell r="AS123">
            <v>0</v>
          </cell>
          <cell r="AT123">
            <v>1</v>
          </cell>
          <cell r="AU123">
            <v>0</v>
          </cell>
          <cell r="AV123">
            <v>0</v>
          </cell>
          <cell r="AW123">
            <v>955241884.828125</v>
          </cell>
          <cell r="AX123">
            <v>0</v>
          </cell>
          <cell r="AY123">
            <v>136463126.40401787</v>
          </cell>
          <cell r="AZ123">
            <v>2429660.330699998</v>
          </cell>
          <cell r="BA123">
            <v>347094.33295714256</v>
          </cell>
          <cell r="BB123">
            <v>547549727.48090029</v>
          </cell>
          <cell r="BC123">
            <v>734844866.56274295</v>
          </cell>
          <cell r="BD123">
            <v>0</v>
          </cell>
          <cell r="BE123">
            <v>0</v>
          </cell>
        </row>
        <row r="124">
          <cell r="A124">
            <v>106330803</v>
          </cell>
          <cell r="B124" t="str">
            <v>Brookville Area SD</v>
          </cell>
          <cell r="C124" t="str">
            <v>Jefferson</v>
          </cell>
          <cell r="D124">
            <v>6688.25</v>
          </cell>
          <cell r="E124">
            <v>31</v>
          </cell>
          <cell r="F124">
            <v>1.12E-2</v>
          </cell>
          <cell r="G124">
            <v>17</v>
          </cell>
          <cell r="H124">
            <v>23486062.830000002</v>
          </cell>
          <cell r="I124">
            <v>2238.9209999999998</v>
          </cell>
          <cell r="J124">
            <v>0</v>
          </cell>
          <cell r="K124">
            <v>10148290.149999999</v>
          </cell>
          <cell r="L124">
            <v>672771628</v>
          </cell>
          <cell r="M124">
            <v>236669307</v>
          </cell>
          <cell r="N124">
            <v>6688.25</v>
          </cell>
          <cell r="O124">
            <v>1503.039</v>
          </cell>
          <cell r="P124">
            <v>1</v>
          </cell>
          <cell r="Q124">
            <v>6752.97</v>
          </cell>
          <cell r="R124">
            <v>8245.6200000000008</v>
          </cell>
          <cell r="S124">
            <v>101.64100000000001</v>
          </cell>
          <cell r="T124">
            <v>280.73899999999998</v>
          </cell>
          <cell r="U124">
            <v>0</v>
          </cell>
          <cell r="V124">
            <v>0</v>
          </cell>
          <cell r="W124">
            <v>0</v>
          </cell>
          <cell r="X124">
            <v>-9.4988909199945071E-2</v>
          </cell>
          <cell r="Y124">
            <v>10489.90234375</v>
          </cell>
          <cell r="Z124">
            <v>13704</v>
          </cell>
          <cell r="AA124">
            <v>30682173.383999996</v>
          </cell>
          <cell r="AB124">
            <v>7196110.553999994</v>
          </cell>
          <cell r="AC124">
            <v>1.2699999999999999E-2</v>
          </cell>
          <cell r="AD124">
            <v>1.55E-2</v>
          </cell>
          <cell r="AE124">
            <v>909440935</v>
          </cell>
          <cell r="AF124">
            <v>11549899.874499999</v>
          </cell>
          <cell r="AG124">
            <v>14096334.4925</v>
          </cell>
          <cell r="AH124">
            <v>1401609.7245000005</v>
          </cell>
          <cell r="AI124">
            <v>1401609.7245000005</v>
          </cell>
          <cell r="AJ124">
            <v>8257.7802734375</v>
          </cell>
          <cell r="AK124">
            <v>11549899.874499999</v>
          </cell>
          <cell r="AL124">
            <v>0</v>
          </cell>
          <cell r="AM124">
            <v>5794500.8294999935</v>
          </cell>
          <cell r="AN124">
            <v>0</v>
          </cell>
          <cell r="AO124">
            <v>5794500.8294999935</v>
          </cell>
          <cell r="AP124">
            <v>24.672082636594023</v>
          </cell>
          <cell r="AQ124">
            <v>0</v>
          </cell>
          <cell r="AR124">
            <v>1</v>
          </cell>
          <cell r="AS124">
            <v>0</v>
          </cell>
          <cell r="AT124">
            <v>1</v>
          </cell>
          <cell r="AU124">
            <v>0</v>
          </cell>
          <cell r="AV124">
            <v>0</v>
          </cell>
          <cell r="AW124">
            <v>955241884.828125</v>
          </cell>
          <cell r="AX124">
            <v>0</v>
          </cell>
          <cell r="AY124">
            <v>136463126.40401787</v>
          </cell>
          <cell r="AZ124">
            <v>5794500.8294999935</v>
          </cell>
          <cell r="BA124">
            <v>827785.83278571337</v>
          </cell>
          <cell r="BB124">
            <v>553344228.31040025</v>
          </cell>
          <cell r="BC124">
            <v>734844866.56274295</v>
          </cell>
          <cell r="BD124">
            <v>0</v>
          </cell>
          <cell r="BE124">
            <v>0</v>
          </cell>
        </row>
        <row r="125">
          <cell r="A125">
            <v>106338003</v>
          </cell>
          <cell r="B125" t="str">
            <v>Punxsutawney Area SD</v>
          </cell>
          <cell r="C125" t="str">
            <v>Jefferson</v>
          </cell>
          <cell r="D125">
            <v>6944.57</v>
          </cell>
          <cell r="E125">
            <v>34</v>
          </cell>
          <cell r="F125">
            <v>0.01</v>
          </cell>
          <cell r="G125">
            <v>8</v>
          </cell>
          <cell r="H125">
            <v>39153639.960000001</v>
          </cell>
          <cell r="I125">
            <v>3359.6970000000001</v>
          </cell>
          <cell r="J125">
            <v>0</v>
          </cell>
          <cell r="K125">
            <v>12744465.439999999</v>
          </cell>
          <cell r="L125">
            <v>882527832</v>
          </cell>
          <cell r="M125">
            <v>389142081</v>
          </cell>
          <cell r="N125">
            <v>6944.56982421875</v>
          </cell>
          <cell r="O125">
            <v>2126.5590000000002</v>
          </cell>
          <cell r="P125">
            <v>1</v>
          </cell>
          <cell r="Q125">
            <v>6866.48</v>
          </cell>
          <cell r="R125">
            <v>8245.6200000000008</v>
          </cell>
          <cell r="S125">
            <v>0</v>
          </cell>
          <cell r="T125">
            <v>466.23500000000001</v>
          </cell>
          <cell r="U125">
            <v>0</v>
          </cell>
          <cell r="V125">
            <v>0</v>
          </cell>
          <cell r="W125">
            <v>0</v>
          </cell>
          <cell r="X125">
            <v>-0.11400163284348017</v>
          </cell>
          <cell r="Y125">
            <v>11653.919921875</v>
          </cell>
          <cell r="Z125">
            <v>13704</v>
          </cell>
          <cell r="AA125">
            <v>46041287.688000001</v>
          </cell>
          <cell r="AB125">
            <v>6887647.7280000001</v>
          </cell>
          <cell r="AC125">
            <v>1.2699999999999999E-2</v>
          </cell>
          <cell r="AD125">
            <v>1.55E-2</v>
          </cell>
          <cell r="AE125">
            <v>1271669913</v>
          </cell>
          <cell r="AF125">
            <v>16150207.895099999</v>
          </cell>
          <cell r="AG125">
            <v>19710883.651500002</v>
          </cell>
          <cell r="AH125">
            <v>3405742.4550999999</v>
          </cell>
          <cell r="AI125">
            <v>3405742.4550999999</v>
          </cell>
          <cell r="AJ125">
            <v>8257.7802734375</v>
          </cell>
          <cell r="AK125">
            <v>16150207.895099999</v>
          </cell>
          <cell r="AL125">
            <v>0</v>
          </cell>
          <cell r="AM125">
            <v>3481905.2729000002</v>
          </cell>
          <cell r="AN125">
            <v>0</v>
          </cell>
          <cell r="AO125">
            <v>3481905.2729000002</v>
          </cell>
          <cell r="AP125">
            <v>8.8929286688470643</v>
          </cell>
          <cell r="AQ125">
            <v>0</v>
          </cell>
          <cell r="AR125">
            <v>1</v>
          </cell>
          <cell r="AS125">
            <v>0</v>
          </cell>
          <cell r="AT125">
            <v>1</v>
          </cell>
          <cell r="AU125">
            <v>0</v>
          </cell>
          <cell r="AV125">
            <v>0</v>
          </cell>
          <cell r="AW125">
            <v>955241884.828125</v>
          </cell>
          <cell r="AX125">
            <v>0</v>
          </cell>
          <cell r="AY125">
            <v>136463126.40401787</v>
          </cell>
          <cell r="AZ125">
            <v>3481905.2729000002</v>
          </cell>
          <cell r="BA125">
            <v>497415.03898571432</v>
          </cell>
          <cell r="BB125">
            <v>556826133.58330023</v>
          </cell>
          <cell r="BC125">
            <v>734844866.56274295</v>
          </cell>
          <cell r="BD125">
            <v>0</v>
          </cell>
          <cell r="BE125">
            <v>0</v>
          </cell>
        </row>
        <row r="126">
          <cell r="A126">
            <v>106611303</v>
          </cell>
          <cell r="B126" t="str">
            <v>Cranberry Area SD</v>
          </cell>
          <cell r="C126" t="str">
            <v>Venango</v>
          </cell>
          <cell r="D126">
            <v>7035.67</v>
          </cell>
          <cell r="E126">
            <v>35</v>
          </cell>
          <cell r="F126">
            <v>1.0800000000000001E-2</v>
          </cell>
          <cell r="G126">
            <v>13</v>
          </cell>
          <cell r="H126">
            <v>19517492.5</v>
          </cell>
          <cell r="I126">
            <v>1841.9469999999999</v>
          </cell>
          <cell r="J126">
            <v>0</v>
          </cell>
          <cell r="K126">
            <v>7948641.7699999996</v>
          </cell>
          <cell r="L126">
            <v>552102203</v>
          </cell>
          <cell r="M126">
            <v>182372652</v>
          </cell>
          <cell r="N126">
            <v>7035.669921875</v>
          </cell>
          <cell r="O126">
            <v>1191.143</v>
          </cell>
          <cell r="P126">
            <v>1</v>
          </cell>
          <cell r="Q126">
            <v>6990.76</v>
          </cell>
          <cell r="R126">
            <v>8245.6200000000008</v>
          </cell>
          <cell r="S126">
            <v>103.149</v>
          </cell>
          <cell r="T126">
            <v>176.6</v>
          </cell>
          <cell r="U126">
            <v>0</v>
          </cell>
          <cell r="V126">
            <v>0</v>
          </cell>
          <cell r="W126">
            <v>0</v>
          </cell>
          <cell r="X126">
            <v>-1.5731918785198234E-2</v>
          </cell>
          <cell r="Y126">
            <v>10596.1201171875</v>
          </cell>
          <cell r="Z126">
            <v>13704</v>
          </cell>
          <cell r="AA126">
            <v>25242041.687999997</v>
          </cell>
          <cell r="AB126">
            <v>5724549.1879999973</v>
          </cell>
          <cell r="AC126">
            <v>1.2699999999999999E-2</v>
          </cell>
          <cell r="AD126">
            <v>1.55E-2</v>
          </cell>
          <cell r="AE126">
            <v>734474855</v>
          </cell>
          <cell r="AF126">
            <v>9327830.658499999</v>
          </cell>
          <cell r="AG126">
            <v>11384360.252499999</v>
          </cell>
          <cell r="AH126">
            <v>1379188.8884999994</v>
          </cell>
          <cell r="AI126">
            <v>1379188.8884999994</v>
          </cell>
          <cell r="AJ126">
            <v>8257.7802734375</v>
          </cell>
          <cell r="AK126">
            <v>9327830.658499999</v>
          </cell>
          <cell r="AL126">
            <v>0</v>
          </cell>
          <cell r="AM126">
            <v>4345360.2994999979</v>
          </cell>
          <cell r="AN126">
            <v>0</v>
          </cell>
          <cell r="AO126">
            <v>4345360.2994999979</v>
          </cell>
          <cell r="AP126">
            <v>22.26392708745756</v>
          </cell>
          <cell r="AQ126">
            <v>0</v>
          </cell>
          <cell r="AR126">
            <v>1</v>
          </cell>
          <cell r="AS126">
            <v>0</v>
          </cell>
          <cell r="AT126">
            <v>1</v>
          </cell>
          <cell r="AU126">
            <v>0</v>
          </cell>
          <cell r="AV126">
            <v>0</v>
          </cell>
          <cell r="AW126">
            <v>955241884.828125</v>
          </cell>
          <cell r="AX126">
            <v>0</v>
          </cell>
          <cell r="AY126">
            <v>136463126.40401787</v>
          </cell>
          <cell r="AZ126">
            <v>4345360.2994999979</v>
          </cell>
          <cell r="BA126">
            <v>620765.75707142823</v>
          </cell>
          <cell r="BB126">
            <v>561171493.88280022</v>
          </cell>
          <cell r="BC126">
            <v>734844866.56274295</v>
          </cell>
          <cell r="BD126">
            <v>0</v>
          </cell>
          <cell r="BE126">
            <v>0</v>
          </cell>
        </row>
        <row r="127">
          <cell r="A127">
            <v>106612203</v>
          </cell>
          <cell r="B127" t="str">
            <v>Franklin Area SD</v>
          </cell>
          <cell r="C127" t="str">
            <v>Venango</v>
          </cell>
          <cell r="D127">
            <v>6191.98</v>
          </cell>
          <cell r="E127">
            <v>26</v>
          </cell>
          <cell r="F127">
            <v>1.2800000000000001E-2</v>
          </cell>
          <cell r="G127">
            <v>34</v>
          </cell>
          <cell r="H127">
            <v>33119473.09</v>
          </cell>
          <cell r="I127">
            <v>2891.663</v>
          </cell>
          <cell r="J127">
            <v>0</v>
          </cell>
          <cell r="K127">
            <v>12698361.58</v>
          </cell>
          <cell r="L127">
            <v>723710699</v>
          </cell>
          <cell r="M127">
            <v>271632475</v>
          </cell>
          <cell r="N127">
            <v>6191.97998046875</v>
          </cell>
          <cell r="O127">
            <v>1876.434</v>
          </cell>
          <cell r="P127">
            <v>1</v>
          </cell>
          <cell r="Q127">
            <v>6234.33</v>
          </cell>
          <cell r="R127">
            <v>8245.6200000000008</v>
          </cell>
          <cell r="S127">
            <v>12.977</v>
          </cell>
          <cell r="T127">
            <v>345.762</v>
          </cell>
          <cell r="U127">
            <v>0</v>
          </cell>
          <cell r="V127">
            <v>0</v>
          </cell>
          <cell r="W127">
            <v>0</v>
          </cell>
          <cell r="X127">
            <v>-0.10086944855063956</v>
          </cell>
          <cell r="Y127">
            <v>11453.4345703125</v>
          </cell>
          <cell r="Z127">
            <v>13704</v>
          </cell>
          <cell r="AA127">
            <v>39627349.751999997</v>
          </cell>
          <cell r="AB127">
            <v>6507876.6619999968</v>
          </cell>
          <cell r="AC127">
            <v>1.2699999999999999E-2</v>
          </cell>
          <cell r="AD127">
            <v>1.55E-2</v>
          </cell>
          <cell r="AE127">
            <v>995343174</v>
          </cell>
          <cell r="AF127">
            <v>12640858.309799999</v>
          </cell>
          <cell r="AG127">
            <v>15427819.197000001</v>
          </cell>
          <cell r="AH127">
            <v>-57503.270200001076</v>
          </cell>
          <cell r="AI127">
            <v>0</v>
          </cell>
          <cell r="AJ127">
            <v>8257.7802734375</v>
          </cell>
          <cell r="AK127">
            <v>12698361.58</v>
          </cell>
          <cell r="AL127">
            <v>0</v>
          </cell>
          <cell r="AM127">
            <v>6507876.6619999968</v>
          </cell>
          <cell r="AN127">
            <v>0</v>
          </cell>
          <cell r="AO127">
            <v>6507876.6619999968</v>
          </cell>
          <cell r="AP127">
            <v>19.649698666145042</v>
          </cell>
          <cell r="AQ127">
            <v>0</v>
          </cell>
          <cell r="AR127">
            <v>1</v>
          </cell>
          <cell r="AS127">
            <v>0</v>
          </cell>
          <cell r="AT127">
            <v>1</v>
          </cell>
          <cell r="AU127">
            <v>0</v>
          </cell>
          <cell r="AV127">
            <v>0</v>
          </cell>
          <cell r="AW127">
            <v>955241884.828125</v>
          </cell>
          <cell r="AX127">
            <v>0</v>
          </cell>
          <cell r="AY127">
            <v>136463126.40401787</v>
          </cell>
          <cell r="AZ127">
            <v>6507876.6619999968</v>
          </cell>
          <cell r="BA127">
            <v>929696.6659999995</v>
          </cell>
          <cell r="BB127">
            <v>567679370.54480016</v>
          </cell>
          <cell r="BC127">
            <v>734844866.56274295</v>
          </cell>
          <cell r="BD127">
            <v>0</v>
          </cell>
          <cell r="BE127">
            <v>0</v>
          </cell>
        </row>
        <row r="128">
          <cell r="A128">
            <v>106616203</v>
          </cell>
          <cell r="B128" t="str">
            <v>Oil City Area SD</v>
          </cell>
          <cell r="C128" t="str">
            <v>Venango</v>
          </cell>
          <cell r="D128">
            <v>3778.82</v>
          </cell>
          <cell r="E128">
            <v>7</v>
          </cell>
          <cell r="F128">
            <v>1.26E-2</v>
          </cell>
          <cell r="G128">
            <v>31</v>
          </cell>
          <cell r="H128">
            <v>32174123.699999999</v>
          </cell>
          <cell r="I128">
            <v>2688.4639999999999</v>
          </cell>
          <cell r="J128">
            <v>0</v>
          </cell>
          <cell r="K128">
            <v>7895463.2800000003</v>
          </cell>
          <cell r="L128">
            <v>389179244</v>
          </cell>
          <cell r="M128">
            <v>236698776</v>
          </cell>
          <cell r="N128">
            <v>3778.820068359375</v>
          </cell>
          <cell r="O128">
            <v>1909.395</v>
          </cell>
          <cell r="P128">
            <v>1</v>
          </cell>
          <cell r="Q128">
            <v>3793.16</v>
          </cell>
          <cell r="R128">
            <v>8245.6200000000008</v>
          </cell>
          <cell r="S128">
            <v>0</v>
          </cell>
          <cell r="T128">
            <v>400.63200000000001</v>
          </cell>
          <cell r="U128">
            <v>0</v>
          </cell>
          <cell r="V128">
            <v>0</v>
          </cell>
          <cell r="W128">
            <v>0</v>
          </cell>
          <cell r="X128">
            <v>-0.15362346207652247</v>
          </cell>
          <cell r="Y128">
            <v>11967.474609375</v>
          </cell>
          <cell r="Z128">
            <v>13704</v>
          </cell>
          <cell r="AA128">
            <v>36842710.655999996</v>
          </cell>
          <cell r="AB128">
            <v>4668586.9559999965</v>
          </cell>
          <cell r="AC128">
            <v>1.2699999999999999E-2</v>
          </cell>
          <cell r="AD128">
            <v>1.55E-2</v>
          </cell>
          <cell r="AE128">
            <v>625878020</v>
          </cell>
          <cell r="AF128">
            <v>7948650.8539999994</v>
          </cell>
          <cell r="AG128">
            <v>9701109.3100000005</v>
          </cell>
          <cell r="AH128">
            <v>53187.573999999091</v>
          </cell>
          <cell r="AI128">
            <v>53187.573999999091</v>
          </cell>
          <cell r="AJ128">
            <v>8257.7802734375</v>
          </cell>
          <cell r="AK128">
            <v>7948650.8539999994</v>
          </cell>
          <cell r="AL128">
            <v>0</v>
          </cell>
          <cell r="AM128">
            <v>4615399.3819999974</v>
          </cell>
          <cell r="AN128">
            <v>0</v>
          </cell>
          <cell r="AO128">
            <v>4615399.3819999974</v>
          </cell>
          <cell r="AP128">
            <v>14.345066317998889</v>
          </cell>
          <cell r="AQ128">
            <v>0</v>
          </cell>
          <cell r="AR128">
            <v>1</v>
          </cell>
          <cell r="AS128">
            <v>0</v>
          </cell>
          <cell r="AT128">
            <v>1</v>
          </cell>
          <cell r="AU128">
            <v>0</v>
          </cell>
          <cell r="AV128">
            <v>0</v>
          </cell>
          <cell r="AW128">
            <v>955241884.828125</v>
          </cell>
          <cell r="AX128">
            <v>0</v>
          </cell>
          <cell r="AY128">
            <v>136463126.40401787</v>
          </cell>
          <cell r="AZ128">
            <v>4615399.3819999974</v>
          </cell>
          <cell r="BA128">
            <v>659342.76885714254</v>
          </cell>
          <cell r="BB128">
            <v>572294769.92680013</v>
          </cell>
          <cell r="BC128">
            <v>734844866.56274295</v>
          </cell>
          <cell r="BD128">
            <v>0</v>
          </cell>
          <cell r="BE128">
            <v>0</v>
          </cell>
        </row>
        <row r="129">
          <cell r="A129">
            <v>106617203</v>
          </cell>
          <cell r="B129" t="str">
            <v>Titusville Area SD</v>
          </cell>
          <cell r="C129" t="str">
            <v>Venango</v>
          </cell>
          <cell r="D129">
            <v>4204.93</v>
          </cell>
          <cell r="E129">
            <v>9</v>
          </cell>
          <cell r="F129">
            <v>1.32E-2</v>
          </cell>
          <cell r="G129">
            <v>39</v>
          </cell>
          <cell r="H129">
            <v>33350174.25</v>
          </cell>
          <cell r="I129">
            <v>2999.75</v>
          </cell>
          <cell r="J129">
            <v>0</v>
          </cell>
          <cell r="K129">
            <v>9300081.1999999993</v>
          </cell>
          <cell r="L129">
            <v>484092832</v>
          </cell>
          <cell r="M129">
            <v>221976085</v>
          </cell>
          <cell r="N129">
            <v>4204.93017578125</v>
          </cell>
          <cell r="O129">
            <v>1876.914</v>
          </cell>
          <cell r="P129">
            <v>1</v>
          </cell>
          <cell r="Q129">
            <v>4226.76</v>
          </cell>
          <cell r="R129">
            <v>8245.6200000000008</v>
          </cell>
          <cell r="S129">
            <v>18.071999999999999</v>
          </cell>
          <cell r="T129">
            <v>443.67700000000002</v>
          </cell>
          <cell r="U129">
            <v>0</v>
          </cell>
          <cell r="V129">
            <v>0</v>
          </cell>
          <cell r="W129">
            <v>0</v>
          </cell>
          <cell r="X129">
            <v>-8.6303636604322997E-2</v>
          </cell>
          <cell r="Y129">
            <v>11117.6513671875</v>
          </cell>
          <cell r="Z129">
            <v>13704</v>
          </cell>
          <cell r="AA129">
            <v>41108574</v>
          </cell>
          <cell r="AB129">
            <v>7758399.75</v>
          </cell>
          <cell r="AC129">
            <v>1.2699999999999999E-2</v>
          </cell>
          <cell r="AD129">
            <v>1.55E-2</v>
          </cell>
          <cell r="AE129">
            <v>706068917</v>
          </cell>
          <cell r="AF129">
            <v>8967075.2458999995</v>
          </cell>
          <cell r="AG129">
            <v>10944068.213500001</v>
          </cell>
          <cell r="AH129">
            <v>-333005.95409999974</v>
          </cell>
          <cell r="AI129">
            <v>0</v>
          </cell>
          <cell r="AJ129">
            <v>8257.7802734375</v>
          </cell>
          <cell r="AK129">
            <v>9300081.1999999993</v>
          </cell>
          <cell r="AL129">
            <v>0</v>
          </cell>
          <cell r="AM129">
            <v>7758399.75</v>
          </cell>
          <cell r="AN129">
            <v>0</v>
          </cell>
          <cell r="AO129">
            <v>7758399.75</v>
          </cell>
          <cell r="AP129">
            <v>23.26344591737778</v>
          </cell>
          <cell r="AQ129">
            <v>0</v>
          </cell>
          <cell r="AR129">
            <v>1</v>
          </cell>
          <cell r="AS129">
            <v>0</v>
          </cell>
          <cell r="AT129">
            <v>1</v>
          </cell>
          <cell r="AU129">
            <v>0</v>
          </cell>
          <cell r="AV129">
            <v>0</v>
          </cell>
          <cell r="AW129">
            <v>955241884.828125</v>
          </cell>
          <cell r="AX129">
            <v>0</v>
          </cell>
          <cell r="AY129">
            <v>136463126.40401787</v>
          </cell>
          <cell r="AZ129">
            <v>7758399.75</v>
          </cell>
          <cell r="BA129">
            <v>1108342.8214285714</v>
          </cell>
          <cell r="BB129">
            <v>580053169.67680013</v>
          </cell>
          <cell r="BC129">
            <v>734844866.56274295</v>
          </cell>
          <cell r="BD129">
            <v>0</v>
          </cell>
          <cell r="BE129">
            <v>0</v>
          </cell>
        </row>
        <row r="130">
          <cell r="A130">
            <v>106618603</v>
          </cell>
          <cell r="B130" t="str">
            <v>Valley Grove SD</v>
          </cell>
          <cell r="C130" t="str">
            <v>Venango</v>
          </cell>
          <cell r="D130">
            <v>4851.04</v>
          </cell>
          <cell r="E130">
            <v>14</v>
          </cell>
          <cell r="F130">
            <v>9.1000000000000004E-3</v>
          </cell>
          <cell r="G130">
            <v>3</v>
          </cell>
          <cell r="H130">
            <v>15237527.370000001</v>
          </cell>
          <cell r="I130">
            <v>1292.0250000000001</v>
          </cell>
          <cell r="J130">
            <v>0</v>
          </cell>
          <cell r="K130">
            <v>3507315.5599999996</v>
          </cell>
          <cell r="L130">
            <v>270956691</v>
          </cell>
          <cell r="M130">
            <v>114965076</v>
          </cell>
          <cell r="N130">
            <v>4851.0400390625</v>
          </cell>
          <cell r="O130">
            <v>836.61300000000006</v>
          </cell>
          <cell r="P130">
            <v>1</v>
          </cell>
          <cell r="Q130">
            <v>4899.7700000000004</v>
          </cell>
          <cell r="R130">
            <v>8245.6200000000008</v>
          </cell>
          <cell r="S130">
            <v>78.076999999999998</v>
          </cell>
          <cell r="T130">
            <v>187.995</v>
          </cell>
          <cell r="U130">
            <v>0</v>
          </cell>
          <cell r="V130">
            <v>0</v>
          </cell>
          <cell r="W130">
            <v>0</v>
          </cell>
          <cell r="X130">
            <v>-0.1305306216619847</v>
          </cell>
          <cell r="Y130">
            <v>11793.5234375</v>
          </cell>
          <cell r="Z130">
            <v>13704</v>
          </cell>
          <cell r="AA130">
            <v>17705910.600000001</v>
          </cell>
          <cell r="AB130">
            <v>2468383.2300000004</v>
          </cell>
          <cell r="AC130">
            <v>1.2699999999999999E-2</v>
          </cell>
          <cell r="AD130">
            <v>1.55E-2</v>
          </cell>
          <cell r="AE130">
            <v>385921767</v>
          </cell>
          <cell r="AF130">
            <v>4901206.4408999998</v>
          </cell>
          <cell r="AG130">
            <v>5981787.3885000004</v>
          </cell>
          <cell r="AH130">
            <v>1393890.8809000002</v>
          </cell>
          <cell r="AI130">
            <v>1393890.8809000002</v>
          </cell>
          <cell r="AJ130">
            <v>8257.7802734375</v>
          </cell>
          <cell r="AK130">
            <v>4901206.4408999998</v>
          </cell>
          <cell r="AL130">
            <v>0</v>
          </cell>
          <cell r="AM130">
            <v>1074492.3491000002</v>
          </cell>
          <cell r="AN130">
            <v>0</v>
          </cell>
          <cell r="AO130">
            <v>1074492.3491000002</v>
          </cell>
          <cell r="AP130">
            <v>7.0516188290200272</v>
          </cell>
          <cell r="AQ130">
            <v>0</v>
          </cell>
          <cell r="AR130">
            <v>1</v>
          </cell>
          <cell r="AS130">
            <v>0</v>
          </cell>
          <cell r="AT130">
            <v>1</v>
          </cell>
          <cell r="AU130">
            <v>0</v>
          </cell>
          <cell r="AV130">
            <v>0</v>
          </cell>
          <cell r="AW130">
            <v>955241884.828125</v>
          </cell>
          <cell r="AX130">
            <v>0</v>
          </cell>
          <cell r="AY130">
            <v>136463126.40401787</v>
          </cell>
          <cell r="AZ130">
            <v>1074492.3491000002</v>
          </cell>
          <cell r="BA130">
            <v>153498.90701428574</v>
          </cell>
          <cell r="BB130">
            <v>581127662.02590013</v>
          </cell>
          <cell r="BC130">
            <v>734844866.56274295</v>
          </cell>
          <cell r="BD130">
            <v>0</v>
          </cell>
          <cell r="BE130">
            <v>0</v>
          </cell>
        </row>
        <row r="131">
          <cell r="A131">
            <v>107650603</v>
          </cell>
          <cell r="B131" t="str">
            <v>Belle Vernon Area SD</v>
          </cell>
          <cell r="C131" t="str">
            <v>Westmoreland</v>
          </cell>
          <cell r="D131">
            <v>8080.27</v>
          </cell>
          <cell r="E131">
            <v>47</v>
          </cell>
          <cell r="F131">
            <v>1.3100000000000001E-2</v>
          </cell>
          <cell r="G131">
            <v>37</v>
          </cell>
          <cell r="H131">
            <v>36165105.200000003</v>
          </cell>
          <cell r="I131">
            <v>3369.0450000000001</v>
          </cell>
          <cell r="J131">
            <v>0</v>
          </cell>
          <cell r="K131">
            <v>21211190.109999999</v>
          </cell>
          <cell r="L131">
            <v>1145774789</v>
          </cell>
          <cell r="M131">
            <v>477144634</v>
          </cell>
          <cell r="N131">
            <v>8080.27001953125</v>
          </cell>
          <cell r="O131">
            <v>2460.788</v>
          </cell>
          <cell r="P131">
            <v>1</v>
          </cell>
          <cell r="Q131">
            <v>8096.21</v>
          </cell>
          <cell r="R131">
            <v>8245.6200000000008</v>
          </cell>
          <cell r="S131">
            <v>0</v>
          </cell>
          <cell r="T131">
            <v>345.57</v>
          </cell>
          <cell r="U131">
            <v>0</v>
          </cell>
          <cell r="V131">
            <v>0</v>
          </cell>
          <cell r="W131">
            <v>0</v>
          </cell>
          <cell r="X131">
            <v>-9.9635704873389436E-2</v>
          </cell>
          <cell r="Y131">
            <v>10734.52734375</v>
          </cell>
          <cell r="Z131">
            <v>13704</v>
          </cell>
          <cell r="AA131">
            <v>46169392.68</v>
          </cell>
          <cell r="AB131">
            <v>10004287.479999997</v>
          </cell>
          <cell r="AC131">
            <v>1.2699999999999999E-2</v>
          </cell>
          <cell r="AD131">
            <v>1.55E-2</v>
          </cell>
          <cell r="AE131">
            <v>1622919423</v>
          </cell>
          <cell r="AF131">
            <v>20611076.6721</v>
          </cell>
          <cell r="AG131">
            <v>25155251.056499999</v>
          </cell>
          <cell r="AH131">
            <v>-600113.43789999932</v>
          </cell>
          <cell r="AI131">
            <v>0</v>
          </cell>
          <cell r="AJ131">
            <v>8257.7802734375</v>
          </cell>
          <cell r="AK131">
            <v>21211190.109999999</v>
          </cell>
          <cell r="AL131">
            <v>0</v>
          </cell>
          <cell r="AM131">
            <v>10004287.479999997</v>
          </cell>
          <cell r="AN131">
            <v>0</v>
          </cell>
          <cell r="AO131">
            <v>10004287.479999997</v>
          </cell>
          <cell r="AP131">
            <v>27.662818688551738</v>
          </cell>
          <cell r="AQ131">
            <v>0</v>
          </cell>
          <cell r="AR131">
            <v>1</v>
          </cell>
          <cell r="AS131">
            <v>0</v>
          </cell>
          <cell r="AT131">
            <v>1</v>
          </cell>
          <cell r="AU131">
            <v>0</v>
          </cell>
          <cell r="AV131">
            <v>0</v>
          </cell>
          <cell r="AW131">
            <v>955241884.828125</v>
          </cell>
          <cell r="AX131">
            <v>0</v>
          </cell>
          <cell r="AY131">
            <v>136463126.40401787</v>
          </cell>
          <cell r="AZ131">
            <v>10004287.479999997</v>
          </cell>
          <cell r="BA131">
            <v>1429183.9257142853</v>
          </cell>
          <cell r="BB131">
            <v>591131949.50590014</v>
          </cell>
          <cell r="BC131">
            <v>734844866.56274295</v>
          </cell>
          <cell r="BD131">
            <v>0</v>
          </cell>
          <cell r="BE131">
            <v>0</v>
          </cell>
        </row>
        <row r="132">
          <cell r="A132">
            <v>107650703</v>
          </cell>
          <cell r="B132" t="str">
            <v>Burrell SD</v>
          </cell>
          <cell r="C132" t="str">
            <v>Westmoreland</v>
          </cell>
          <cell r="D132">
            <v>9476.2800000000007</v>
          </cell>
          <cell r="E132">
            <v>63</v>
          </cell>
          <cell r="F132">
            <v>1.44E-2</v>
          </cell>
          <cell r="G132">
            <v>51</v>
          </cell>
          <cell r="H132">
            <v>29736481.880000003</v>
          </cell>
          <cell r="I132">
            <v>2358.3130000000001</v>
          </cell>
          <cell r="J132">
            <v>0</v>
          </cell>
          <cell r="K132">
            <v>18739965.289999999</v>
          </cell>
          <cell r="L132">
            <v>916543315</v>
          </cell>
          <cell r="M132">
            <v>382629048</v>
          </cell>
          <cell r="N132">
            <v>9476.2802734375</v>
          </cell>
          <cell r="O132">
            <v>1754.5920000000001</v>
          </cell>
          <cell r="P132">
            <v>0.86</v>
          </cell>
          <cell r="Q132">
            <v>9407.39</v>
          </cell>
          <cell r="R132">
            <v>8245.6200000000008</v>
          </cell>
          <cell r="S132">
            <v>0</v>
          </cell>
          <cell r="T132">
            <v>178.82499999999999</v>
          </cell>
          <cell r="U132">
            <v>0</v>
          </cell>
          <cell r="V132">
            <v>0</v>
          </cell>
          <cell r="W132">
            <v>0</v>
          </cell>
          <cell r="X132">
            <v>-8.0349248394770728E-2</v>
          </cell>
          <cell r="Y132">
            <v>12609.2177734375</v>
          </cell>
          <cell r="Z132">
            <v>13704</v>
          </cell>
          <cell r="AA132">
            <v>32318321.352000002</v>
          </cell>
          <cell r="AB132">
            <v>2581839.4719999991</v>
          </cell>
          <cell r="AC132">
            <v>1.2699999999999999E-2</v>
          </cell>
          <cell r="AD132">
            <v>1.55E-2</v>
          </cell>
          <cell r="AE132">
            <v>1299172363</v>
          </cell>
          <cell r="AF132">
            <v>16499489.0101</v>
          </cell>
          <cell r="AG132">
            <v>20137171.626499999</v>
          </cell>
          <cell r="AH132">
            <v>-2240476.2798999995</v>
          </cell>
          <cell r="AI132">
            <v>0</v>
          </cell>
          <cell r="AJ132">
            <v>8257.7802734375</v>
          </cell>
          <cell r="AK132">
            <v>18739965.289999999</v>
          </cell>
          <cell r="AL132">
            <v>0</v>
          </cell>
          <cell r="AM132">
            <v>2581839.4719999991</v>
          </cell>
          <cell r="AN132">
            <v>0</v>
          </cell>
          <cell r="AO132">
            <v>2581839.4719999991</v>
          </cell>
          <cell r="AP132">
            <v>8.682397206296546</v>
          </cell>
          <cell r="AQ132">
            <v>0</v>
          </cell>
          <cell r="AR132">
            <v>0.85244218668308425</v>
          </cell>
          <cell r="AS132">
            <v>0</v>
          </cell>
          <cell r="AT132">
            <v>0.85244218668308425</v>
          </cell>
          <cell r="AU132">
            <v>0</v>
          </cell>
          <cell r="AV132">
            <v>0</v>
          </cell>
          <cell r="AW132">
            <v>955241884.828125</v>
          </cell>
          <cell r="AX132">
            <v>0</v>
          </cell>
          <cell r="AY132">
            <v>136463126.40401787</v>
          </cell>
          <cell r="AZ132">
            <v>2581839.4719999991</v>
          </cell>
          <cell r="BA132">
            <v>368834.21028571419</v>
          </cell>
          <cell r="BB132">
            <v>593713788.97790015</v>
          </cell>
          <cell r="BC132">
            <v>734844866.56274295</v>
          </cell>
          <cell r="BD132">
            <v>0</v>
          </cell>
          <cell r="BE132">
            <v>0</v>
          </cell>
        </row>
        <row r="133">
          <cell r="A133">
            <v>107651603</v>
          </cell>
          <cell r="B133" t="str">
            <v>Derry Area SD</v>
          </cell>
          <cell r="C133" t="str">
            <v>Westmoreland</v>
          </cell>
          <cell r="D133">
            <v>7585.55</v>
          </cell>
          <cell r="E133">
            <v>41</v>
          </cell>
          <cell r="F133">
            <v>1.2999999999999999E-2</v>
          </cell>
          <cell r="G133">
            <v>36</v>
          </cell>
          <cell r="H133">
            <v>33896656.18</v>
          </cell>
          <cell r="I133">
            <v>2871.1570000000002</v>
          </cell>
          <cell r="J133">
            <v>0</v>
          </cell>
          <cell r="K133">
            <v>15759093.559999999</v>
          </cell>
          <cell r="L133">
            <v>886099468</v>
          </cell>
          <cell r="M133">
            <v>330356125</v>
          </cell>
          <cell r="N133">
            <v>7585.5498046875</v>
          </cell>
          <cell r="O133">
            <v>1941.39</v>
          </cell>
          <cell r="P133">
            <v>1</v>
          </cell>
          <cell r="Q133">
            <v>7613.6</v>
          </cell>
          <cell r="R133">
            <v>8245.6200000000008</v>
          </cell>
          <cell r="S133">
            <v>0</v>
          </cell>
          <cell r="T133">
            <v>295.44600000000003</v>
          </cell>
          <cell r="U133">
            <v>0</v>
          </cell>
          <cell r="V133">
            <v>0</v>
          </cell>
          <cell r="W133">
            <v>0</v>
          </cell>
          <cell r="X133">
            <v>-0.14226540630630746</v>
          </cell>
          <cell r="Y133">
            <v>11805.921875</v>
          </cell>
          <cell r="Z133">
            <v>13704</v>
          </cell>
          <cell r="AA133">
            <v>39346335.528000005</v>
          </cell>
          <cell r="AB133">
            <v>5449679.3480000049</v>
          </cell>
          <cell r="AC133">
            <v>1.2699999999999999E-2</v>
          </cell>
          <cell r="AD133">
            <v>1.55E-2</v>
          </cell>
          <cell r="AE133">
            <v>1216455593</v>
          </cell>
          <cell r="AF133">
            <v>15448986.031099999</v>
          </cell>
          <cell r="AG133">
            <v>18855061.691500001</v>
          </cell>
          <cell r="AH133">
            <v>-310107.52889999934</v>
          </cell>
          <cell r="AI133">
            <v>0</v>
          </cell>
          <cell r="AJ133">
            <v>8257.7802734375</v>
          </cell>
          <cell r="AK133">
            <v>15759093.559999999</v>
          </cell>
          <cell r="AL133">
            <v>0</v>
          </cell>
          <cell r="AM133">
            <v>5449679.3480000049</v>
          </cell>
          <cell r="AN133">
            <v>0</v>
          </cell>
          <cell r="AO133">
            <v>5449679.3480000049</v>
          </cell>
          <cell r="AP133">
            <v>16.077336121477</v>
          </cell>
          <cell r="AQ133">
            <v>0</v>
          </cell>
          <cell r="AR133">
            <v>1</v>
          </cell>
          <cell r="AS133">
            <v>0</v>
          </cell>
          <cell r="AT133">
            <v>1</v>
          </cell>
          <cell r="AU133">
            <v>0</v>
          </cell>
          <cell r="AV133">
            <v>0</v>
          </cell>
          <cell r="AW133">
            <v>955241884.828125</v>
          </cell>
          <cell r="AX133">
            <v>0</v>
          </cell>
          <cell r="AY133">
            <v>136463126.40401787</v>
          </cell>
          <cell r="AZ133">
            <v>5449679.3480000049</v>
          </cell>
          <cell r="BA133">
            <v>778525.62114285782</v>
          </cell>
          <cell r="BB133">
            <v>599163468.3259002</v>
          </cell>
          <cell r="BC133">
            <v>734844866.56274295</v>
          </cell>
          <cell r="BD133">
            <v>0</v>
          </cell>
          <cell r="BE133">
            <v>0</v>
          </cell>
        </row>
        <row r="134">
          <cell r="A134">
            <v>107652603</v>
          </cell>
          <cell r="B134" t="str">
            <v>Franklin Regional SD</v>
          </cell>
          <cell r="C134" t="str">
            <v>Westmoreland</v>
          </cell>
          <cell r="D134">
            <v>12503.74</v>
          </cell>
          <cell r="E134">
            <v>82</v>
          </cell>
          <cell r="F134">
            <v>1.3299999999999999E-2</v>
          </cell>
          <cell r="G134">
            <v>41</v>
          </cell>
          <cell r="H134">
            <v>59327526.119999997</v>
          </cell>
          <cell r="I134">
            <v>4304.299</v>
          </cell>
          <cell r="J134">
            <v>0</v>
          </cell>
          <cell r="K134">
            <v>43717566.689999998</v>
          </cell>
          <cell r="L134">
            <v>2192578494</v>
          </cell>
          <cell r="M134">
            <v>1083309419</v>
          </cell>
          <cell r="N134">
            <v>12503.740234375</v>
          </cell>
          <cell r="O134">
            <v>3451.5239999999999</v>
          </cell>
          <cell r="P134">
            <v>0.48</v>
          </cell>
          <cell r="Q134">
            <v>12519.65</v>
          </cell>
          <cell r="R134">
            <v>8245.6200000000008</v>
          </cell>
          <cell r="S134">
            <v>0</v>
          </cell>
          <cell r="T134">
            <v>211.71299999999999</v>
          </cell>
          <cell r="U134">
            <v>1</v>
          </cell>
          <cell r="V134">
            <v>1</v>
          </cell>
          <cell r="W134">
            <v>1</v>
          </cell>
          <cell r="X134">
            <v>-7.1340408515785408E-2</v>
          </cell>
          <cell r="Y134">
            <v>13783.3193359375</v>
          </cell>
          <cell r="Z134">
            <v>13704</v>
          </cell>
          <cell r="AA134">
            <v>58986113.495999999</v>
          </cell>
          <cell r="AB134">
            <v>0</v>
          </cell>
          <cell r="AC134">
            <v>1.2699999999999999E-2</v>
          </cell>
          <cell r="AD134">
            <v>1.55E-2</v>
          </cell>
          <cell r="AE134">
            <v>3275887913</v>
          </cell>
          <cell r="AF134">
            <v>41603776.495099999</v>
          </cell>
          <cell r="AG134">
            <v>50776262.651500002</v>
          </cell>
          <cell r="AH134">
            <v>-2113790.1948999986</v>
          </cell>
          <cell r="AI134">
            <v>0</v>
          </cell>
          <cell r="AJ134">
            <v>8257.7802734375</v>
          </cell>
          <cell r="AK134">
            <v>43717566.689999998</v>
          </cell>
          <cell r="AL134">
            <v>0</v>
          </cell>
          <cell r="AM134">
            <v>0</v>
          </cell>
          <cell r="AN134">
            <v>0</v>
          </cell>
          <cell r="AO134">
            <v>0</v>
          </cell>
          <cell r="AP134">
            <v>0</v>
          </cell>
          <cell r="AQ134">
            <v>0</v>
          </cell>
          <cell r="AR134">
            <v>0.48582308800400953</v>
          </cell>
          <cell r="AS134">
            <v>0</v>
          </cell>
          <cell r="AT134">
            <v>0.48582308800400953</v>
          </cell>
          <cell r="AU134">
            <v>0</v>
          </cell>
          <cell r="AV134">
            <v>0</v>
          </cell>
          <cell r="AW134">
            <v>955241884.828125</v>
          </cell>
          <cell r="AX134">
            <v>0</v>
          </cell>
          <cell r="AY134">
            <v>136463126.40401787</v>
          </cell>
          <cell r="AZ134">
            <v>0</v>
          </cell>
          <cell r="BA134">
            <v>0</v>
          </cell>
          <cell r="BB134">
            <v>599163468.3259002</v>
          </cell>
          <cell r="BC134">
            <v>734844866.56274295</v>
          </cell>
          <cell r="BD134">
            <v>0</v>
          </cell>
          <cell r="BE134">
            <v>0</v>
          </cell>
        </row>
        <row r="135">
          <cell r="A135">
            <v>107653102</v>
          </cell>
          <cell r="B135" t="str">
            <v>Greater Latrobe SD</v>
          </cell>
          <cell r="C135" t="str">
            <v>Westmoreland</v>
          </cell>
          <cell r="D135">
            <v>10451.31</v>
          </cell>
          <cell r="E135">
            <v>73</v>
          </cell>
          <cell r="F135">
            <v>1.2200000000000001E-2</v>
          </cell>
          <cell r="G135">
            <v>27</v>
          </cell>
          <cell r="H135">
            <v>56556137.609999999</v>
          </cell>
          <cell r="I135">
            <v>5059.3710000000001</v>
          </cell>
          <cell r="J135">
            <v>0</v>
          </cell>
          <cell r="K135">
            <v>36720216.32</v>
          </cell>
          <cell r="L135">
            <v>2123652334</v>
          </cell>
          <cell r="M135">
            <v>894018066</v>
          </cell>
          <cell r="N135">
            <v>10451.3095703125</v>
          </cell>
          <cell r="O135">
            <v>3605.15</v>
          </cell>
          <cell r="P135">
            <v>0.72</v>
          </cell>
          <cell r="Q135">
            <v>10529.34</v>
          </cell>
          <cell r="R135">
            <v>8245.6200000000008</v>
          </cell>
          <cell r="S135">
            <v>0</v>
          </cell>
          <cell r="T135">
            <v>407.19900000000001</v>
          </cell>
          <cell r="U135">
            <v>1</v>
          </cell>
          <cell r="V135">
            <v>1</v>
          </cell>
          <cell r="W135">
            <v>1</v>
          </cell>
          <cell r="X135">
            <v>-0.17162611649934528</v>
          </cell>
          <cell r="Y135">
            <v>11178.4921875</v>
          </cell>
          <cell r="Z135">
            <v>13704</v>
          </cell>
          <cell r="AA135">
            <v>69333620.184</v>
          </cell>
          <cell r="AB135">
            <v>12777482.574000001</v>
          </cell>
          <cell r="AC135">
            <v>1.2699999999999999E-2</v>
          </cell>
          <cell r="AD135">
            <v>1.55E-2</v>
          </cell>
          <cell r="AE135">
            <v>3017670400</v>
          </cell>
          <cell r="AF135">
            <v>38324414.079999998</v>
          </cell>
          <cell r="AG135">
            <v>46773891.200000003</v>
          </cell>
          <cell r="AH135">
            <v>1604197.7599999979</v>
          </cell>
          <cell r="AI135">
            <v>1604197.7599999979</v>
          </cell>
          <cell r="AJ135">
            <v>8257.7802734375</v>
          </cell>
          <cell r="AK135">
            <v>38324414.079999998</v>
          </cell>
          <cell r="AL135">
            <v>0</v>
          </cell>
          <cell r="AM135">
            <v>11173284.814000003</v>
          </cell>
          <cell r="AN135">
            <v>0</v>
          </cell>
          <cell r="AO135">
            <v>11173284.814000003</v>
          </cell>
          <cell r="AP135">
            <v>19.756095953809254</v>
          </cell>
          <cell r="AQ135">
            <v>0</v>
          </cell>
          <cell r="AR135">
            <v>0.73436816865534116</v>
          </cell>
          <cell r="AS135">
            <v>0</v>
          </cell>
          <cell r="AT135">
            <v>0.73436816865534116</v>
          </cell>
          <cell r="AU135">
            <v>0</v>
          </cell>
          <cell r="AV135">
            <v>0</v>
          </cell>
          <cell r="AW135">
            <v>955241884.828125</v>
          </cell>
          <cell r="AX135">
            <v>0</v>
          </cell>
          <cell r="AY135">
            <v>136463126.40401787</v>
          </cell>
          <cell r="AZ135">
            <v>11173284.814000003</v>
          </cell>
          <cell r="BA135">
            <v>1596183.5448571432</v>
          </cell>
          <cell r="BB135">
            <v>610336753.13990021</v>
          </cell>
          <cell r="BC135">
            <v>734844866.56274295</v>
          </cell>
          <cell r="BD135">
            <v>0</v>
          </cell>
          <cell r="BE135">
            <v>0</v>
          </cell>
        </row>
        <row r="136">
          <cell r="A136">
            <v>107653203</v>
          </cell>
          <cell r="B136" t="str">
            <v>Greensburg Salem SD</v>
          </cell>
          <cell r="C136" t="str">
            <v>Westmoreland</v>
          </cell>
          <cell r="D136">
            <v>8997.6</v>
          </cell>
          <cell r="E136">
            <v>58</v>
          </cell>
          <cell r="F136">
            <v>1.32E-2</v>
          </cell>
          <cell r="G136">
            <v>39</v>
          </cell>
          <cell r="H136">
            <v>44712710.43</v>
          </cell>
          <cell r="I136">
            <v>3979.4839999999999</v>
          </cell>
          <cell r="J136">
            <v>0</v>
          </cell>
          <cell r="K136">
            <v>25868808.190000001</v>
          </cell>
          <cell r="L136">
            <v>1382746861</v>
          </cell>
          <cell r="M136">
            <v>570284804</v>
          </cell>
          <cell r="N136">
            <v>8997.599609375</v>
          </cell>
          <cell r="O136">
            <v>2690.145</v>
          </cell>
          <cell r="P136">
            <v>0.91</v>
          </cell>
          <cell r="Q136">
            <v>8965.2099999999991</v>
          </cell>
          <cell r="R136">
            <v>8245.6200000000008</v>
          </cell>
          <cell r="S136">
            <v>0</v>
          </cell>
          <cell r="T136">
            <v>359.69200000000001</v>
          </cell>
          <cell r="U136">
            <v>0</v>
          </cell>
          <cell r="V136">
            <v>0</v>
          </cell>
          <cell r="W136">
            <v>0</v>
          </cell>
          <cell r="X136">
            <v>-9.9783135416241509E-2</v>
          </cell>
          <cell r="Y136">
            <v>11235.8056640625</v>
          </cell>
          <cell r="Z136">
            <v>13704</v>
          </cell>
          <cell r="AA136">
            <v>54534848.736000001</v>
          </cell>
          <cell r="AB136">
            <v>9822138.3060000017</v>
          </cell>
          <cell r="AC136">
            <v>1.2699999999999999E-2</v>
          </cell>
          <cell r="AD136">
            <v>1.55E-2</v>
          </cell>
          <cell r="AE136">
            <v>1953031665</v>
          </cell>
          <cell r="AF136">
            <v>24803502.145500001</v>
          </cell>
          <cell r="AG136">
            <v>30271990.807500001</v>
          </cell>
          <cell r="AH136">
            <v>-1065306.0445000008</v>
          </cell>
          <cell r="AI136">
            <v>0</v>
          </cell>
          <cell r="AJ136">
            <v>8257.7802734375</v>
          </cell>
          <cell r="AK136">
            <v>25868808.190000001</v>
          </cell>
          <cell r="AL136">
            <v>0</v>
          </cell>
          <cell r="AM136">
            <v>9822138.3060000017</v>
          </cell>
          <cell r="AN136">
            <v>0</v>
          </cell>
          <cell r="AO136">
            <v>9822138.3060000017</v>
          </cell>
          <cell r="AP136">
            <v>21.967217400915683</v>
          </cell>
          <cell r="AQ136">
            <v>0</v>
          </cell>
          <cell r="AR136">
            <v>0.91040941857980284</v>
          </cell>
          <cell r="AS136">
            <v>0</v>
          </cell>
          <cell r="AT136">
            <v>0.91040941857980284</v>
          </cell>
          <cell r="AU136">
            <v>0</v>
          </cell>
          <cell r="AV136">
            <v>0</v>
          </cell>
          <cell r="AW136">
            <v>955241884.828125</v>
          </cell>
          <cell r="AX136">
            <v>0</v>
          </cell>
          <cell r="AY136">
            <v>136463126.40401787</v>
          </cell>
          <cell r="AZ136">
            <v>9822138.3060000017</v>
          </cell>
          <cell r="BA136">
            <v>1403162.6151428574</v>
          </cell>
          <cell r="BB136">
            <v>620158891.4459002</v>
          </cell>
          <cell r="BC136">
            <v>734844866.56274295</v>
          </cell>
          <cell r="BD136">
            <v>0</v>
          </cell>
          <cell r="BE136">
            <v>0</v>
          </cell>
        </row>
        <row r="137">
          <cell r="A137">
            <v>107653802</v>
          </cell>
          <cell r="B137" t="str">
            <v>Hempfield Area SD</v>
          </cell>
          <cell r="C137" t="str">
            <v>Westmoreland</v>
          </cell>
          <cell r="D137">
            <v>11100.06</v>
          </cell>
          <cell r="E137">
            <v>76</v>
          </cell>
          <cell r="F137">
            <v>1.26E-2</v>
          </cell>
          <cell r="G137">
            <v>31</v>
          </cell>
          <cell r="H137">
            <v>90375807.859999999</v>
          </cell>
          <cell r="I137">
            <v>7302.4229999999998</v>
          </cell>
          <cell r="J137">
            <v>0</v>
          </cell>
          <cell r="K137">
            <v>61226887.479999997</v>
          </cell>
          <cell r="L137">
            <v>3496759309</v>
          </cell>
          <cell r="M137">
            <v>1349860172</v>
          </cell>
          <cell r="N137">
            <v>11100.0595703125</v>
          </cell>
          <cell r="O137">
            <v>5506.5429999999997</v>
          </cell>
          <cell r="P137">
            <v>0.63</v>
          </cell>
          <cell r="Q137">
            <v>11272.79</v>
          </cell>
          <cell r="R137">
            <v>8245.6200000000008</v>
          </cell>
          <cell r="S137">
            <v>0</v>
          </cell>
          <cell r="T137">
            <v>512.61300000000006</v>
          </cell>
          <cell r="U137">
            <v>1</v>
          </cell>
          <cell r="V137">
            <v>0</v>
          </cell>
          <cell r="W137">
            <v>1</v>
          </cell>
          <cell r="X137">
            <v>-0.11815059225180596</v>
          </cell>
          <cell r="Y137">
            <v>12376.1396484375</v>
          </cell>
          <cell r="Z137">
            <v>13704</v>
          </cell>
          <cell r="AA137">
            <v>100072404.792</v>
          </cell>
          <cell r="AB137">
            <v>9696596.9319999963</v>
          </cell>
          <cell r="AC137">
            <v>1.2699999999999999E-2</v>
          </cell>
          <cell r="AD137">
            <v>1.55E-2</v>
          </cell>
          <cell r="AE137">
            <v>4846619481</v>
          </cell>
          <cell r="AF137">
            <v>61552067.408699997</v>
          </cell>
          <cell r="AG137">
            <v>75122601.955500007</v>
          </cell>
          <cell r="AH137">
            <v>325179.92870000005</v>
          </cell>
          <cell r="AI137">
            <v>325179.92870000005</v>
          </cell>
          <cell r="AJ137">
            <v>8257.7802734375</v>
          </cell>
          <cell r="AK137">
            <v>61552067.408699997</v>
          </cell>
          <cell r="AL137">
            <v>0</v>
          </cell>
          <cell r="AM137">
            <v>9371417.0032999963</v>
          </cell>
          <cell r="AN137">
            <v>0</v>
          </cell>
          <cell r="AO137">
            <v>9371417.0032999963</v>
          </cell>
          <cell r="AP137">
            <v>10.369386703372143</v>
          </cell>
          <cell r="AQ137">
            <v>0</v>
          </cell>
          <cell r="AR137">
            <v>0.65580589422830049</v>
          </cell>
          <cell r="AS137">
            <v>0</v>
          </cell>
          <cell r="AT137">
            <v>0.65580589422830049</v>
          </cell>
          <cell r="AU137">
            <v>0</v>
          </cell>
          <cell r="AV137">
            <v>0</v>
          </cell>
          <cell r="AW137">
            <v>955241884.828125</v>
          </cell>
          <cell r="AX137">
            <v>0</v>
          </cell>
          <cell r="AY137">
            <v>136463126.40401787</v>
          </cell>
          <cell r="AZ137">
            <v>9371417.0032999963</v>
          </cell>
          <cell r="BA137">
            <v>1338773.8576142851</v>
          </cell>
          <cell r="BB137">
            <v>629530308.44920015</v>
          </cell>
          <cell r="BC137">
            <v>734844866.56274295</v>
          </cell>
          <cell r="BD137">
            <v>0</v>
          </cell>
          <cell r="BE137">
            <v>0</v>
          </cell>
        </row>
        <row r="138">
          <cell r="A138">
            <v>107654103</v>
          </cell>
          <cell r="B138" t="str">
            <v>Jeannette City SD</v>
          </cell>
          <cell r="C138" t="str">
            <v>Westmoreland</v>
          </cell>
          <cell r="D138">
            <v>4387.2700000000004</v>
          </cell>
          <cell r="E138">
            <v>10</v>
          </cell>
          <cell r="F138">
            <v>1.4E-2</v>
          </cell>
          <cell r="G138">
            <v>50</v>
          </cell>
          <cell r="H138">
            <v>18940731.600000001</v>
          </cell>
          <cell r="I138">
            <v>1780.6849999999999</v>
          </cell>
          <cell r="J138">
            <v>0</v>
          </cell>
          <cell r="K138">
            <v>6101392.6700000009</v>
          </cell>
          <cell r="L138">
            <v>288534745</v>
          </cell>
          <cell r="M138">
            <v>148607622</v>
          </cell>
          <cell r="N138">
            <v>4387.27001953125</v>
          </cell>
          <cell r="O138">
            <v>1013.352</v>
          </cell>
          <cell r="P138">
            <v>1</v>
          </cell>
          <cell r="Q138">
            <v>4254.68</v>
          </cell>
          <cell r="R138">
            <v>8245.6200000000008</v>
          </cell>
          <cell r="S138">
            <v>0</v>
          </cell>
          <cell r="T138">
            <v>425.06299999999999</v>
          </cell>
          <cell r="U138">
            <v>0</v>
          </cell>
          <cell r="V138">
            <v>0</v>
          </cell>
          <cell r="W138">
            <v>0</v>
          </cell>
          <cell r="X138">
            <v>-0.20774931982362321</v>
          </cell>
          <cell r="Y138">
            <v>10636.7666015625</v>
          </cell>
          <cell r="Z138">
            <v>13704</v>
          </cell>
          <cell r="AA138">
            <v>24402507.239999998</v>
          </cell>
          <cell r="AB138">
            <v>5461775.6399999969</v>
          </cell>
          <cell r="AC138">
            <v>1.2699999999999999E-2</v>
          </cell>
          <cell r="AD138">
            <v>1.55E-2</v>
          </cell>
          <cell r="AE138">
            <v>437142367</v>
          </cell>
          <cell r="AF138">
            <v>5551708.0608999999</v>
          </cell>
          <cell r="AG138">
            <v>6775706.6885000002</v>
          </cell>
          <cell r="AH138">
            <v>-549684.60910000093</v>
          </cell>
          <cell r="AI138">
            <v>0</v>
          </cell>
          <cell r="AJ138">
            <v>8257.7802734375</v>
          </cell>
          <cell r="AK138">
            <v>6101392.6700000009</v>
          </cell>
          <cell r="AL138">
            <v>0</v>
          </cell>
          <cell r="AM138">
            <v>5461775.6399999969</v>
          </cell>
          <cell r="AN138">
            <v>0</v>
          </cell>
          <cell r="AO138">
            <v>5461775.6399999969</v>
          </cell>
          <cell r="AP138">
            <v>28.836138726552658</v>
          </cell>
          <cell r="AQ138">
            <v>0</v>
          </cell>
          <cell r="AR138">
            <v>1</v>
          </cell>
          <cell r="AS138">
            <v>0</v>
          </cell>
          <cell r="AT138">
            <v>1</v>
          </cell>
          <cell r="AU138">
            <v>0</v>
          </cell>
          <cell r="AV138">
            <v>0</v>
          </cell>
          <cell r="AW138">
            <v>955241884.828125</v>
          </cell>
          <cell r="AX138">
            <v>0</v>
          </cell>
          <cell r="AY138">
            <v>136463126.40401787</v>
          </cell>
          <cell r="AZ138">
            <v>5461775.6399999969</v>
          </cell>
          <cell r="BA138">
            <v>780253.66285714239</v>
          </cell>
          <cell r="BB138">
            <v>634992084.08920014</v>
          </cell>
          <cell r="BC138">
            <v>734844866.56274295</v>
          </cell>
          <cell r="BD138">
            <v>0</v>
          </cell>
          <cell r="BE138">
            <v>0</v>
          </cell>
        </row>
        <row r="139">
          <cell r="A139">
            <v>107654403</v>
          </cell>
          <cell r="B139" t="str">
            <v>Kiski Area SD</v>
          </cell>
          <cell r="C139" t="str">
            <v>Westmoreland</v>
          </cell>
          <cell r="D139">
            <v>7558.92</v>
          </cell>
          <cell r="E139">
            <v>41</v>
          </cell>
          <cell r="F139">
            <v>1.29E-2</v>
          </cell>
          <cell r="G139">
            <v>35</v>
          </cell>
          <cell r="H139">
            <v>58771116.68</v>
          </cell>
          <cell r="I139">
            <v>5107.1930000000002</v>
          </cell>
          <cell r="J139">
            <v>0</v>
          </cell>
          <cell r="K139">
            <v>27549426.729999997</v>
          </cell>
          <cell r="L139">
            <v>1470970924</v>
          </cell>
          <cell r="M139">
            <v>666290661</v>
          </cell>
          <cell r="N139">
            <v>7558.919921875</v>
          </cell>
          <cell r="O139">
            <v>3531.998</v>
          </cell>
          <cell r="P139">
            <v>1</v>
          </cell>
          <cell r="Q139">
            <v>7446.11</v>
          </cell>
          <cell r="R139">
            <v>8245.6200000000008</v>
          </cell>
          <cell r="S139">
            <v>0</v>
          </cell>
          <cell r="T139">
            <v>486.43200000000002</v>
          </cell>
          <cell r="U139">
            <v>0</v>
          </cell>
          <cell r="V139">
            <v>0</v>
          </cell>
          <cell r="W139">
            <v>0</v>
          </cell>
          <cell r="X139">
            <v>-0.12530162431379233</v>
          </cell>
          <cell r="Y139">
            <v>11507.5185546875</v>
          </cell>
          <cell r="Z139">
            <v>13704</v>
          </cell>
          <cell r="AA139">
            <v>69988972.872000009</v>
          </cell>
          <cell r="AB139">
            <v>11217856.192000009</v>
          </cell>
          <cell r="AC139">
            <v>1.2699999999999999E-2</v>
          </cell>
          <cell r="AD139">
            <v>1.55E-2</v>
          </cell>
          <cell r="AE139">
            <v>2137261585</v>
          </cell>
          <cell r="AF139">
            <v>27143222.129499998</v>
          </cell>
          <cell r="AG139">
            <v>33127554.567499999</v>
          </cell>
          <cell r="AH139">
            <v>-406204.60049999878</v>
          </cell>
          <cell r="AI139">
            <v>0</v>
          </cell>
          <cell r="AJ139">
            <v>8257.7802734375</v>
          </cell>
          <cell r="AK139">
            <v>27549426.729999997</v>
          </cell>
          <cell r="AL139">
            <v>0</v>
          </cell>
          <cell r="AM139">
            <v>11217856.192000009</v>
          </cell>
          <cell r="AN139">
            <v>0</v>
          </cell>
          <cell r="AO139">
            <v>11217856.192000009</v>
          </cell>
          <cell r="AP139">
            <v>19.087362680344444</v>
          </cell>
          <cell r="AQ139">
            <v>0</v>
          </cell>
          <cell r="AR139">
            <v>1</v>
          </cell>
          <cell r="AS139">
            <v>0</v>
          </cell>
          <cell r="AT139">
            <v>1</v>
          </cell>
          <cell r="AU139">
            <v>0</v>
          </cell>
          <cell r="AV139">
            <v>0</v>
          </cell>
          <cell r="AW139">
            <v>955241884.828125</v>
          </cell>
          <cell r="AX139">
            <v>0</v>
          </cell>
          <cell r="AY139">
            <v>136463126.40401787</v>
          </cell>
          <cell r="AZ139">
            <v>11217856.192000009</v>
          </cell>
          <cell r="BA139">
            <v>1602550.8845714298</v>
          </cell>
          <cell r="BB139">
            <v>646209940.28120017</v>
          </cell>
          <cell r="BC139">
            <v>734844866.56274295</v>
          </cell>
          <cell r="BD139">
            <v>0</v>
          </cell>
          <cell r="BE139">
            <v>0</v>
          </cell>
        </row>
        <row r="140">
          <cell r="A140">
            <v>107654903</v>
          </cell>
          <cell r="B140" t="str">
            <v>Ligonier Valley SD</v>
          </cell>
          <cell r="C140" t="str">
            <v>Westmoreland</v>
          </cell>
          <cell r="D140">
            <v>13549.98</v>
          </cell>
          <cell r="E140">
            <v>88</v>
          </cell>
          <cell r="F140">
            <v>1.09E-2</v>
          </cell>
          <cell r="G140">
            <v>14</v>
          </cell>
          <cell r="H140">
            <v>30448338.649999999</v>
          </cell>
          <cell r="I140">
            <v>2249.8989999999999</v>
          </cell>
          <cell r="J140">
            <v>0</v>
          </cell>
          <cell r="K140">
            <v>18657799.289999999</v>
          </cell>
          <cell r="L140">
            <v>1274071340</v>
          </cell>
          <cell r="M140">
            <v>442404811</v>
          </cell>
          <cell r="N140">
            <v>13549.98046875</v>
          </cell>
          <cell r="O140">
            <v>1458.154</v>
          </cell>
          <cell r="P140">
            <v>0.35</v>
          </cell>
          <cell r="Q140">
            <v>13644.64</v>
          </cell>
          <cell r="R140">
            <v>8245.6200000000008</v>
          </cell>
          <cell r="S140">
            <v>92.024000000000001</v>
          </cell>
          <cell r="T140">
            <v>211.00200000000001</v>
          </cell>
          <cell r="U140">
            <v>0</v>
          </cell>
          <cell r="V140">
            <v>0</v>
          </cell>
          <cell r="W140">
            <v>0</v>
          </cell>
          <cell r="X140">
            <v>-0.18345932869670392</v>
          </cell>
          <cell r="Y140">
            <v>13533.2021484375</v>
          </cell>
          <cell r="Z140">
            <v>13704</v>
          </cell>
          <cell r="AA140">
            <v>30832615.895999998</v>
          </cell>
          <cell r="AB140">
            <v>384277.24599999934</v>
          </cell>
          <cell r="AC140">
            <v>1.2699999999999999E-2</v>
          </cell>
          <cell r="AD140">
            <v>1.55E-2</v>
          </cell>
          <cell r="AE140">
            <v>1716476151</v>
          </cell>
          <cell r="AF140">
            <v>21799247.117699999</v>
          </cell>
          <cell r="AG140">
            <v>26605380.340500001</v>
          </cell>
          <cell r="AH140">
            <v>3141447.8277000003</v>
          </cell>
          <cell r="AI140">
            <v>384277.24599999934</v>
          </cell>
          <cell r="AJ140">
            <v>8257.7802734375</v>
          </cell>
          <cell r="AK140">
            <v>21799247.117699999</v>
          </cell>
          <cell r="AL140">
            <v>0</v>
          </cell>
          <cell r="AM140">
            <v>0</v>
          </cell>
          <cell r="AN140">
            <v>0</v>
          </cell>
          <cell r="AO140">
            <v>0</v>
          </cell>
          <cell r="AP140">
            <v>0</v>
          </cell>
          <cell r="AQ140">
            <v>0</v>
          </cell>
          <cell r="AR140">
            <v>0.35912557369251785</v>
          </cell>
          <cell r="AS140">
            <v>0</v>
          </cell>
          <cell r="AT140">
            <v>0.35912557369251785</v>
          </cell>
          <cell r="AU140">
            <v>0</v>
          </cell>
          <cell r="AV140">
            <v>0</v>
          </cell>
          <cell r="AW140">
            <v>955241884.828125</v>
          </cell>
          <cell r="AX140">
            <v>0</v>
          </cell>
          <cell r="AY140">
            <v>136463126.40401787</v>
          </cell>
          <cell r="AZ140">
            <v>0</v>
          </cell>
          <cell r="BA140">
            <v>0</v>
          </cell>
          <cell r="BB140">
            <v>646209940.28120017</v>
          </cell>
          <cell r="BC140">
            <v>734844866.56274295</v>
          </cell>
          <cell r="BD140">
            <v>0</v>
          </cell>
          <cell r="BE140">
            <v>0</v>
          </cell>
        </row>
        <row r="141">
          <cell r="A141">
            <v>107655803</v>
          </cell>
          <cell r="B141" t="str">
            <v>Monessen City SD</v>
          </cell>
          <cell r="C141" t="str">
            <v>Westmoreland</v>
          </cell>
          <cell r="D141">
            <v>4961.25</v>
          </cell>
          <cell r="E141">
            <v>15</v>
          </cell>
          <cell r="F141">
            <v>1.7000000000000001E-2</v>
          </cell>
          <cell r="G141">
            <v>77</v>
          </cell>
          <cell r="H141">
            <v>15577341.560000001</v>
          </cell>
          <cell r="I141">
            <v>1292.3130000000001</v>
          </cell>
          <cell r="J141">
            <v>0</v>
          </cell>
          <cell r="K141">
            <v>5358643.74</v>
          </cell>
          <cell r="L141">
            <v>203790211</v>
          </cell>
          <cell r="M141">
            <v>111777108</v>
          </cell>
          <cell r="N141">
            <v>4961.25</v>
          </cell>
          <cell r="O141">
            <v>714.23199999999997</v>
          </cell>
          <cell r="P141">
            <v>1</v>
          </cell>
          <cell r="Q141">
            <v>4961.13</v>
          </cell>
          <cell r="R141">
            <v>8245.6200000000008</v>
          </cell>
          <cell r="S141">
            <v>0</v>
          </cell>
          <cell r="T141">
            <v>176.279</v>
          </cell>
          <cell r="U141">
            <v>0</v>
          </cell>
          <cell r="V141">
            <v>0</v>
          </cell>
          <cell r="W141">
            <v>0</v>
          </cell>
          <cell r="X141">
            <v>-0.2496106266626478</v>
          </cell>
          <cell r="Y141">
            <v>12053.845703125</v>
          </cell>
          <cell r="Z141">
            <v>13704</v>
          </cell>
          <cell r="AA141">
            <v>17709857.352000002</v>
          </cell>
          <cell r="AB141">
            <v>2132515.7920000013</v>
          </cell>
          <cell r="AC141">
            <v>1.2699999999999999E-2</v>
          </cell>
          <cell r="AD141">
            <v>1.55E-2</v>
          </cell>
          <cell r="AE141">
            <v>315567319</v>
          </cell>
          <cell r="AF141">
            <v>4007704.9512999998</v>
          </cell>
          <cell r="AG141">
            <v>4891293.4445000002</v>
          </cell>
          <cell r="AH141">
            <v>-1350938.7887000004</v>
          </cell>
          <cell r="AI141">
            <v>0</v>
          </cell>
          <cell r="AJ141">
            <v>8257.7802734375</v>
          </cell>
          <cell r="AK141">
            <v>5358643.74</v>
          </cell>
          <cell r="AL141">
            <v>0</v>
          </cell>
          <cell r="AM141">
            <v>2132515.7920000013</v>
          </cell>
          <cell r="AN141">
            <v>0</v>
          </cell>
          <cell r="AO141">
            <v>2132515.7920000013</v>
          </cell>
          <cell r="AP141">
            <v>13.689857051577684</v>
          </cell>
          <cell r="AQ141">
            <v>467350.29550000001</v>
          </cell>
          <cell r="AR141">
            <v>1</v>
          </cell>
          <cell r="AS141">
            <v>0</v>
          </cell>
          <cell r="AT141">
            <v>1</v>
          </cell>
          <cell r="AU141">
            <v>467350.28125</v>
          </cell>
          <cell r="AV141">
            <v>467350.28125</v>
          </cell>
          <cell r="AW141">
            <v>955241884.828125</v>
          </cell>
          <cell r="AX141">
            <v>66764.325892857145</v>
          </cell>
          <cell r="AY141">
            <v>136463126.40401787</v>
          </cell>
          <cell r="AZ141">
            <v>2132515.7920000013</v>
          </cell>
          <cell r="BA141">
            <v>304645.11314285733</v>
          </cell>
          <cell r="BB141">
            <v>648342456.07320023</v>
          </cell>
          <cell r="BC141">
            <v>734844866.56274295</v>
          </cell>
          <cell r="BD141">
            <v>467350</v>
          </cell>
          <cell r="BE141">
            <v>66764</v>
          </cell>
        </row>
        <row r="142">
          <cell r="A142">
            <v>107655903</v>
          </cell>
          <cell r="B142" t="str">
            <v>Mount Pleasant Area SD</v>
          </cell>
          <cell r="C142" t="str">
            <v>Westmoreland</v>
          </cell>
          <cell r="D142">
            <v>9187.7999999999993</v>
          </cell>
          <cell r="E142">
            <v>61</v>
          </cell>
          <cell r="F142">
            <v>1.21E-2</v>
          </cell>
          <cell r="G142">
            <v>25</v>
          </cell>
          <cell r="H142">
            <v>31913688.949999999</v>
          </cell>
          <cell r="I142">
            <v>2791.6950000000002</v>
          </cell>
          <cell r="J142">
            <v>0</v>
          </cell>
          <cell r="K142">
            <v>17351668.359999999</v>
          </cell>
          <cell r="L142">
            <v>1024088118</v>
          </cell>
          <cell r="M142">
            <v>410569594</v>
          </cell>
          <cell r="N142">
            <v>9187.7998046875</v>
          </cell>
          <cell r="O142">
            <v>1992.1210000000001</v>
          </cell>
          <cell r="P142">
            <v>0.89</v>
          </cell>
          <cell r="Q142">
            <v>9164.75</v>
          </cell>
          <cell r="R142">
            <v>8245.6200000000008</v>
          </cell>
          <cell r="S142">
            <v>0</v>
          </cell>
          <cell r="T142">
            <v>199.45</v>
          </cell>
          <cell r="U142">
            <v>0</v>
          </cell>
          <cell r="V142">
            <v>0</v>
          </cell>
          <cell r="W142">
            <v>0</v>
          </cell>
          <cell r="X142">
            <v>-0.106096453686906</v>
          </cell>
          <cell r="Y142">
            <v>11431.6533203125</v>
          </cell>
          <cell r="Z142">
            <v>13704</v>
          </cell>
          <cell r="AA142">
            <v>38257388.280000001</v>
          </cell>
          <cell r="AB142">
            <v>6343699.3300000019</v>
          </cell>
          <cell r="AC142">
            <v>1.2699999999999999E-2</v>
          </cell>
          <cell r="AD142">
            <v>1.55E-2</v>
          </cell>
          <cell r="AE142">
            <v>1434657712</v>
          </cell>
          <cell r="AF142">
            <v>18220152.942400001</v>
          </cell>
          <cell r="AG142">
            <v>22237194.535999998</v>
          </cell>
          <cell r="AH142">
            <v>868484.58240000159</v>
          </cell>
          <cell r="AI142">
            <v>868484.58240000159</v>
          </cell>
          <cell r="AJ142">
            <v>8257.7802734375</v>
          </cell>
          <cell r="AK142">
            <v>18220152.942400001</v>
          </cell>
          <cell r="AL142">
            <v>0</v>
          </cell>
          <cell r="AM142">
            <v>5475214.7476000004</v>
          </cell>
          <cell r="AN142">
            <v>0</v>
          </cell>
          <cell r="AO142">
            <v>5475214.7476000004</v>
          </cell>
          <cell r="AP142">
            <v>17.156320462288647</v>
          </cell>
          <cell r="AQ142">
            <v>0</v>
          </cell>
          <cell r="AR142">
            <v>0.88737657088775301</v>
          </cell>
          <cell r="AS142">
            <v>0</v>
          </cell>
          <cell r="AT142">
            <v>0.88737657088775301</v>
          </cell>
          <cell r="AU142">
            <v>0</v>
          </cell>
          <cell r="AV142">
            <v>0</v>
          </cell>
          <cell r="AW142">
            <v>955241884.828125</v>
          </cell>
          <cell r="AX142">
            <v>0</v>
          </cell>
          <cell r="AY142">
            <v>136463126.40401787</v>
          </cell>
          <cell r="AZ142">
            <v>5475214.7476000004</v>
          </cell>
          <cell r="BA142">
            <v>782173.53537142859</v>
          </cell>
          <cell r="BB142">
            <v>653817670.82080019</v>
          </cell>
          <cell r="BC142">
            <v>734844866.56274295</v>
          </cell>
          <cell r="BD142">
            <v>0</v>
          </cell>
          <cell r="BE142">
            <v>0</v>
          </cell>
        </row>
        <row r="143">
          <cell r="A143">
            <v>107656303</v>
          </cell>
          <cell r="B143" t="str">
            <v>New Kensington-Arnold SD</v>
          </cell>
          <cell r="C143" t="str">
            <v>Westmoreland</v>
          </cell>
          <cell r="D143">
            <v>3897.9</v>
          </cell>
          <cell r="E143">
            <v>7</v>
          </cell>
          <cell r="F143">
            <v>1.6799999999999999E-2</v>
          </cell>
          <cell r="G143">
            <v>76</v>
          </cell>
          <cell r="H143">
            <v>35705915.18</v>
          </cell>
          <cell r="I143">
            <v>3389.2669999999998</v>
          </cell>
          <cell r="J143">
            <v>0</v>
          </cell>
          <cell r="K143">
            <v>13432638.27</v>
          </cell>
          <cell r="L143">
            <v>512024857</v>
          </cell>
          <cell r="M143">
            <v>287013491</v>
          </cell>
          <cell r="N143">
            <v>3897.89990234375</v>
          </cell>
          <cell r="O143">
            <v>2098.8110000000001</v>
          </cell>
          <cell r="P143">
            <v>1</v>
          </cell>
          <cell r="Q143">
            <v>3844.43</v>
          </cell>
          <cell r="R143">
            <v>8245.6200000000008</v>
          </cell>
          <cell r="S143">
            <v>0</v>
          </cell>
          <cell r="T143">
            <v>810.99599999999998</v>
          </cell>
          <cell r="U143">
            <v>0</v>
          </cell>
          <cell r="V143">
            <v>0</v>
          </cell>
          <cell r="W143">
            <v>0</v>
          </cell>
          <cell r="X143">
            <v>-8.6149998868051414E-2</v>
          </cell>
          <cell r="Y143">
            <v>10534.99609375</v>
          </cell>
          <cell r="Z143">
            <v>13704</v>
          </cell>
          <cell r="AA143">
            <v>46446514.967999995</v>
          </cell>
          <cell r="AB143">
            <v>10740599.787999995</v>
          </cell>
          <cell r="AC143">
            <v>1.2699999999999999E-2</v>
          </cell>
          <cell r="AD143">
            <v>1.55E-2</v>
          </cell>
          <cell r="AE143">
            <v>799038348</v>
          </cell>
          <cell r="AF143">
            <v>10147787.0196</v>
          </cell>
          <cell r="AG143">
            <v>12385094.393999999</v>
          </cell>
          <cell r="AH143">
            <v>-3284851.2503999993</v>
          </cell>
          <cell r="AI143">
            <v>0</v>
          </cell>
          <cell r="AJ143">
            <v>8257.7802734375</v>
          </cell>
          <cell r="AK143">
            <v>13432638.27</v>
          </cell>
          <cell r="AL143">
            <v>0</v>
          </cell>
          <cell r="AM143">
            <v>10740599.787999995</v>
          </cell>
          <cell r="AN143">
            <v>0</v>
          </cell>
          <cell r="AO143">
            <v>10740599.787999995</v>
          </cell>
          <cell r="AP143">
            <v>30.080729576191178</v>
          </cell>
          <cell r="AQ143">
            <v>1047543.8760000002</v>
          </cell>
          <cell r="AR143">
            <v>1</v>
          </cell>
          <cell r="AS143">
            <v>0</v>
          </cell>
          <cell r="AT143">
            <v>1</v>
          </cell>
          <cell r="AU143">
            <v>1047543.875</v>
          </cell>
          <cell r="AV143">
            <v>1047543.875</v>
          </cell>
          <cell r="AW143">
            <v>955241884.828125</v>
          </cell>
          <cell r="AX143">
            <v>149649.125</v>
          </cell>
          <cell r="AY143">
            <v>136463126.40401787</v>
          </cell>
          <cell r="AZ143">
            <v>10740599.787999995</v>
          </cell>
          <cell r="BA143">
            <v>1534371.3982857135</v>
          </cell>
          <cell r="BB143">
            <v>664558270.60880017</v>
          </cell>
          <cell r="BC143">
            <v>734844866.56274295</v>
          </cell>
          <cell r="BD143">
            <v>1047544</v>
          </cell>
          <cell r="BE143">
            <v>149649</v>
          </cell>
        </row>
        <row r="144">
          <cell r="A144">
            <v>107656502</v>
          </cell>
          <cell r="B144" t="str">
            <v>Norwin SD</v>
          </cell>
          <cell r="C144" t="str">
            <v>Westmoreland</v>
          </cell>
          <cell r="D144">
            <v>9523.5499999999993</v>
          </cell>
          <cell r="E144">
            <v>63</v>
          </cell>
          <cell r="F144">
            <v>1.1599999999999999E-2</v>
          </cell>
          <cell r="G144">
            <v>21</v>
          </cell>
          <cell r="H144">
            <v>71872150.200000003</v>
          </cell>
          <cell r="I144">
            <v>6800.7870000000003</v>
          </cell>
          <cell r="J144">
            <v>0</v>
          </cell>
          <cell r="K144">
            <v>44403373.439999998</v>
          </cell>
          <cell r="L144">
            <v>2611963724</v>
          </cell>
          <cell r="M144">
            <v>1206785428</v>
          </cell>
          <cell r="N144">
            <v>9523.5498046875</v>
          </cell>
          <cell r="O144">
            <v>5148.2389999999996</v>
          </cell>
          <cell r="P144">
            <v>0.84</v>
          </cell>
          <cell r="Q144">
            <v>9592.16</v>
          </cell>
          <cell r="R144">
            <v>8245.6200000000008</v>
          </cell>
          <cell r="S144">
            <v>0</v>
          </cell>
          <cell r="T144">
            <v>425.322</v>
          </cell>
          <cell r="U144">
            <v>1</v>
          </cell>
          <cell r="V144">
            <v>1</v>
          </cell>
          <cell r="W144">
            <v>1</v>
          </cell>
          <cell r="X144">
            <v>-1.5770742936720802E-2</v>
          </cell>
          <cell r="Y144">
            <v>10568.2109375</v>
          </cell>
          <cell r="Z144">
            <v>13704</v>
          </cell>
          <cell r="AA144">
            <v>93197985.048000008</v>
          </cell>
          <cell r="AB144">
            <v>21325834.848000005</v>
          </cell>
          <cell r="AC144">
            <v>1.2699999999999999E-2</v>
          </cell>
          <cell r="AD144">
            <v>1.55E-2</v>
          </cell>
          <cell r="AE144">
            <v>3818749152</v>
          </cell>
          <cell r="AF144">
            <v>48498114.230399996</v>
          </cell>
          <cell r="AG144">
            <v>59190611.855999999</v>
          </cell>
          <cell r="AH144">
            <v>4094740.7903999984</v>
          </cell>
          <cell r="AI144">
            <v>4094740.7903999984</v>
          </cell>
          <cell r="AJ144">
            <v>8257.7802734375</v>
          </cell>
          <cell r="AK144">
            <v>48498114.230399996</v>
          </cell>
          <cell r="AL144">
            <v>0</v>
          </cell>
          <cell r="AM144">
            <v>17231094.057600006</v>
          </cell>
          <cell r="AN144">
            <v>0</v>
          </cell>
          <cell r="AO144">
            <v>17231094.057600006</v>
          </cell>
          <cell r="AP144">
            <v>23.974646660285956</v>
          </cell>
          <cell r="AQ144">
            <v>0</v>
          </cell>
          <cell r="AR144">
            <v>0.84671794485479901</v>
          </cell>
          <cell r="AS144">
            <v>0</v>
          </cell>
          <cell r="AT144">
            <v>0.84671794485479901</v>
          </cell>
          <cell r="AU144">
            <v>0</v>
          </cell>
          <cell r="AV144">
            <v>0</v>
          </cell>
          <cell r="AW144">
            <v>955241884.828125</v>
          </cell>
          <cell r="AX144">
            <v>0</v>
          </cell>
          <cell r="AY144">
            <v>136463126.40401787</v>
          </cell>
          <cell r="AZ144">
            <v>17231094.057600006</v>
          </cell>
          <cell r="BA144">
            <v>2461584.8653714294</v>
          </cell>
          <cell r="BB144">
            <v>681789364.66640019</v>
          </cell>
          <cell r="BC144">
            <v>734844866.56274295</v>
          </cell>
          <cell r="BD144">
            <v>0</v>
          </cell>
          <cell r="BE144">
            <v>0</v>
          </cell>
        </row>
        <row r="145">
          <cell r="A145">
            <v>107657103</v>
          </cell>
          <cell r="B145" t="str">
            <v>Penn-Trafford SD</v>
          </cell>
          <cell r="C145" t="str">
            <v>Westmoreland</v>
          </cell>
          <cell r="D145">
            <v>10078.709999999999</v>
          </cell>
          <cell r="E145">
            <v>69</v>
          </cell>
          <cell r="F145">
            <v>1.2E-2</v>
          </cell>
          <cell r="G145">
            <v>25</v>
          </cell>
          <cell r="H145">
            <v>60888839.670000002</v>
          </cell>
          <cell r="I145">
            <v>4678.3320000000003</v>
          </cell>
          <cell r="J145">
            <v>0</v>
          </cell>
          <cell r="K145">
            <v>34975452.68</v>
          </cell>
          <cell r="L145">
            <v>1992538798</v>
          </cell>
          <cell r="M145">
            <v>921377893</v>
          </cell>
          <cell r="N145">
            <v>10078.7099609375</v>
          </cell>
          <cell r="O145">
            <v>3860.5070000000001</v>
          </cell>
          <cell r="P145">
            <v>0.79</v>
          </cell>
          <cell r="Q145">
            <v>9981.8799999999992</v>
          </cell>
          <cell r="R145">
            <v>8245.6200000000008</v>
          </cell>
          <cell r="S145">
            <v>0</v>
          </cell>
          <cell r="T145">
            <v>226.38</v>
          </cell>
          <cell r="U145">
            <v>1</v>
          </cell>
          <cell r="V145">
            <v>1</v>
          </cell>
          <cell r="W145">
            <v>1</v>
          </cell>
          <cell r="X145">
            <v>-7.1283784803651135E-2</v>
          </cell>
          <cell r="Y145">
            <v>13015.07421875</v>
          </cell>
          <cell r="Z145">
            <v>13704</v>
          </cell>
          <cell r="AA145">
            <v>64111861.728000008</v>
          </cell>
          <cell r="AB145">
            <v>3223022.0580000058</v>
          </cell>
          <cell r="AC145">
            <v>1.2699999999999999E-2</v>
          </cell>
          <cell r="AD145">
            <v>1.55E-2</v>
          </cell>
          <cell r="AE145">
            <v>2913916691</v>
          </cell>
          <cell r="AF145">
            <v>37006741.975699998</v>
          </cell>
          <cell r="AG145">
            <v>45165708.710500002</v>
          </cell>
          <cell r="AH145">
            <v>2031289.2956999987</v>
          </cell>
          <cell r="AI145">
            <v>2031289.2956999987</v>
          </cell>
          <cell r="AJ145">
            <v>8257.7802734375</v>
          </cell>
          <cell r="AK145">
            <v>37006741.975699998</v>
          </cell>
          <cell r="AL145">
            <v>0</v>
          </cell>
          <cell r="AM145">
            <v>1191732.762300007</v>
          </cell>
          <cell r="AN145">
            <v>0</v>
          </cell>
          <cell r="AO145">
            <v>1191732.762300007</v>
          </cell>
          <cell r="AP145">
            <v>1.957226921647474</v>
          </cell>
          <cell r="AQ145">
            <v>0</v>
          </cell>
          <cell r="AR145">
            <v>0.77948920566979507</v>
          </cell>
          <cell r="AS145">
            <v>0</v>
          </cell>
          <cell r="AT145">
            <v>0.77948920566979507</v>
          </cell>
          <cell r="AU145">
            <v>0</v>
          </cell>
          <cell r="AV145">
            <v>0</v>
          </cell>
          <cell r="AW145">
            <v>955241884.828125</v>
          </cell>
          <cell r="AX145">
            <v>0</v>
          </cell>
          <cell r="AY145">
            <v>136463126.40401787</v>
          </cell>
          <cell r="AZ145">
            <v>1191732.762300007</v>
          </cell>
          <cell r="BA145">
            <v>170247.53747142959</v>
          </cell>
          <cell r="BB145">
            <v>682981097.42870021</v>
          </cell>
          <cell r="BC145">
            <v>734844866.56274295</v>
          </cell>
          <cell r="BD145">
            <v>0</v>
          </cell>
          <cell r="BE145">
            <v>0</v>
          </cell>
        </row>
        <row r="146">
          <cell r="A146">
            <v>107657503</v>
          </cell>
          <cell r="B146" t="str">
            <v>Southmoreland SD</v>
          </cell>
          <cell r="C146" t="str">
            <v>Westmoreland</v>
          </cell>
          <cell r="D146">
            <v>7845.13</v>
          </cell>
          <cell r="E146">
            <v>44</v>
          </cell>
          <cell r="F146">
            <v>1.0999999999999999E-2</v>
          </cell>
          <cell r="G146">
            <v>15</v>
          </cell>
          <cell r="H146">
            <v>29580927.800000001</v>
          </cell>
          <cell r="I146">
            <v>2738.4340000000002</v>
          </cell>
          <cell r="J146">
            <v>0</v>
          </cell>
          <cell r="K146">
            <v>13796351.860000001</v>
          </cell>
          <cell r="L146">
            <v>940593568</v>
          </cell>
          <cell r="M146">
            <v>314061787</v>
          </cell>
          <cell r="N146">
            <v>7845.1298828125</v>
          </cell>
          <cell r="O146">
            <v>1923.3009999999999</v>
          </cell>
          <cell r="P146">
            <v>1</v>
          </cell>
          <cell r="Q146">
            <v>7971.67</v>
          </cell>
          <cell r="R146">
            <v>8245.6200000000008</v>
          </cell>
          <cell r="S146">
            <v>0</v>
          </cell>
          <cell r="T146">
            <v>280.14800000000002</v>
          </cell>
          <cell r="U146">
            <v>0</v>
          </cell>
          <cell r="V146">
            <v>0</v>
          </cell>
          <cell r="W146">
            <v>0</v>
          </cell>
          <cell r="X146">
            <v>-4.9713304593796699E-2</v>
          </cell>
          <cell r="Y146">
            <v>10802.1328125</v>
          </cell>
          <cell r="Z146">
            <v>13704</v>
          </cell>
          <cell r="AA146">
            <v>37527499.536000006</v>
          </cell>
          <cell r="AB146">
            <v>7946571.7360000052</v>
          </cell>
          <cell r="AC146">
            <v>1.2699999999999999E-2</v>
          </cell>
          <cell r="AD146">
            <v>1.55E-2</v>
          </cell>
          <cell r="AE146">
            <v>1254655355</v>
          </cell>
          <cell r="AF146">
            <v>15934123.008499999</v>
          </cell>
          <cell r="AG146">
            <v>19447158.002500001</v>
          </cell>
          <cell r="AH146">
            <v>2137771.1484999973</v>
          </cell>
          <cell r="AI146">
            <v>2137771.1484999973</v>
          </cell>
          <cell r="AJ146">
            <v>8257.7802734375</v>
          </cell>
          <cell r="AK146">
            <v>15934123.008499999</v>
          </cell>
          <cell r="AL146">
            <v>0</v>
          </cell>
          <cell r="AM146">
            <v>5808800.5875000078</v>
          </cell>
          <cell r="AN146">
            <v>0</v>
          </cell>
          <cell r="AO146">
            <v>5808800.5875000078</v>
          </cell>
          <cell r="AP146">
            <v>19.636979025046024</v>
          </cell>
          <cell r="AQ146">
            <v>0</v>
          </cell>
          <cell r="AR146">
            <v>1</v>
          </cell>
          <cell r="AS146">
            <v>0</v>
          </cell>
          <cell r="AT146">
            <v>1</v>
          </cell>
          <cell r="AU146">
            <v>0</v>
          </cell>
          <cell r="AV146">
            <v>0</v>
          </cell>
          <cell r="AW146">
            <v>955241884.828125</v>
          </cell>
          <cell r="AX146">
            <v>0</v>
          </cell>
          <cell r="AY146">
            <v>136463126.40401787</v>
          </cell>
          <cell r="AZ146">
            <v>5808800.5875000078</v>
          </cell>
          <cell r="BA146">
            <v>829828.65535714396</v>
          </cell>
          <cell r="BB146">
            <v>688789898.01620018</v>
          </cell>
          <cell r="BC146">
            <v>734844866.56274295</v>
          </cell>
          <cell r="BD146">
            <v>0</v>
          </cell>
          <cell r="BE146">
            <v>0</v>
          </cell>
        </row>
        <row r="147">
          <cell r="A147">
            <v>107658903</v>
          </cell>
          <cell r="B147" t="str">
            <v>Yough SD</v>
          </cell>
          <cell r="C147" t="str">
            <v>Westmoreland</v>
          </cell>
          <cell r="D147">
            <v>8236.02</v>
          </cell>
          <cell r="E147">
            <v>50</v>
          </cell>
          <cell r="F147">
            <v>1.23E-2</v>
          </cell>
          <cell r="G147">
            <v>27</v>
          </cell>
          <cell r="H147">
            <v>31086825.32</v>
          </cell>
          <cell r="I147">
            <v>2800.5010000000002</v>
          </cell>
          <cell r="J147">
            <v>0</v>
          </cell>
          <cell r="K147">
            <v>15208806.190000001</v>
          </cell>
          <cell r="L147">
            <v>889566397</v>
          </cell>
          <cell r="M147">
            <v>344282972</v>
          </cell>
          <cell r="N147">
            <v>8236.01953125</v>
          </cell>
          <cell r="O147">
            <v>1881.155</v>
          </cell>
          <cell r="P147">
            <v>1</v>
          </cell>
          <cell r="Q147">
            <v>8198.08</v>
          </cell>
          <cell r="R147">
            <v>8245.6200000000008</v>
          </cell>
          <cell r="S147">
            <v>0</v>
          </cell>
          <cell r="T147">
            <v>225.911</v>
          </cell>
          <cell r="U147">
            <v>0</v>
          </cell>
          <cell r="V147">
            <v>0</v>
          </cell>
          <cell r="W147">
            <v>0</v>
          </cell>
          <cell r="X147">
            <v>-0.17221505531522457</v>
          </cell>
          <cell r="Y147">
            <v>11100.451171875</v>
          </cell>
          <cell r="Z147">
            <v>13704</v>
          </cell>
          <cell r="AA147">
            <v>38378065.704000004</v>
          </cell>
          <cell r="AB147">
            <v>7291240.3840000033</v>
          </cell>
          <cell r="AC147">
            <v>1.2699999999999999E-2</v>
          </cell>
          <cell r="AD147">
            <v>1.55E-2</v>
          </cell>
          <cell r="AE147">
            <v>1233849369</v>
          </cell>
          <cell r="AF147">
            <v>15669886.986299999</v>
          </cell>
          <cell r="AG147">
            <v>19124665.219500002</v>
          </cell>
          <cell r="AH147">
            <v>461080.79629999772</v>
          </cell>
          <cell r="AI147">
            <v>461080.79629999772</v>
          </cell>
          <cell r="AJ147">
            <v>8257.7802734375</v>
          </cell>
          <cell r="AK147">
            <v>15669886.986299999</v>
          </cell>
          <cell r="AL147">
            <v>0</v>
          </cell>
          <cell r="AM147">
            <v>6830159.5877000056</v>
          </cell>
          <cell r="AN147">
            <v>0</v>
          </cell>
          <cell r="AO147">
            <v>6830159.5877000056</v>
          </cell>
          <cell r="AP147">
            <v>21.97123545872585</v>
          </cell>
          <cell r="AQ147">
            <v>0</v>
          </cell>
          <cell r="AR147">
            <v>1</v>
          </cell>
          <cell r="AS147">
            <v>0</v>
          </cell>
          <cell r="AT147">
            <v>1</v>
          </cell>
          <cell r="AU147">
            <v>0</v>
          </cell>
          <cell r="AV147">
            <v>0</v>
          </cell>
          <cell r="AW147">
            <v>955241884.828125</v>
          </cell>
          <cell r="AX147">
            <v>0</v>
          </cell>
          <cell r="AY147">
            <v>136463126.40401787</v>
          </cell>
          <cell r="AZ147">
            <v>6830159.5877000056</v>
          </cell>
          <cell r="BA147">
            <v>975737.08395714371</v>
          </cell>
          <cell r="BB147">
            <v>695620057.60390019</v>
          </cell>
          <cell r="BC147">
            <v>734844866.56274295</v>
          </cell>
          <cell r="BD147">
            <v>0</v>
          </cell>
          <cell r="BE147">
            <v>0</v>
          </cell>
        </row>
        <row r="148">
          <cell r="A148">
            <v>108051003</v>
          </cell>
          <cell r="B148" t="str">
            <v>Bedford Area SD</v>
          </cell>
          <cell r="C148" t="str">
            <v>Bedford</v>
          </cell>
          <cell r="D148">
            <v>10022.56</v>
          </cell>
          <cell r="E148">
            <v>68</v>
          </cell>
          <cell r="F148">
            <v>0.01</v>
          </cell>
          <cell r="G148">
            <v>8</v>
          </cell>
          <cell r="H148">
            <v>29897743.309999999</v>
          </cell>
          <cell r="I148">
            <v>2674.2750000000001</v>
          </cell>
          <cell r="J148">
            <v>0</v>
          </cell>
          <cell r="K148">
            <v>15612840.75</v>
          </cell>
          <cell r="L148">
            <v>1206541033</v>
          </cell>
          <cell r="M148">
            <v>356605597</v>
          </cell>
          <cell r="N148">
            <v>10022.5595703125</v>
          </cell>
          <cell r="O148">
            <v>1899.8209999999999</v>
          </cell>
          <cell r="P148">
            <v>0.79</v>
          </cell>
          <cell r="Q148">
            <v>9971.77</v>
          </cell>
          <cell r="R148">
            <v>8245.6200000000008</v>
          </cell>
          <cell r="S148">
            <v>46.514000000000003</v>
          </cell>
          <cell r="T148">
            <v>248.26599999999999</v>
          </cell>
          <cell r="U148">
            <v>0</v>
          </cell>
          <cell r="V148">
            <v>0</v>
          </cell>
          <cell r="W148">
            <v>0</v>
          </cell>
          <cell r="X148">
            <v>-0.14932952056189144</v>
          </cell>
          <cell r="Y148">
            <v>11179.7568359375</v>
          </cell>
          <cell r="Z148">
            <v>13704</v>
          </cell>
          <cell r="AA148">
            <v>36648264.600000001</v>
          </cell>
          <cell r="AB148">
            <v>6750521.2900000028</v>
          </cell>
          <cell r="AC148">
            <v>1.2699999999999999E-2</v>
          </cell>
          <cell r="AD148">
            <v>1.55E-2</v>
          </cell>
          <cell r="AE148">
            <v>1563146630</v>
          </cell>
          <cell r="AF148">
            <v>19851962.200999998</v>
          </cell>
          <cell r="AG148">
            <v>24228772.765000001</v>
          </cell>
          <cell r="AH148">
            <v>4239121.4509999976</v>
          </cell>
          <cell r="AI148">
            <v>4239121.4509999976</v>
          </cell>
          <cell r="AJ148">
            <v>8257.7802734375</v>
          </cell>
          <cell r="AK148">
            <v>19851962.200999998</v>
          </cell>
          <cell r="AL148">
            <v>0</v>
          </cell>
          <cell r="AM148">
            <v>2511399.8390000053</v>
          </cell>
          <cell r="AN148">
            <v>0</v>
          </cell>
          <cell r="AO148">
            <v>2511399.8390000053</v>
          </cell>
          <cell r="AP148">
            <v>8.3999645490300558</v>
          </cell>
          <cell r="AQ148">
            <v>0</v>
          </cell>
          <cell r="AR148">
            <v>0.78628890108014859</v>
          </cell>
          <cell r="AS148">
            <v>0</v>
          </cell>
          <cell r="AT148">
            <v>0.78628890108014859</v>
          </cell>
          <cell r="AU148">
            <v>0</v>
          </cell>
          <cell r="AV148">
            <v>0</v>
          </cell>
          <cell r="AW148">
            <v>955241884.828125</v>
          </cell>
          <cell r="AX148">
            <v>0</v>
          </cell>
          <cell r="AY148">
            <v>136463126.40401787</v>
          </cell>
          <cell r="AZ148">
            <v>2511399.8390000053</v>
          </cell>
          <cell r="BA148">
            <v>358771.40557142935</v>
          </cell>
          <cell r="BB148">
            <v>698131457.44290018</v>
          </cell>
          <cell r="BC148">
            <v>734844866.56274295</v>
          </cell>
          <cell r="BD148">
            <v>0</v>
          </cell>
          <cell r="BE148">
            <v>0</v>
          </cell>
        </row>
        <row r="149">
          <cell r="A149">
            <v>108051503</v>
          </cell>
          <cell r="B149" t="str">
            <v>Chestnut Ridge SD</v>
          </cell>
          <cell r="C149" t="str">
            <v>Bedford</v>
          </cell>
          <cell r="D149">
            <v>7407.33</v>
          </cell>
          <cell r="E149">
            <v>40</v>
          </cell>
          <cell r="F149">
            <v>8.3000000000000001E-3</v>
          </cell>
          <cell r="G149">
            <v>2</v>
          </cell>
          <cell r="H149">
            <v>20472660.82</v>
          </cell>
          <cell r="I149">
            <v>1903.53</v>
          </cell>
          <cell r="J149">
            <v>0</v>
          </cell>
          <cell r="K149">
            <v>7157702.7599999998</v>
          </cell>
          <cell r="L149">
            <v>655420164</v>
          </cell>
          <cell r="M149">
            <v>202260728</v>
          </cell>
          <cell r="N149">
            <v>7407.330078125</v>
          </cell>
          <cell r="O149">
            <v>1279.662</v>
          </cell>
          <cell r="P149">
            <v>1</v>
          </cell>
          <cell r="Q149">
            <v>7488.11</v>
          </cell>
          <cell r="R149">
            <v>8245.6200000000008</v>
          </cell>
          <cell r="S149">
            <v>112.205</v>
          </cell>
          <cell r="T149">
            <v>211.68</v>
          </cell>
          <cell r="U149">
            <v>0</v>
          </cell>
          <cell r="V149">
            <v>0</v>
          </cell>
          <cell r="W149">
            <v>0</v>
          </cell>
          <cell r="X149">
            <v>-0.19949239213332839</v>
          </cell>
          <cell r="Y149">
            <v>10755.1025390625</v>
          </cell>
          <cell r="Z149">
            <v>13704</v>
          </cell>
          <cell r="AA149">
            <v>26085975.120000001</v>
          </cell>
          <cell r="AB149">
            <v>5613314.3000000007</v>
          </cell>
          <cell r="AC149">
            <v>1.2699999999999999E-2</v>
          </cell>
          <cell r="AD149">
            <v>1.55E-2</v>
          </cell>
          <cell r="AE149">
            <v>857680892</v>
          </cell>
          <cell r="AF149">
            <v>10892547.328399999</v>
          </cell>
          <cell r="AG149">
            <v>13294053.825999999</v>
          </cell>
          <cell r="AH149">
            <v>3734844.5683999993</v>
          </cell>
          <cell r="AI149">
            <v>3734844.5683999993</v>
          </cell>
          <cell r="AJ149">
            <v>8257.7802734375</v>
          </cell>
          <cell r="AK149">
            <v>10892547.328399999</v>
          </cell>
          <cell r="AL149">
            <v>0</v>
          </cell>
          <cell r="AM149">
            <v>1878469.7316000015</v>
          </cell>
          <cell r="AN149">
            <v>0</v>
          </cell>
          <cell r="AO149">
            <v>1878469.7316000015</v>
          </cell>
          <cell r="AP149">
            <v>9.1755036051049146</v>
          </cell>
          <cell r="AQ149">
            <v>0</v>
          </cell>
          <cell r="AR149">
            <v>1</v>
          </cell>
          <cell r="AS149">
            <v>0</v>
          </cell>
          <cell r="AT149">
            <v>1</v>
          </cell>
          <cell r="AU149">
            <v>0</v>
          </cell>
          <cell r="AV149">
            <v>0</v>
          </cell>
          <cell r="AW149">
            <v>955241884.828125</v>
          </cell>
          <cell r="AX149">
            <v>0</v>
          </cell>
          <cell r="AY149">
            <v>136463126.40401787</v>
          </cell>
          <cell r="AZ149">
            <v>1878469.7316000015</v>
          </cell>
          <cell r="BA149">
            <v>268352.81880000018</v>
          </cell>
          <cell r="BB149">
            <v>700009927.17450023</v>
          </cell>
          <cell r="BC149">
            <v>734844866.56274295</v>
          </cell>
          <cell r="BD149">
            <v>0</v>
          </cell>
          <cell r="BE149">
            <v>0</v>
          </cell>
        </row>
        <row r="150">
          <cell r="A150">
            <v>108053003</v>
          </cell>
          <cell r="B150" t="str">
            <v>Everett Area SD</v>
          </cell>
          <cell r="C150" t="str">
            <v>Bedford</v>
          </cell>
          <cell r="D150">
            <v>7156.97</v>
          </cell>
          <cell r="E150">
            <v>37</v>
          </cell>
          <cell r="F150">
            <v>1.1599999999999999E-2</v>
          </cell>
          <cell r="G150">
            <v>21</v>
          </cell>
          <cell r="H150">
            <v>19483367.870000001</v>
          </cell>
          <cell r="I150">
            <v>1865.586</v>
          </cell>
          <cell r="J150">
            <v>0</v>
          </cell>
          <cell r="K150">
            <v>9157344.6199999992</v>
          </cell>
          <cell r="L150">
            <v>612872527</v>
          </cell>
          <cell r="M150">
            <v>178715073</v>
          </cell>
          <cell r="N150">
            <v>7156.97021484375</v>
          </cell>
          <cell r="O150">
            <v>1210.6469999999999</v>
          </cell>
          <cell r="P150">
            <v>1</v>
          </cell>
          <cell r="Q150">
            <v>7116.12</v>
          </cell>
          <cell r="R150">
            <v>8245.6200000000008</v>
          </cell>
          <cell r="S150">
            <v>127.014</v>
          </cell>
          <cell r="T150">
            <v>219.68</v>
          </cell>
          <cell r="U150">
            <v>0</v>
          </cell>
          <cell r="V150">
            <v>0</v>
          </cell>
          <cell r="W150">
            <v>0</v>
          </cell>
          <cell r="X150">
            <v>-0.15595958779326111</v>
          </cell>
          <cell r="Y150">
            <v>10443.564453125</v>
          </cell>
          <cell r="Z150">
            <v>13704</v>
          </cell>
          <cell r="AA150">
            <v>25565990.544</v>
          </cell>
          <cell r="AB150">
            <v>6082622.6739999987</v>
          </cell>
          <cell r="AC150">
            <v>1.2699999999999999E-2</v>
          </cell>
          <cell r="AD150">
            <v>1.55E-2</v>
          </cell>
          <cell r="AE150">
            <v>791587600</v>
          </cell>
          <cell r="AF150">
            <v>10053162.52</v>
          </cell>
          <cell r="AG150">
            <v>12269607.800000001</v>
          </cell>
          <cell r="AH150">
            <v>895817.90000000037</v>
          </cell>
          <cell r="AI150">
            <v>895817.90000000037</v>
          </cell>
          <cell r="AJ150">
            <v>8257.7802734375</v>
          </cell>
          <cell r="AK150">
            <v>10053162.52</v>
          </cell>
          <cell r="AL150">
            <v>0</v>
          </cell>
          <cell r="AM150">
            <v>5186804.7739999983</v>
          </cell>
          <cell r="AN150">
            <v>0</v>
          </cell>
          <cell r="AO150">
            <v>5186804.7739999983</v>
          </cell>
          <cell r="AP150">
            <v>26.621705285288535</v>
          </cell>
          <cell r="AQ150">
            <v>0</v>
          </cell>
          <cell r="AR150">
            <v>1</v>
          </cell>
          <cell r="AS150">
            <v>0</v>
          </cell>
          <cell r="AT150">
            <v>1</v>
          </cell>
          <cell r="AU150">
            <v>0</v>
          </cell>
          <cell r="AV150">
            <v>0</v>
          </cell>
          <cell r="AW150">
            <v>955241884.828125</v>
          </cell>
          <cell r="AX150">
            <v>0</v>
          </cell>
          <cell r="AY150">
            <v>136463126.40401787</v>
          </cell>
          <cell r="AZ150">
            <v>5186804.7739999983</v>
          </cell>
          <cell r="BA150">
            <v>740972.11057142832</v>
          </cell>
          <cell r="BB150">
            <v>705196731.94850028</v>
          </cell>
          <cell r="BC150">
            <v>734844866.56274295</v>
          </cell>
          <cell r="BD150">
            <v>0</v>
          </cell>
          <cell r="BE150">
            <v>0</v>
          </cell>
        </row>
        <row r="151">
          <cell r="A151">
            <v>108056004</v>
          </cell>
          <cell r="B151" t="str">
            <v>Northern Bedford County SD</v>
          </cell>
          <cell r="C151" t="str">
            <v>Bedford</v>
          </cell>
          <cell r="D151">
            <v>6933</v>
          </cell>
          <cell r="E151">
            <v>34</v>
          </cell>
          <cell r="F151">
            <v>8.3000000000000001E-3</v>
          </cell>
          <cell r="G151">
            <v>2</v>
          </cell>
          <cell r="H151">
            <v>13402588.210000001</v>
          </cell>
          <cell r="I151">
            <v>1293.1079999999999</v>
          </cell>
          <cell r="J151">
            <v>0</v>
          </cell>
          <cell r="K151">
            <v>4511574.54</v>
          </cell>
          <cell r="L151">
            <v>400364605</v>
          </cell>
          <cell r="M151">
            <v>142157477</v>
          </cell>
          <cell r="N151">
            <v>6933</v>
          </cell>
          <cell r="O151">
            <v>874.21199999999999</v>
          </cell>
          <cell r="P151">
            <v>1</v>
          </cell>
          <cell r="Q151">
            <v>6826.85</v>
          </cell>
          <cell r="R151">
            <v>8245.6200000000008</v>
          </cell>
          <cell r="S151">
            <v>99.763999999999996</v>
          </cell>
          <cell r="T151">
            <v>138.58799999999999</v>
          </cell>
          <cell r="U151">
            <v>0</v>
          </cell>
          <cell r="V151">
            <v>0</v>
          </cell>
          <cell r="W151">
            <v>0</v>
          </cell>
          <cell r="X151">
            <v>-0.1913918546895256</v>
          </cell>
          <cell r="Y151">
            <v>10364.6318359375</v>
          </cell>
          <cell r="Z151">
            <v>13704</v>
          </cell>
          <cell r="AA151">
            <v>17720752.031999998</v>
          </cell>
          <cell r="AB151">
            <v>4318163.8219999969</v>
          </cell>
          <cell r="AC151">
            <v>1.2699999999999999E-2</v>
          </cell>
          <cell r="AD151">
            <v>1.55E-2</v>
          </cell>
          <cell r="AE151">
            <v>542522082</v>
          </cell>
          <cell r="AF151">
            <v>6890030.4413999999</v>
          </cell>
          <cell r="AG151">
            <v>8409092.2709999997</v>
          </cell>
          <cell r="AH151">
            <v>2378455.9013999999</v>
          </cell>
          <cell r="AI151">
            <v>2378455.9013999999</v>
          </cell>
          <cell r="AJ151">
            <v>8257.7802734375</v>
          </cell>
          <cell r="AK151">
            <v>6890030.4413999999</v>
          </cell>
          <cell r="AL151">
            <v>0</v>
          </cell>
          <cell r="AM151">
            <v>1939707.920599997</v>
          </cell>
          <cell r="AN151">
            <v>0</v>
          </cell>
          <cell r="AO151">
            <v>1939707.920599997</v>
          </cell>
          <cell r="AP151">
            <v>14.47263685347531</v>
          </cell>
          <cell r="AQ151">
            <v>0</v>
          </cell>
          <cell r="AR151">
            <v>1</v>
          </cell>
          <cell r="AS151">
            <v>0</v>
          </cell>
          <cell r="AT151">
            <v>1</v>
          </cell>
          <cell r="AU151">
            <v>0</v>
          </cell>
          <cell r="AV151">
            <v>0</v>
          </cell>
          <cell r="AW151">
            <v>955241884.828125</v>
          </cell>
          <cell r="AX151">
            <v>0</v>
          </cell>
          <cell r="AY151">
            <v>136463126.40401787</v>
          </cell>
          <cell r="AZ151">
            <v>1939707.920599997</v>
          </cell>
          <cell r="BA151">
            <v>277101.13151428528</v>
          </cell>
          <cell r="BB151">
            <v>707136439.86910033</v>
          </cell>
          <cell r="BC151">
            <v>734844866.56274295</v>
          </cell>
          <cell r="BD151">
            <v>0</v>
          </cell>
          <cell r="BE151">
            <v>0</v>
          </cell>
        </row>
        <row r="152">
          <cell r="A152">
            <v>108058003</v>
          </cell>
          <cell r="B152" t="str">
            <v>Tussey Mountain SD</v>
          </cell>
          <cell r="C152" t="str">
            <v>Bedford</v>
          </cell>
          <cell r="D152">
            <v>5934.3</v>
          </cell>
          <cell r="E152">
            <v>23</v>
          </cell>
          <cell r="F152">
            <v>1.06E-2</v>
          </cell>
          <cell r="G152">
            <v>12</v>
          </cell>
          <cell r="H152">
            <v>16795427.640000001</v>
          </cell>
          <cell r="I152">
            <v>1546.375</v>
          </cell>
          <cell r="J152">
            <v>0</v>
          </cell>
          <cell r="K152">
            <v>5442351.7599999998</v>
          </cell>
          <cell r="L152">
            <v>396797560</v>
          </cell>
          <cell r="M152">
            <v>114744036</v>
          </cell>
          <cell r="N152">
            <v>5934.2998046875</v>
          </cell>
          <cell r="O152">
            <v>957.62400000000002</v>
          </cell>
          <cell r="P152">
            <v>1</v>
          </cell>
          <cell r="Q152">
            <v>5916.87</v>
          </cell>
          <cell r="R152">
            <v>8245.6200000000008</v>
          </cell>
          <cell r="S152">
            <v>113.18600000000001</v>
          </cell>
          <cell r="T152">
            <v>139.55699999999999</v>
          </cell>
          <cell r="U152">
            <v>0</v>
          </cell>
          <cell r="V152">
            <v>0</v>
          </cell>
          <cell r="W152">
            <v>0</v>
          </cell>
          <cell r="X152">
            <v>-0.16937462650449844</v>
          </cell>
          <cell r="Y152">
            <v>10861.1611328125</v>
          </cell>
          <cell r="Z152">
            <v>13704</v>
          </cell>
          <cell r="AA152">
            <v>21191523</v>
          </cell>
          <cell r="AB152">
            <v>4396095.3599999994</v>
          </cell>
          <cell r="AC152">
            <v>1.2699999999999999E-2</v>
          </cell>
          <cell r="AD152">
            <v>1.55E-2</v>
          </cell>
          <cell r="AE152">
            <v>511541596</v>
          </cell>
          <cell r="AF152">
            <v>6496578.2692</v>
          </cell>
          <cell r="AG152">
            <v>7928894.7379999999</v>
          </cell>
          <cell r="AH152">
            <v>1054226.5092000002</v>
          </cell>
          <cell r="AI152">
            <v>1054226.5092000002</v>
          </cell>
          <cell r="AJ152">
            <v>8257.7802734375</v>
          </cell>
          <cell r="AK152">
            <v>6496578.2692</v>
          </cell>
          <cell r="AL152">
            <v>0</v>
          </cell>
          <cell r="AM152">
            <v>3341868.8507999992</v>
          </cell>
          <cell r="AN152">
            <v>0</v>
          </cell>
          <cell r="AO152">
            <v>3341868.8507999992</v>
          </cell>
          <cell r="AP152">
            <v>19.897491879522033</v>
          </cell>
          <cell r="AQ152">
            <v>0</v>
          </cell>
          <cell r="AR152">
            <v>1</v>
          </cell>
          <cell r="AS152">
            <v>0</v>
          </cell>
          <cell r="AT152">
            <v>1</v>
          </cell>
          <cell r="AU152">
            <v>0</v>
          </cell>
          <cell r="AV152">
            <v>0</v>
          </cell>
          <cell r="AW152">
            <v>955241884.828125</v>
          </cell>
          <cell r="AX152">
            <v>0</v>
          </cell>
          <cell r="AY152">
            <v>136463126.40401787</v>
          </cell>
          <cell r="AZ152">
            <v>3341868.8507999992</v>
          </cell>
          <cell r="BA152">
            <v>477409.83582857129</v>
          </cell>
          <cell r="BB152">
            <v>710478308.71990037</v>
          </cell>
          <cell r="BC152">
            <v>734844866.56274295</v>
          </cell>
          <cell r="BD152">
            <v>0</v>
          </cell>
          <cell r="BE152">
            <v>0</v>
          </cell>
        </row>
        <row r="153">
          <cell r="A153">
            <v>108070502</v>
          </cell>
          <cell r="B153" t="str">
            <v>Altoona Area SD</v>
          </cell>
          <cell r="C153" t="str">
            <v>Blair</v>
          </cell>
          <cell r="D153">
            <v>5591.83</v>
          </cell>
          <cell r="E153">
            <v>20</v>
          </cell>
          <cell r="F153">
            <v>8.3999999999999995E-3</v>
          </cell>
          <cell r="G153">
            <v>2</v>
          </cell>
          <cell r="H153">
            <v>111978910.22</v>
          </cell>
          <cell r="I153">
            <v>12267.297</v>
          </cell>
          <cell r="J153">
            <v>0</v>
          </cell>
          <cell r="K153">
            <v>30859338.329999998</v>
          </cell>
          <cell r="L153">
            <v>2561011674</v>
          </cell>
          <cell r="M153">
            <v>1092590743</v>
          </cell>
          <cell r="N153">
            <v>5591.830078125</v>
          </cell>
          <cell r="O153">
            <v>7507.12</v>
          </cell>
          <cell r="P153">
            <v>1</v>
          </cell>
          <cell r="Q153">
            <v>5584.82</v>
          </cell>
          <cell r="R153">
            <v>8245.6200000000008</v>
          </cell>
          <cell r="S153">
            <v>0</v>
          </cell>
          <cell r="T153">
            <v>1651.7170000000001</v>
          </cell>
          <cell r="U153">
            <v>0</v>
          </cell>
          <cell r="V153">
            <v>0</v>
          </cell>
          <cell r="W153">
            <v>0</v>
          </cell>
          <cell r="X153">
            <v>-6.1578064174213527E-2</v>
          </cell>
          <cell r="Y153">
            <v>9128.24609375</v>
          </cell>
          <cell r="Z153">
            <v>13704</v>
          </cell>
          <cell r="AA153">
            <v>168111038.088</v>
          </cell>
          <cell r="AB153">
            <v>56132127.868000001</v>
          </cell>
          <cell r="AC153">
            <v>1.2699999999999999E-2</v>
          </cell>
          <cell r="AD153">
            <v>1.55E-2</v>
          </cell>
          <cell r="AE153">
            <v>3653602417</v>
          </cell>
          <cell r="AF153">
            <v>46400750.695900001</v>
          </cell>
          <cell r="AG153">
            <v>56630837.463500001</v>
          </cell>
          <cell r="AH153">
            <v>15541412.365900002</v>
          </cell>
          <cell r="AI153">
            <v>15541412.365900002</v>
          </cell>
          <cell r="AJ153">
            <v>8257.7802734375</v>
          </cell>
          <cell r="AK153">
            <v>46400750.695900001</v>
          </cell>
          <cell r="AL153">
            <v>0</v>
          </cell>
          <cell r="AM153">
            <v>40590715.502099998</v>
          </cell>
          <cell r="AN153">
            <v>0</v>
          </cell>
          <cell r="AO153">
            <v>40590715.502099998</v>
          </cell>
          <cell r="AP153">
            <v>36.248535927303827</v>
          </cell>
          <cell r="AQ153">
            <v>0</v>
          </cell>
          <cell r="AR153">
            <v>1</v>
          </cell>
          <cell r="AS153">
            <v>0</v>
          </cell>
          <cell r="AT153">
            <v>1</v>
          </cell>
          <cell r="AU153">
            <v>0</v>
          </cell>
          <cell r="AV153">
            <v>0</v>
          </cell>
          <cell r="AW153">
            <v>955241884.828125</v>
          </cell>
          <cell r="AX153">
            <v>0</v>
          </cell>
          <cell r="AY153">
            <v>136463126.40401787</v>
          </cell>
          <cell r="AZ153">
            <v>40590715.502099998</v>
          </cell>
          <cell r="BA153">
            <v>5798673.6431571422</v>
          </cell>
          <cell r="BB153">
            <v>751069024.22200036</v>
          </cell>
          <cell r="BC153">
            <v>734844866.56274295</v>
          </cell>
          <cell r="BD153">
            <v>0</v>
          </cell>
          <cell r="BE153">
            <v>0</v>
          </cell>
        </row>
        <row r="154">
          <cell r="A154">
            <v>108071003</v>
          </cell>
          <cell r="B154" t="str">
            <v>Bellwood-Antis SD</v>
          </cell>
          <cell r="C154" t="str">
            <v>Blair</v>
          </cell>
          <cell r="D154">
            <v>7274.41</v>
          </cell>
          <cell r="E154">
            <v>39</v>
          </cell>
          <cell r="F154">
            <v>0.01</v>
          </cell>
          <cell r="G154">
            <v>8</v>
          </cell>
          <cell r="H154">
            <v>19111305.289999999</v>
          </cell>
          <cell r="I154">
            <v>1675.7739999999999</v>
          </cell>
          <cell r="J154">
            <v>0</v>
          </cell>
          <cell r="K154">
            <v>7087218.7200000007</v>
          </cell>
          <cell r="L154">
            <v>488332000</v>
          </cell>
          <cell r="M154">
            <v>222536401</v>
          </cell>
          <cell r="N154">
            <v>7274.41015625</v>
          </cell>
          <cell r="O154">
            <v>1207.9580000000001</v>
          </cell>
          <cell r="P154">
            <v>1</v>
          </cell>
          <cell r="Q154">
            <v>7207.21</v>
          </cell>
          <cell r="R154">
            <v>8245.6200000000008</v>
          </cell>
          <cell r="S154">
            <v>15.801</v>
          </cell>
          <cell r="T154">
            <v>157.102</v>
          </cell>
          <cell r="U154">
            <v>0</v>
          </cell>
          <cell r="V154">
            <v>0</v>
          </cell>
          <cell r="W154">
            <v>0</v>
          </cell>
          <cell r="X154">
            <v>-7.0115354666354782E-2</v>
          </cell>
          <cell r="Y154">
            <v>11404.46484375</v>
          </cell>
          <cell r="Z154">
            <v>13704</v>
          </cell>
          <cell r="AA154">
            <v>22964806.895999998</v>
          </cell>
          <cell r="AB154">
            <v>3853501.6059999987</v>
          </cell>
          <cell r="AC154">
            <v>1.2699999999999999E-2</v>
          </cell>
          <cell r="AD154">
            <v>1.55E-2</v>
          </cell>
          <cell r="AE154">
            <v>710868401</v>
          </cell>
          <cell r="AF154">
            <v>9028028.6927000005</v>
          </cell>
          <cell r="AG154">
            <v>11018460.215499999</v>
          </cell>
          <cell r="AH154">
            <v>1940809.9726999998</v>
          </cell>
          <cell r="AI154">
            <v>1940809.9726999998</v>
          </cell>
          <cell r="AJ154">
            <v>8257.7802734375</v>
          </cell>
          <cell r="AK154">
            <v>9028028.6927000005</v>
          </cell>
          <cell r="AL154">
            <v>0</v>
          </cell>
          <cell r="AM154">
            <v>1912691.6332999989</v>
          </cell>
          <cell r="AN154">
            <v>0</v>
          </cell>
          <cell r="AO154">
            <v>1912691.6332999989</v>
          </cell>
          <cell r="AP154">
            <v>10.008168486015531</v>
          </cell>
          <cell r="AQ154">
            <v>0</v>
          </cell>
          <cell r="AR154">
            <v>1</v>
          </cell>
          <cell r="AS154">
            <v>0</v>
          </cell>
          <cell r="AT154">
            <v>1</v>
          </cell>
          <cell r="AU154">
            <v>0</v>
          </cell>
          <cell r="AV154">
            <v>0</v>
          </cell>
          <cell r="AW154">
            <v>955241884.828125</v>
          </cell>
          <cell r="AX154">
            <v>0</v>
          </cell>
          <cell r="AY154">
            <v>136463126.40401787</v>
          </cell>
          <cell r="AZ154">
            <v>1912691.6332999989</v>
          </cell>
          <cell r="BA154">
            <v>273241.66189999983</v>
          </cell>
          <cell r="BB154">
            <v>752981715.85530031</v>
          </cell>
          <cell r="BC154">
            <v>734844866.56274295</v>
          </cell>
          <cell r="BD154">
            <v>0</v>
          </cell>
          <cell r="BE154">
            <v>0</v>
          </cell>
        </row>
        <row r="155">
          <cell r="A155">
            <v>108071504</v>
          </cell>
          <cell r="B155" t="str">
            <v>Claysburg-Kimmel SD</v>
          </cell>
          <cell r="C155" t="str">
            <v>Blair</v>
          </cell>
          <cell r="D155">
            <v>5330.76</v>
          </cell>
          <cell r="E155">
            <v>19</v>
          </cell>
          <cell r="F155">
            <v>9.2999999999999992E-3</v>
          </cell>
          <cell r="G155">
            <v>4</v>
          </cell>
          <cell r="H155">
            <v>13461944.800000001</v>
          </cell>
          <cell r="I155">
            <v>1350.0050000000001</v>
          </cell>
          <cell r="J155">
            <v>0</v>
          </cell>
          <cell r="K155">
            <v>3620140.5100000002</v>
          </cell>
          <cell r="L155">
            <v>270512969</v>
          </cell>
          <cell r="M155">
            <v>117271491</v>
          </cell>
          <cell r="N155">
            <v>5330.759765625</v>
          </cell>
          <cell r="O155">
            <v>791.923</v>
          </cell>
          <cell r="P155">
            <v>1</v>
          </cell>
          <cell r="Q155">
            <v>5324.38</v>
          </cell>
          <cell r="R155">
            <v>8245.6200000000008</v>
          </cell>
          <cell r="S155">
            <v>68.951999999999998</v>
          </cell>
          <cell r="T155">
            <v>158.77000000000001</v>
          </cell>
          <cell r="U155">
            <v>0</v>
          </cell>
          <cell r="V155">
            <v>0</v>
          </cell>
          <cell r="W155">
            <v>0</v>
          </cell>
          <cell r="X155">
            <v>-8.5033518598086347E-2</v>
          </cell>
          <cell r="Y155">
            <v>9971.7744140625</v>
          </cell>
          <cell r="Z155">
            <v>13704</v>
          </cell>
          <cell r="AA155">
            <v>18500468.520000003</v>
          </cell>
          <cell r="AB155">
            <v>5038523.7200000025</v>
          </cell>
          <cell r="AC155">
            <v>1.2699999999999999E-2</v>
          </cell>
          <cell r="AD155">
            <v>1.55E-2</v>
          </cell>
          <cell r="AE155">
            <v>387784460</v>
          </cell>
          <cell r="AF155">
            <v>4924862.642</v>
          </cell>
          <cell r="AG155">
            <v>6010659.1299999999</v>
          </cell>
          <cell r="AH155">
            <v>1304722.1319999998</v>
          </cell>
          <cell r="AI155">
            <v>1304722.1319999998</v>
          </cell>
          <cell r="AJ155">
            <v>8257.7802734375</v>
          </cell>
          <cell r="AK155">
            <v>4924862.642</v>
          </cell>
          <cell r="AL155">
            <v>0</v>
          </cell>
          <cell r="AM155">
            <v>3733801.5880000028</v>
          </cell>
          <cell r="AN155">
            <v>0</v>
          </cell>
          <cell r="AO155">
            <v>3733801.5880000028</v>
          </cell>
          <cell r="AP155">
            <v>27.7359745822164</v>
          </cell>
          <cell r="AQ155">
            <v>0</v>
          </cell>
          <cell r="AR155">
            <v>1</v>
          </cell>
          <cell r="AS155">
            <v>0</v>
          </cell>
          <cell r="AT155">
            <v>1</v>
          </cell>
          <cell r="AU155">
            <v>0</v>
          </cell>
          <cell r="AV155">
            <v>0</v>
          </cell>
          <cell r="AW155">
            <v>955241884.828125</v>
          </cell>
          <cell r="AX155">
            <v>0</v>
          </cell>
          <cell r="AY155">
            <v>136463126.40401787</v>
          </cell>
          <cell r="AZ155">
            <v>3733801.5880000028</v>
          </cell>
          <cell r="BA155">
            <v>533400.22685714322</v>
          </cell>
          <cell r="BB155">
            <v>756715517.44330037</v>
          </cell>
          <cell r="BC155">
            <v>734844866.56274295</v>
          </cell>
          <cell r="BD155">
            <v>0</v>
          </cell>
          <cell r="BE155">
            <v>0</v>
          </cell>
        </row>
        <row r="156">
          <cell r="A156">
            <v>108073503</v>
          </cell>
          <cell r="B156" t="str">
            <v>Hollidaysburg Area SD</v>
          </cell>
          <cell r="C156" t="str">
            <v>Blair</v>
          </cell>
          <cell r="D156">
            <v>11258.91</v>
          </cell>
          <cell r="E156">
            <v>77</v>
          </cell>
          <cell r="F156">
            <v>9.9000000000000008E-3</v>
          </cell>
          <cell r="G156">
            <v>7</v>
          </cell>
          <cell r="H156">
            <v>48360114.740000002</v>
          </cell>
          <cell r="I156">
            <v>4390.3639999999996</v>
          </cell>
          <cell r="J156">
            <v>0</v>
          </cell>
          <cell r="K156">
            <v>27656295.109999999</v>
          </cell>
          <cell r="L156">
            <v>1907376576</v>
          </cell>
          <cell r="M156">
            <v>889968313</v>
          </cell>
          <cell r="N156">
            <v>11258.91015625</v>
          </cell>
          <cell r="O156">
            <v>3254.9549999999999</v>
          </cell>
          <cell r="P156">
            <v>0.64</v>
          </cell>
          <cell r="Q156">
            <v>11251.65</v>
          </cell>
          <cell r="R156">
            <v>8245.6200000000008</v>
          </cell>
          <cell r="S156">
            <v>0</v>
          </cell>
          <cell r="T156">
            <v>225.67599999999999</v>
          </cell>
          <cell r="U156">
            <v>0</v>
          </cell>
          <cell r="V156">
            <v>0</v>
          </cell>
          <cell r="W156">
            <v>0</v>
          </cell>
          <cell r="X156">
            <v>-6.7845278869173756E-2</v>
          </cell>
          <cell r="Y156">
            <v>11015.05859375</v>
          </cell>
          <cell r="Z156">
            <v>13704</v>
          </cell>
          <cell r="AA156">
            <v>60165548.255999997</v>
          </cell>
          <cell r="AB156">
            <v>11805433.515999995</v>
          </cell>
          <cell r="AC156">
            <v>1.2699999999999999E-2</v>
          </cell>
          <cell r="AD156">
            <v>1.55E-2</v>
          </cell>
          <cell r="AE156">
            <v>2797344889</v>
          </cell>
          <cell r="AF156">
            <v>35526280.090300001</v>
          </cell>
          <cell r="AG156">
            <v>43358845.7795</v>
          </cell>
          <cell r="AH156">
            <v>7869984.9803000018</v>
          </cell>
          <cell r="AI156">
            <v>7869984.9803000018</v>
          </cell>
          <cell r="AJ156">
            <v>8257.7802734375</v>
          </cell>
          <cell r="AK156">
            <v>35526280.090300001</v>
          </cell>
          <cell r="AL156">
            <v>0</v>
          </cell>
          <cell r="AM156">
            <v>3935448.5356999934</v>
          </cell>
          <cell r="AN156">
            <v>0</v>
          </cell>
          <cell r="AO156">
            <v>3935448.5356999934</v>
          </cell>
          <cell r="AP156">
            <v>8.137798176985866</v>
          </cell>
          <cell r="AQ156">
            <v>0</v>
          </cell>
          <cell r="AR156">
            <v>0.6365694189676947</v>
          </cell>
          <cell r="AS156">
            <v>0</v>
          </cell>
          <cell r="AT156">
            <v>0.6365694189676947</v>
          </cell>
          <cell r="AU156">
            <v>0</v>
          </cell>
          <cell r="AV156">
            <v>0</v>
          </cell>
          <cell r="AW156">
            <v>955241884.828125</v>
          </cell>
          <cell r="AX156">
            <v>0</v>
          </cell>
          <cell r="AY156">
            <v>136463126.40401787</v>
          </cell>
          <cell r="AZ156">
            <v>3935448.5356999934</v>
          </cell>
          <cell r="BA156">
            <v>562206.93367142766</v>
          </cell>
          <cell r="BB156">
            <v>760650965.97900033</v>
          </cell>
          <cell r="BC156">
            <v>734844866.56274295</v>
          </cell>
          <cell r="BD156">
            <v>0</v>
          </cell>
          <cell r="BE156">
            <v>0</v>
          </cell>
        </row>
        <row r="157">
          <cell r="A157">
            <v>108077503</v>
          </cell>
          <cell r="B157" t="str">
            <v>Spring Cove SD</v>
          </cell>
          <cell r="C157" t="str">
            <v>Blair</v>
          </cell>
          <cell r="D157">
            <v>8183.77</v>
          </cell>
          <cell r="E157">
            <v>49</v>
          </cell>
          <cell r="F157">
            <v>1.12E-2</v>
          </cell>
          <cell r="G157">
            <v>17</v>
          </cell>
          <cell r="H157">
            <v>25606199.59</v>
          </cell>
          <cell r="I157">
            <v>2384.6999999999998</v>
          </cell>
          <cell r="J157">
            <v>0</v>
          </cell>
          <cell r="K157">
            <v>12624624.210000001</v>
          </cell>
          <cell r="L157">
            <v>830063468</v>
          </cell>
          <cell r="M157">
            <v>294668423</v>
          </cell>
          <cell r="N157">
            <v>8183.77001953125</v>
          </cell>
          <cell r="O157">
            <v>1734.7180000000001</v>
          </cell>
          <cell r="P157">
            <v>1</v>
          </cell>
          <cell r="Q157">
            <v>8056.08</v>
          </cell>
          <cell r="R157">
            <v>8245.6200000000008</v>
          </cell>
          <cell r="S157">
            <v>0</v>
          </cell>
          <cell r="T157">
            <v>219.86199999999999</v>
          </cell>
          <cell r="U157">
            <v>0</v>
          </cell>
          <cell r="V157">
            <v>0</v>
          </cell>
          <cell r="W157">
            <v>0</v>
          </cell>
          <cell r="X157">
            <v>-6.4939073162297509E-2</v>
          </cell>
          <cell r="Y157">
            <v>10737.703125</v>
          </cell>
          <cell r="Z157">
            <v>13704</v>
          </cell>
          <cell r="AA157">
            <v>32679928.799999997</v>
          </cell>
          <cell r="AB157">
            <v>7073729.2099999972</v>
          </cell>
          <cell r="AC157">
            <v>1.2699999999999999E-2</v>
          </cell>
          <cell r="AD157">
            <v>1.55E-2</v>
          </cell>
          <cell r="AE157">
            <v>1124731891</v>
          </cell>
          <cell r="AF157">
            <v>14284095.015699999</v>
          </cell>
          <cell r="AG157">
            <v>17433344.3105</v>
          </cell>
          <cell r="AH157">
            <v>1659470.8056999985</v>
          </cell>
          <cell r="AI157">
            <v>1659470.8056999985</v>
          </cell>
          <cell r="AJ157">
            <v>8257.7802734375</v>
          </cell>
          <cell r="AK157">
            <v>14284095.015699999</v>
          </cell>
          <cell r="AL157">
            <v>0</v>
          </cell>
          <cell r="AM157">
            <v>5414258.4042999987</v>
          </cell>
          <cell r="AN157">
            <v>0</v>
          </cell>
          <cell r="AO157">
            <v>5414258.4042999987</v>
          </cell>
          <cell r="AP157">
            <v>21.144326338901269</v>
          </cell>
          <cell r="AQ157">
            <v>0</v>
          </cell>
          <cell r="AR157">
            <v>1</v>
          </cell>
          <cell r="AS157">
            <v>0</v>
          </cell>
          <cell r="AT157">
            <v>1</v>
          </cell>
          <cell r="AU157">
            <v>0</v>
          </cell>
          <cell r="AV157">
            <v>0</v>
          </cell>
          <cell r="AW157">
            <v>955241884.828125</v>
          </cell>
          <cell r="AX157">
            <v>0</v>
          </cell>
          <cell r="AY157">
            <v>136463126.40401787</v>
          </cell>
          <cell r="AZ157">
            <v>5414258.4042999987</v>
          </cell>
          <cell r="BA157">
            <v>773465.48632857122</v>
          </cell>
          <cell r="BB157">
            <v>766065224.3833003</v>
          </cell>
          <cell r="BC157">
            <v>734844866.56274295</v>
          </cell>
          <cell r="BD157">
            <v>0</v>
          </cell>
          <cell r="BE157">
            <v>0</v>
          </cell>
        </row>
        <row r="158">
          <cell r="A158">
            <v>108078003</v>
          </cell>
          <cell r="B158" t="str">
            <v>Tyrone Area SD</v>
          </cell>
          <cell r="C158" t="str">
            <v>Blair</v>
          </cell>
          <cell r="D158">
            <v>7165.47</v>
          </cell>
          <cell r="E158">
            <v>37</v>
          </cell>
          <cell r="F158">
            <v>8.0999999999999996E-3</v>
          </cell>
          <cell r="G158">
            <v>1</v>
          </cell>
          <cell r="H158">
            <v>26221939.059999999</v>
          </cell>
          <cell r="I158">
            <v>2445.8040000000001</v>
          </cell>
          <cell r="J158">
            <v>0</v>
          </cell>
          <cell r="K158">
            <v>8317564.6399999997</v>
          </cell>
          <cell r="L158">
            <v>744708470</v>
          </cell>
          <cell r="M158">
            <v>279727368</v>
          </cell>
          <cell r="N158">
            <v>7165.47021484375</v>
          </cell>
          <cell r="O158">
            <v>1789.008</v>
          </cell>
          <cell r="P158">
            <v>1</v>
          </cell>
          <cell r="Q158">
            <v>7208.94</v>
          </cell>
          <cell r="R158">
            <v>8245.6200000000008</v>
          </cell>
          <cell r="S158">
            <v>16.821999999999999</v>
          </cell>
          <cell r="T158">
            <v>183.65799999999999</v>
          </cell>
          <cell r="U158">
            <v>0</v>
          </cell>
          <cell r="V158">
            <v>0</v>
          </cell>
          <cell r="W158">
            <v>0</v>
          </cell>
          <cell r="X158">
            <v>-4.1488870201479996E-2</v>
          </cell>
          <cell r="Y158">
            <v>10721.1943359375</v>
          </cell>
          <cell r="Z158">
            <v>13704</v>
          </cell>
          <cell r="AA158">
            <v>33517298.016000003</v>
          </cell>
          <cell r="AB158">
            <v>7295358.956000004</v>
          </cell>
          <cell r="AC158">
            <v>1.2699999999999999E-2</v>
          </cell>
          <cell r="AD158">
            <v>1.55E-2</v>
          </cell>
          <cell r="AE158">
            <v>1024435838</v>
          </cell>
          <cell r="AF158">
            <v>13010335.1426</v>
          </cell>
          <cell r="AG158">
            <v>15878755.489</v>
          </cell>
          <cell r="AH158">
            <v>4692770.5026000002</v>
          </cell>
          <cell r="AI158">
            <v>4692770.5026000002</v>
          </cell>
          <cell r="AJ158">
            <v>8257.7802734375</v>
          </cell>
          <cell r="AK158">
            <v>13010335.1426</v>
          </cell>
          <cell r="AL158">
            <v>0</v>
          </cell>
          <cell r="AM158">
            <v>2602588.4534000037</v>
          </cell>
          <cell r="AN158">
            <v>0</v>
          </cell>
          <cell r="AO158">
            <v>2602588.4534000037</v>
          </cell>
          <cell r="AP158">
            <v>9.9252326360947762</v>
          </cell>
          <cell r="AQ158">
            <v>0</v>
          </cell>
          <cell r="AR158">
            <v>1</v>
          </cell>
          <cell r="AS158">
            <v>0</v>
          </cell>
          <cell r="AT158">
            <v>1</v>
          </cell>
          <cell r="AU158">
            <v>0</v>
          </cell>
          <cell r="AV158">
            <v>0</v>
          </cell>
          <cell r="AW158">
            <v>955241884.828125</v>
          </cell>
          <cell r="AX158">
            <v>0</v>
          </cell>
          <cell r="AY158">
            <v>136463126.40401787</v>
          </cell>
          <cell r="AZ158">
            <v>2602588.4534000037</v>
          </cell>
          <cell r="BA158">
            <v>371798.35048571479</v>
          </cell>
          <cell r="BB158">
            <v>768667812.83670032</v>
          </cell>
          <cell r="BC158">
            <v>734844866.56274295</v>
          </cell>
          <cell r="BD158">
            <v>0</v>
          </cell>
          <cell r="BE158">
            <v>0</v>
          </cell>
        </row>
        <row r="159">
          <cell r="A159">
            <v>108079004</v>
          </cell>
          <cell r="B159" t="str">
            <v>Williamsburg Community SD</v>
          </cell>
          <cell r="C159" t="str">
            <v>Blair</v>
          </cell>
          <cell r="D159">
            <v>4621.71</v>
          </cell>
          <cell r="E159">
            <v>11</v>
          </cell>
          <cell r="F159">
            <v>1.06E-2</v>
          </cell>
          <cell r="G159">
            <v>12</v>
          </cell>
          <cell r="H159">
            <v>8012908.1299999999</v>
          </cell>
          <cell r="I159">
            <v>792.21400000000006</v>
          </cell>
          <cell r="J159">
            <v>0</v>
          </cell>
          <cell r="K159">
            <v>2367431.2000000002</v>
          </cell>
          <cell r="L159">
            <v>154956515</v>
          </cell>
          <cell r="M159">
            <v>67603485</v>
          </cell>
          <cell r="N159">
            <v>4621.7099609375</v>
          </cell>
          <cell r="O159">
            <v>520.572</v>
          </cell>
          <cell r="P159">
            <v>1</v>
          </cell>
          <cell r="Q159">
            <v>4572.67</v>
          </cell>
          <cell r="R159">
            <v>8245.6200000000008</v>
          </cell>
          <cell r="S159">
            <v>75.677999999999997</v>
          </cell>
          <cell r="T159">
            <v>85.155000000000001</v>
          </cell>
          <cell r="U159">
            <v>0</v>
          </cell>
          <cell r="V159">
            <v>0</v>
          </cell>
          <cell r="W159">
            <v>0</v>
          </cell>
          <cell r="X159">
            <v>-5.2606291789662099E-2</v>
          </cell>
          <cell r="Y159">
            <v>10114.5751953125</v>
          </cell>
          <cell r="Z159">
            <v>13704</v>
          </cell>
          <cell r="AA159">
            <v>10856500.656000001</v>
          </cell>
          <cell r="AB159">
            <v>2843592.5260000015</v>
          </cell>
          <cell r="AC159">
            <v>1.2699999999999999E-2</v>
          </cell>
          <cell r="AD159">
            <v>1.55E-2</v>
          </cell>
          <cell r="AE159">
            <v>222560000</v>
          </cell>
          <cell r="AF159">
            <v>2826512</v>
          </cell>
          <cell r="AG159">
            <v>3449680</v>
          </cell>
          <cell r="AH159">
            <v>459080.79999999981</v>
          </cell>
          <cell r="AI159">
            <v>459080.79999999981</v>
          </cell>
          <cell r="AJ159">
            <v>8257.7802734375</v>
          </cell>
          <cell r="AK159">
            <v>2826512</v>
          </cell>
          <cell r="AL159">
            <v>0</v>
          </cell>
          <cell r="AM159">
            <v>2384511.7260000017</v>
          </cell>
          <cell r="AN159">
            <v>0</v>
          </cell>
          <cell r="AO159">
            <v>2384511.7260000017</v>
          </cell>
          <cell r="AP159">
            <v>29.758380943773556</v>
          </cell>
          <cell r="AQ159">
            <v>0</v>
          </cell>
          <cell r="AR159">
            <v>1</v>
          </cell>
          <cell r="AS159">
            <v>0</v>
          </cell>
          <cell r="AT159">
            <v>1</v>
          </cell>
          <cell r="AU159">
            <v>0</v>
          </cell>
          <cell r="AV159">
            <v>0</v>
          </cell>
          <cell r="AW159">
            <v>955241884.828125</v>
          </cell>
          <cell r="AX159">
            <v>0</v>
          </cell>
          <cell r="AY159">
            <v>136463126.40401787</v>
          </cell>
          <cell r="AZ159">
            <v>2384511.7260000017</v>
          </cell>
          <cell r="BA159">
            <v>340644.53228571452</v>
          </cell>
          <cell r="BB159">
            <v>771052324.56270027</v>
          </cell>
          <cell r="BC159">
            <v>734844866.56274295</v>
          </cell>
          <cell r="BD159">
            <v>0</v>
          </cell>
          <cell r="BE159">
            <v>0</v>
          </cell>
        </row>
        <row r="160">
          <cell r="A160">
            <v>108110603</v>
          </cell>
          <cell r="B160" t="str">
            <v>Blacklick Valley SD</v>
          </cell>
          <cell r="C160" t="str">
            <v>Cambria</v>
          </cell>
          <cell r="D160">
            <v>3432.71</v>
          </cell>
          <cell r="E160">
            <v>5</v>
          </cell>
          <cell r="F160">
            <v>9.2999999999999992E-3</v>
          </cell>
          <cell r="G160">
            <v>4</v>
          </cell>
          <cell r="H160">
            <v>10805908.15</v>
          </cell>
          <cell r="I160">
            <v>1024.1849999999999</v>
          </cell>
          <cell r="J160">
            <v>0</v>
          </cell>
          <cell r="K160">
            <v>2136650.11</v>
          </cell>
          <cell r="L160">
            <v>147497748</v>
          </cell>
          <cell r="M160">
            <v>82881011</v>
          </cell>
          <cell r="N160">
            <v>3432.7099609375</v>
          </cell>
          <cell r="O160">
            <v>635.39800000000002</v>
          </cell>
          <cell r="P160">
            <v>1</v>
          </cell>
          <cell r="Q160">
            <v>3437.82</v>
          </cell>
          <cell r="R160">
            <v>8245.6200000000008</v>
          </cell>
          <cell r="S160">
            <v>54.743000000000002</v>
          </cell>
          <cell r="T160">
            <v>248.041</v>
          </cell>
          <cell r="U160">
            <v>0</v>
          </cell>
          <cell r="V160">
            <v>0</v>
          </cell>
          <cell r="W160">
            <v>0</v>
          </cell>
          <cell r="X160">
            <v>-7.0273851717070651E-2</v>
          </cell>
          <cell r="Y160">
            <v>10550.73828125</v>
          </cell>
          <cell r="Z160">
            <v>13704</v>
          </cell>
          <cell r="AA160">
            <v>14035431.239999998</v>
          </cell>
          <cell r="AB160">
            <v>3229523.089999998</v>
          </cell>
          <cell r="AC160">
            <v>1.2699999999999999E-2</v>
          </cell>
          <cell r="AD160">
            <v>1.55E-2</v>
          </cell>
          <cell r="AE160">
            <v>230378759</v>
          </cell>
          <cell r="AF160">
            <v>2925810.2393</v>
          </cell>
          <cell r="AG160">
            <v>3570870.7645</v>
          </cell>
          <cell r="AH160">
            <v>789160.12930000015</v>
          </cell>
          <cell r="AI160">
            <v>789160.12930000015</v>
          </cell>
          <cell r="AJ160">
            <v>8257.7802734375</v>
          </cell>
          <cell r="AK160">
            <v>2925810.2393</v>
          </cell>
          <cell r="AL160">
            <v>0</v>
          </cell>
          <cell r="AM160">
            <v>2440362.9606999978</v>
          </cell>
          <cell r="AN160">
            <v>0</v>
          </cell>
          <cell r="AO160">
            <v>2440362.9606999978</v>
          </cell>
          <cell r="AP160">
            <v>22.583598961092388</v>
          </cell>
          <cell r="AQ160">
            <v>0</v>
          </cell>
          <cell r="AR160">
            <v>1</v>
          </cell>
          <cell r="AS160">
            <v>0</v>
          </cell>
          <cell r="AT160">
            <v>1</v>
          </cell>
          <cell r="AU160">
            <v>0</v>
          </cell>
          <cell r="AV160">
            <v>0</v>
          </cell>
          <cell r="AW160">
            <v>955241884.828125</v>
          </cell>
          <cell r="AX160">
            <v>0</v>
          </cell>
          <cell r="AY160">
            <v>136463126.40401787</v>
          </cell>
          <cell r="AZ160">
            <v>2440362.9606999978</v>
          </cell>
          <cell r="BA160">
            <v>348623.28009999968</v>
          </cell>
          <cell r="BB160">
            <v>773492687.52340031</v>
          </cell>
          <cell r="BC160">
            <v>734844866.56274295</v>
          </cell>
          <cell r="BD160">
            <v>0</v>
          </cell>
          <cell r="BE160">
            <v>0</v>
          </cell>
        </row>
        <row r="161">
          <cell r="A161">
            <v>108111203</v>
          </cell>
          <cell r="B161" t="str">
            <v>Cambria Heights SD</v>
          </cell>
          <cell r="C161" t="str">
            <v>Cambria</v>
          </cell>
          <cell r="D161">
            <v>5544.96</v>
          </cell>
          <cell r="E161">
            <v>20</v>
          </cell>
          <cell r="F161">
            <v>1.14E-2</v>
          </cell>
          <cell r="G161">
            <v>19</v>
          </cell>
          <cell r="H161">
            <v>22501645.260000002</v>
          </cell>
          <cell r="I161">
            <v>1861.1790000000001</v>
          </cell>
          <cell r="J161">
            <v>0</v>
          </cell>
          <cell r="K161">
            <v>6842310.9000000004</v>
          </cell>
          <cell r="L161">
            <v>391341536</v>
          </cell>
          <cell r="M161">
            <v>207296567</v>
          </cell>
          <cell r="N161">
            <v>5544.9599609375</v>
          </cell>
          <cell r="O161">
            <v>1322.7270000000001</v>
          </cell>
          <cell r="P161">
            <v>1</v>
          </cell>
          <cell r="Q161">
            <v>5498.22</v>
          </cell>
          <cell r="R161">
            <v>8245.6200000000008</v>
          </cell>
          <cell r="S161">
            <v>60.326999999999998</v>
          </cell>
          <cell r="T161">
            <v>141.244</v>
          </cell>
          <cell r="U161">
            <v>0</v>
          </cell>
          <cell r="V161">
            <v>0</v>
          </cell>
          <cell r="W161">
            <v>0</v>
          </cell>
          <cell r="X161">
            <v>-0.10925350419695569</v>
          </cell>
          <cell r="Y161">
            <v>12089.9951171875</v>
          </cell>
          <cell r="Z161">
            <v>13704</v>
          </cell>
          <cell r="AA161">
            <v>25505597.016000003</v>
          </cell>
          <cell r="AB161">
            <v>3003951.756000001</v>
          </cell>
          <cell r="AC161">
            <v>1.2699999999999999E-2</v>
          </cell>
          <cell r="AD161">
            <v>1.55E-2</v>
          </cell>
          <cell r="AE161">
            <v>598638103</v>
          </cell>
          <cell r="AF161">
            <v>7602703.9080999997</v>
          </cell>
          <cell r="AG161">
            <v>9278890.5965</v>
          </cell>
          <cell r="AH161">
            <v>760393.00809999928</v>
          </cell>
          <cell r="AI161">
            <v>760393.00809999928</v>
          </cell>
          <cell r="AJ161">
            <v>8257.7802734375</v>
          </cell>
          <cell r="AK161">
            <v>7602703.9080999997</v>
          </cell>
          <cell r="AL161">
            <v>0</v>
          </cell>
          <cell r="AM161">
            <v>2243558.7479000017</v>
          </cell>
          <cell r="AN161">
            <v>0</v>
          </cell>
          <cell r="AO161">
            <v>2243558.7479000017</v>
          </cell>
          <cell r="AP161">
            <v>9.9706431328746383</v>
          </cell>
          <cell r="AQ161">
            <v>0</v>
          </cell>
          <cell r="AR161">
            <v>1</v>
          </cell>
          <cell r="AS161">
            <v>0</v>
          </cell>
          <cell r="AT161">
            <v>1</v>
          </cell>
          <cell r="AU161">
            <v>0</v>
          </cell>
          <cell r="AV161">
            <v>0</v>
          </cell>
          <cell r="AW161">
            <v>955241884.828125</v>
          </cell>
          <cell r="AX161">
            <v>0</v>
          </cell>
          <cell r="AY161">
            <v>136463126.40401787</v>
          </cell>
          <cell r="AZ161">
            <v>2243558.7479000017</v>
          </cell>
          <cell r="BA161">
            <v>320508.39255714312</v>
          </cell>
          <cell r="BB161">
            <v>775736246.27130032</v>
          </cell>
          <cell r="BC161">
            <v>734844866.56274295</v>
          </cell>
          <cell r="BD161">
            <v>0</v>
          </cell>
          <cell r="BE161">
            <v>0</v>
          </cell>
        </row>
        <row r="162">
          <cell r="A162">
            <v>108111303</v>
          </cell>
          <cell r="B162" t="str">
            <v>Central Cambria SD</v>
          </cell>
          <cell r="C162" t="str">
            <v>Cambria</v>
          </cell>
          <cell r="D162">
            <v>9660.4599999999991</v>
          </cell>
          <cell r="E162">
            <v>64</v>
          </cell>
          <cell r="F162">
            <v>9.7999999999999997E-3</v>
          </cell>
          <cell r="G162">
            <v>7</v>
          </cell>
          <cell r="H162">
            <v>24841207.609999999</v>
          </cell>
          <cell r="I162">
            <v>2158.7730000000001</v>
          </cell>
          <cell r="J162">
            <v>0</v>
          </cell>
          <cell r="K162">
            <v>11549556.129999999</v>
          </cell>
          <cell r="L162">
            <v>873667809</v>
          </cell>
          <cell r="M162">
            <v>309964153</v>
          </cell>
          <cell r="N162">
            <v>9660.4599609375</v>
          </cell>
          <cell r="O162">
            <v>1613.7049999999999</v>
          </cell>
          <cell r="P162">
            <v>0.85</v>
          </cell>
          <cell r="Q162">
            <v>9450.64</v>
          </cell>
          <cell r="R162">
            <v>8245.6200000000008</v>
          </cell>
          <cell r="S162">
            <v>1.413</v>
          </cell>
          <cell r="T162">
            <v>138.292</v>
          </cell>
          <cell r="U162">
            <v>0</v>
          </cell>
          <cell r="V162">
            <v>0</v>
          </cell>
          <cell r="W162">
            <v>0</v>
          </cell>
          <cell r="X162">
            <v>-0.10107307825540694</v>
          </cell>
          <cell r="Y162">
            <v>11507.095703125</v>
          </cell>
          <cell r="Z162">
            <v>13704</v>
          </cell>
          <cell r="AA162">
            <v>29583825.192000002</v>
          </cell>
          <cell r="AB162">
            <v>4742617.5820000023</v>
          </cell>
          <cell r="AC162">
            <v>1.2699999999999999E-2</v>
          </cell>
          <cell r="AD162">
            <v>1.55E-2</v>
          </cell>
          <cell r="AE162">
            <v>1183631962</v>
          </cell>
          <cell r="AF162">
            <v>15032125.917399999</v>
          </cell>
          <cell r="AG162">
            <v>18346295.410999998</v>
          </cell>
          <cell r="AH162">
            <v>3482569.7873999998</v>
          </cell>
          <cell r="AI162">
            <v>3482569.7873999998</v>
          </cell>
          <cell r="AJ162">
            <v>8257.7802734375</v>
          </cell>
          <cell r="AK162">
            <v>15032125.917399999</v>
          </cell>
          <cell r="AL162">
            <v>0</v>
          </cell>
          <cell r="AM162">
            <v>1260047.7946000025</v>
          </cell>
          <cell r="AN162">
            <v>0</v>
          </cell>
          <cell r="AO162">
            <v>1260047.7946000025</v>
          </cell>
          <cell r="AP162">
            <v>5.0724095800107625</v>
          </cell>
          <cell r="AQ162">
            <v>0</v>
          </cell>
          <cell r="AR162">
            <v>0.83013840995358668</v>
          </cell>
          <cell r="AS162">
            <v>0</v>
          </cell>
          <cell r="AT162">
            <v>0.83013840995358668</v>
          </cell>
          <cell r="AU162">
            <v>0</v>
          </cell>
          <cell r="AV162">
            <v>0</v>
          </cell>
          <cell r="AW162">
            <v>955241884.828125</v>
          </cell>
          <cell r="AX162">
            <v>0</v>
          </cell>
          <cell r="AY162">
            <v>136463126.40401787</v>
          </cell>
          <cell r="AZ162">
            <v>1260047.7946000025</v>
          </cell>
          <cell r="BA162">
            <v>180006.82780000035</v>
          </cell>
          <cell r="BB162">
            <v>776996294.06590033</v>
          </cell>
          <cell r="BC162">
            <v>734844866.56274295</v>
          </cell>
          <cell r="BD162">
            <v>0</v>
          </cell>
          <cell r="BE162">
            <v>0</v>
          </cell>
        </row>
        <row r="163">
          <cell r="A163">
            <v>108111403</v>
          </cell>
          <cell r="B163" t="str">
            <v>Conemaugh Valley SD</v>
          </cell>
          <cell r="C163" t="str">
            <v>Cambria</v>
          </cell>
          <cell r="D163">
            <v>5053.45</v>
          </cell>
          <cell r="E163">
            <v>16</v>
          </cell>
          <cell r="F163">
            <v>1.0500000000000001E-2</v>
          </cell>
          <cell r="G163">
            <v>11</v>
          </cell>
          <cell r="H163">
            <v>13937811.09</v>
          </cell>
          <cell r="I163">
            <v>1130.481</v>
          </cell>
          <cell r="J163">
            <v>0</v>
          </cell>
          <cell r="K163">
            <v>3294239.38</v>
          </cell>
          <cell r="L163">
            <v>195712282</v>
          </cell>
          <cell r="M163">
            <v>118294097</v>
          </cell>
          <cell r="N163">
            <v>5053.4501953125</v>
          </cell>
          <cell r="O163">
            <v>728.46199999999999</v>
          </cell>
          <cell r="P163">
            <v>1</v>
          </cell>
          <cell r="Q163">
            <v>5040.16</v>
          </cell>
          <cell r="R163">
            <v>8245.6200000000008</v>
          </cell>
          <cell r="S163">
            <v>0</v>
          </cell>
          <cell r="T163">
            <v>143.751</v>
          </cell>
          <cell r="U163">
            <v>0</v>
          </cell>
          <cell r="V163">
            <v>0</v>
          </cell>
          <cell r="W163">
            <v>0</v>
          </cell>
          <cell r="X163">
            <v>-0.19611804977742076</v>
          </cell>
          <cell r="Y163">
            <v>12329.09765625</v>
          </cell>
          <cell r="Z163">
            <v>13704</v>
          </cell>
          <cell r="AA163">
            <v>15492111.624</v>
          </cell>
          <cell r="AB163">
            <v>1554300.534</v>
          </cell>
          <cell r="AC163">
            <v>1.2699999999999999E-2</v>
          </cell>
          <cell r="AD163">
            <v>1.55E-2</v>
          </cell>
          <cell r="AE163">
            <v>314006379</v>
          </cell>
          <cell r="AF163">
            <v>3987881.0132999998</v>
          </cell>
          <cell r="AG163">
            <v>4867098.8744999999</v>
          </cell>
          <cell r="AH163">
            <v>693641.63329999987</v>
          </cell>
          <cell r="AI163">
            <v>693641.63329999987</v>
          </cell>
          <cell r="AJ163">
            <v>8257.7802734375</v>
          </cell>
          <cell r="AK163">
            <v>3987881.0132999998</v>
          </cell>
          <cell r="AL163">
            <v>0</v>
          </cell>
          <cell r="AM163">
            <v>860658.90070000011</v>
          </cell>
          <cell r="AN163">
            <v>0</v>
          </cell>
          <cell r="AO163">
            <v>860658.90070000011</v>
          </cell>
          <cell r="AP163">
            <v>6.1749932980329989</v>
          </cell>
          <cell r="AQ163">
            <v>0</v>
          </cell>
          <cell r="AR163">
            <v>1</v>
          </cell>
          <cell r="AS163">
            <v>0</v>
          </cell>
          <cell r="AT163">
            <v>1</v>
          </cell>
          <cell r="AU163">
            <v>0</v>
          </cell>
          <cell r="AV163">
            <v>0</v>
          </cell>
          <cell r="AW163">
            <v>955241884.828125</v>
          </cell>
          <cell r="AX163">
            <v>0</v>
          </cell>
          <cell r="AY163">
            <v>136463126.40401787</v>
          </cell>
          <cell r="AZ163">
            <v>860658.90070000011</v>
          </cell>
          <cell r="BA163">
            <v>122951.27152857145</v>
          </cell>
          <cell r="BB163">
            <v>777856952.9666003</v>
          </cell>
          <cell r="BC163">
            <v>734844866.56274295</v>
          </cell>
          <cell r="BD163">
            <v>0</v>
          </cell>
          <cell r="BE163">
            <v>0</v>
          </cell>
        </row>
        <row r="164">
          <cell r="A164">
            <v>108112003</v>
          </cell>
          <cell r="B164" t="str">
            <v>Ferndale Area SD</v>
          </cell>
          <cell r="C164" t="str">
            <v>Cambria</v>
          </cell>
          <cell r="D164">
            <v>2660.84</v>
          </cell>
          <cell r="E164">
            <v>2</v>
          </cell>
          <cell r="F164">
            <v>1.78E-2</v>
          </cell>
          <cell r="G164">
            <v>83</v>
          </cell>
          <cell r="H164">
            <v>12327176.27</v>
          </cell>
          <cell r="I164">
            <v>1078.2829999999999</v>
          </cell>
          <cell r="J164">
            <v>0</v>
          </cell>
          <cell r="K164">
            <v>2980993.54</v>
          </cell>
          <cell r="L164">
            <v>94901770</v>
          </cell>
          <cell r="M164">
            <v>72626673</v>
          </cell>
          <cell r="N164">
            <v>2660.840087890625</v>
          </cell>
          <cell r="O164">
            <v>649.43700000000001</v>
          </cell>
          <cell r="P164">
            <v>1</v>
          </cell>
          <cell r="Q164">
            <v>2745.18</v>
          </cell>
          <cell r="R164">
            <v>8245.6200000000008</v>
          </cell>
          <cell r="S164">
            <v>0</v>
          </cell>
          <cell r="T164">
            <v>204.93199999999999</v>
          </cell>
          <cell r="U164">
            <v>0</v>
          </cell>
          <cell r="V164">
            <v>0</v>
          </cell>
          <cell r="W164">
            <v>0</v>
          </cell>
          <cell r="X164">
            <v>-0.18966371072061625</v>
          </cell>
          <cell r="Y164">
            <v>11432.2275390625</v>
          </cell>
          <cell r="Z164">
            <v>13704</v>
          </cell>
          <cell r="AA164">
            <v>14776790.231999999</v>
          </cell>
          <cell r="AB164">
            <v>2449613.9619999994</v>
          </cell>
          <cell r="AC164">
            <v>1.2699999999999999E-2</v>
          </cell>
          <cell r="AD164">
            <v>1.55E-2</v>
          </cell>
          <cell r="AE164">
            <v>167528443</v>
          </cell>
          <cell r="AF164">
            <v>2127611.2261000001</v>
          </cell>
          <cell r="AG164">
            <v>2596690.8665</v>
          </cell>
          <cell r="AH164">
            <v>-853382.31389999995</v>
          </cell>
          <cell r="AI164">
            <v>0</v>
          </cell>
          <cell r="AJ164">
            <v>8257.7802734375</v>
          </cell>
          <cell r="AK164">
            <v>2980993.54</v>
          </cell>
          <cell r="AL164">
            <v>0</v>
          </cell>
          <cell r="AM164">
            <v>2449613.9619999994</v>
          </cell>
          <cell r="AN164">
            <v>0</v>
          </cell>
          <cell r="AO164">
            <v>2449613.9619999994</v>
          </cell>
          <cell r="AP164">
            <v>19.871655181580358</v>
          </cell>
          <cell r="AQ164">
            <v>384302.67350000003</v>
          </cell>
          <cell r="AR164">
            <v>1</v>
          </cell>
          <cell r="AS164">
            <v>0</v>
          </cell>
          <cell r="AT164">
            <v>1</v>
          </cell>
          <cell r="AU164">
            <v>384302.6875</v>
          </cell>
          <cell r="AV164">
            <v>384302.6875</v>
          </cell>
          <cell r="AW164">
            <v>955241884.828125</v>
          </cell>
          <cell r="AX164">
            <v>54900.383928571428</v>
          </cell>
          <cell r="AY164">
            <v>136463126.40401787</v>
          </cell>
          <cell r="AZ164">
            <v>2449613.9619999994</v>
          </cell>
          <cell r="BA164">
            <v>349944.85171428561</v>
          </cell>
          <cell r="BB164">
            <v>780306566.92860031</v>
          </cell>
          <cell r="BC164">
            <v>734844866.56274295</v>
          </cell>
          <cell r="BD164">
            <v>384303</v>
          </cell>
          <cell r="BE164">
            <v>54900</v>
          </cell>
        </row>
        <row r="165">
          <cell r="A165">
            <v>108112203</v>
          </cell>
          <cell r="B165" t="str">
            <v>Forest Hills SD</v>
          </cell>
          <cell r="C165" t="str">
            <v>Cambria</v>
          </cell>
          <cell r="D165">
            <v>5966.99</v>
          </cell>
          <cell r="E165">
            <v>23</v>
          </cell>
          <cell r="F165">
            <v>7.9000000000000008E-3</v>
          </cell>
          <cell r="G165">
            <v>1</v>
          </cell>
          <cell r="H165">
            <v>26105773.16</v>
          </cell>
          <cell r="I165">
            <v>2427.6</v>
          </cell>
          <cell r="J165">
            <v>0</v>
          </cell>
          <cell r="K165">
            <v>6603296.8399999999</v>
          </cell>
          <cell r="L165">
            <v>553025560</v>
          </cell>
          <cell r="M165">
            <v>286822772</v>
          </cell>
          <cell r="N165">
            <v>5966.990234375</v>
          </cell>
          <cell r="O165">
            <v>1769.9169999999999</v>
          </cell>
          <cell r="P165">
            <v>1</v>
          </cell>
          <cell r="Q165">
            <v>5842</v>
          </cell>
          <cell r="R165">
            <v>8245.6200000000008</v>
          </cell>
          <cell r="S165">
            <v>0</v>
          </cell>
          <cell r="T165">
            <v>242.72900000000001</v>
          </cell>
          <cell r="U165">
            <v>0</v>
          </cell>
          <cell r="V165">
            <v>0</v>
          </cell>
          <cell r="W165">
            <v>0</v>
          </cell>
          <cell r="X165">
            <v>-0.10481884057971007</v>
          </cell>
          <cell r="Y165">
            <v>10753.7373046875</v>
          </cell>
          <cell r="Z165">
            <v>13704</v>
          </cell>
          <cell r="AA165">
            <v>33267830.399999999</v>
          </cell>
          <cell r="AB165">
            <v>7162057.2399999984</v>
          </cell>
          <cell r="AC165">
            <v>1.2699999999999999E-2</v>
          </cell>
          <cell r="AD165">
            <v>1.55E-2</v>
          </cell>
          <cell r="AE165">
            <v>839848332</v>
          </cell>
          <cell r="AF165">
            <v>10666073.816399999</v>
          </cell>
          <cell r="AG165">
            <v>13017649.146</v>
          </cell>
          <cell r="AH165">
            <v>4062776.9763999991</v>
          </cell>
          <cell r="AI165">
            <v>4062776.9763999991</v>
          </cell>
          <cell r="AJ165">
            <v>8257.7802734375</v>
          </cell>
          <cell r="AK165">
            <v>10666073.816399999</v>
          </cell>
          <cell r="AL165">
            <v>0</v>
          </cell>
          <cell r="AM165">
            <v>3099280.2635999992</v>
          </cell>
          <cell r="AN165">
            <v>0</v>
          </cell>
          <cell r="AO165">
            <v>3099280.2635999992</v>
          </cell>
          <cell r="AP165">
            <v>11.872011009230723</v>
          </cell>
          <cell r="AQ165">
            <v>0</v>
          </cell>
          <cell r="AR165">
            <v>1</v>
          </cell>
          <cell r="AS165">
            <v>0</v>
          </cell>
          <cell r="AT165">
            <v>1</v>
          </cell>
          <cell r="AU165">
            <v>0</v>
          </cell>
          <cell r="AV165">
            <v>0</v>
          </cell>
          <cell r="AW165">
            <v>955241884.828125</v>
          </cell>
          <cell r="AX165">
            <v>0</v>
          </cell>
          <cell r="AY165">
            <v>136463126.40401787</v>
          </cell>
          <cell r="AZ165">
            <v>3099280.2635999992</v>
          </cell>
          <cell r="BA165">
            <v>442754.32337142847</v>
          </cell>
          <cell r="BB165">
            <v>783405847.1922003</v>
          </cell>
          <cell r="BC165">
            <v>734844866.56274295</v>
          </cell>
          <cell r="BD165">
            <v>0</v>
          </cell>
          <cell r="BE165">
            <v>0</v>
          </cell>
        </row>
        <row r="166">
          <cell r="A166">
            <v>108112502</v>
          </cell>
          <cell r="B166" t="str">
            <v>Greater Johnstown SD</v>
          </cell>
          <cell r="C166" t="str">
            <v>Cambria</v>
          </cell>
          <cell r="D166">
            <v>2883.29</v>
          </cell>
          <cell r="E166">
            <v>3</v>
          </cell>
          <cell r="F166">
            <v>1.35E-2</v>
          </cell>
          <cell r="G166">
            <v>44</v>
          </cell>
          <cell r="H166">
            <v>52220392.299999997</v>
          </cell>
          <cell r="I166">
            <v>5968.6580000000004</v>
          </cell>
          <cell r="J166">
            <v>0</v>
          </cell>
          <cell r="K166">
            <v>13033545.379999999</v>
          </cell>
          <cell r="L166">
            <v>672079204</v>
          </cell>
          <cell r="M166">
            <v>295507036</v>
          </cell>
          <cell r="N166">
            <v>2883.2900390625</v>
          </cell>
          <cell r="O166">
            <v>3051.14</v>
          </cell>
          <cell r="P166">
            <v>1</v>
          </cell>
          <cell r="Q166">
            <v>2904.51</v>
          </cell>
          <cell r="R166">
            <v>8245.6200000000008</v>
          </cell>
          <cell r="S166">
            <v>0</v>
          </cell>
          <cell r="T166">
            <v>1612.7149999999999</v>
          </cell>
          <cell r="U166">
            <v>0</v>
          </cell>
          <cell r="V166">
            <v>0</v>
          </cell>
          <cell r="W166">
            <v>0</v>
          </cell>
          <cell r="X166">
            <v>-4.5459578106791271E-2</v>
          </cell>
          <cell r="Y166">
            <v>8749.1015625</v>
          </cell>
          <cell r="Z166">
            <v>13704</v>
          </cell>
          <cell r="AA166">
            <v>81794489.232000008</v>
          </cell>
          <cell r="AB166">
            <v>29574096.932000011</v>
          </cell>
          <cell r="AC166">
            <v>1.2699999999999999E-2</v>
          </cell>
          <cell r="AD166">
            <v>1.55E-2</v>
          </cell>
          <cell r="AE166">
            <v>967586240</v>
          </cell>
          <cell r="AF166">
            <v>12288345.248</v>
          </cell>
          <cell r="AG166">
            <v>14997586.720000001</v>
          </cell>
          <cell r="AH166">
            <v>-745200.13199999928</v>
          </cell>
          <cell r="AI166">
            <v>0</v>
          </cell>
          <cell r="AJ166">
            <v>8257.7802734375</v>
          </cell>
          <cell r="AK166">
            <v>13033545.379999999</v>
          </cell>
          <cell r="AL166">
            <v>0</v>
          </cell>
          <cell r="AM166">
            <v>29574096.932000011</v>
          </cell>
          <cell r="AN166">
            <v>0</v>
          </cell>
          <cell r="AO166">
            <v>29574096.932000011</v>
          </cell>
          <cell r="AP166">
            <v>56.633233933020477</v>
          </cell>
          <cell r="AQ166">
            <v>0</v>
          </cell>
          <cell r="AR166">
            <v>1</v>
          </cell>
          <cell r="AS166">
            <v>0</v>
          </cell>
          <cell r="AT166">
            <v>1</v>
          </cell>
          <cell r="AU166">
            <v>0</v>
          </cell>
          <cell r="AV166">
            <v>0</v>
          </cell>
          <cell r="AW166">
            <v>955241884.828125</v>
          </cell>
          <cell r="AX166">
            <v>0</v>
          </cell>
          <cell r="AY166">
            <v>136463126.40401787</v>
          </cell>
          <cell r="AZ166">
            <v>29574096.932000011</v>
          </cell>
          <cell r="BA166">
            <v>4224870.990285716</v>
          </cell>
          <cell r="BB166">
            <v>812979944.12420034</v>
          </cell>
          <cell r="BC166">
            <v>734844866.56274295</v>
          </cell>
          <cell r="BD166">
            <v>0</v>
          </cell>
          <cell r="BE166">
            <v>0</v>
          </cell>
        </row>
        <row r="167">
          <cell r="A167">
            <v>108114503</v>
          </cell>
          <cell r="B167" t="str">
            <v>Northern Cambria SD</v>
          </cell>
          <cell r="C167" t="str">
            <v>Cambria</v>
          </cell>
          <cell r="D167">
            <v>4135.82</v>
          </cell>
          <cell r="E167">
            <v>8</v>
          </cell>
          <cell r="F167">
            <v>1.0200000000000001E-2</v>
          </cell>
          <cell r="G167">
            <v>10</v>
          </cell>
          <cell r="H167">
            <v>17562305.129999999</v>
          </cell>
          <cell r="I167">
            <v>1545.692</v>
          </cell>
          <cell r="J167">
            <v>0</v>
          </cell>
          <cell r="K167">
            <v>4018406.39</v>
          </cell>
          <cell r="L167">
            <v>238621929</v>
          </cell>
          <cell r="M167">
            <v>154219952</v>
          </cell>
          <cell r="N167">
            <v>4135.81982421875</v>
          </cell>
          <cell r="O167">
            <v>929.27200000000005</v>
          </cell>
          <cell r="P167">
            <v>1</v>
          </cell>
          <cell r="Q167">
            <v>4175.0200000000004</v>
          </cell>
          <cell r="R167">
            <v>8245.6200000000008</v>
          </cell>
          <cell r="S167">
            <v>69.260999999999996</v>
          </cell>
          <cell r="T167">
            <v>318.774</v>
          </cell>
          <cell r="U167">
            <v>0</v>
          </cell>
          <cell r="V167">
            <v>0</v>
          </cell>
          <cell r="W167">
            <v>0</v>
          </cell>
          <cell r="X167">
            <v>-0.2351412681415587</v>
          </cell>
          <cell r="Y167">
            <v>11362.0986328125</v>
          </cell>
          <cell r="Z167">
            <v>13704</v>
          </cell>
          <cell r="AA167">
            <v>21182163.168000001</v>
          </cell>
          <cell r="AB167">
            <v>3619858.0380000025</v>
          </cell>
          <cell r="AC167">
            <v>1.2699999999999999E-2</v>
          </cell>
          <cell r="AD167">
            <v>1.55E-2</v>
          </cell>
          <cell r="AE167">
            <v>392841881</v>
          </cell>
          <cell r="AF167">
            <v>4989091.8887</v>
          </cell>
          <cell r="AG167">
            <v>6089049.1555000003</v>
          </cell>
          <cell r="AH167">
            <v>970685.49869999988</v>
          </cell>
          <cell r="AI167">
            <v>970685.49869999988</v>
          </cell>
          <cell r="AJ167">
            <v>8257.7802734375</v>
          </cell>
          <cell r="AK167">
            <v>4989091.8887</v>
          </cell>
          <cell r="AL167">
            <v>0</v>
          </cell>
          <cell r="AM167">
            <v>2649172.5393000026</v>
          </cell>
          <cell r="AN167">
            <v>0</v>
          </cell>
          <cell r="AO167">
            <v>2649172.5393000026</v>
          </cell>
          <cell r="AP167">
            <v>15.084423825290882</v>
          </cell>
          <cell r="AQ167">
            <v>0</v>
          </cell>
          <cell r="AR167">
            <v>1</v>
          </cell>
          <cell r="AS167">
            <v>0</v>
          </cell>
          <cell r="AT167">
            <v>1</v>
          </cell>
          <cell r="AU167">
            <v>0</v>
          </cell>
          <cell r="AV167">
            <v>0</v>
          </cell>
          <cell r="AW167">
            <v>955241884.828125</v>
          </cell>
          <cell r="AX167">
            <v>0</v>
          </cell>
          <cell r="AY167">
            <v>136463126.40401787</v>
          </cell>
          <cell r="AZ167">
            <v>2649172.5393000026</v>
          </cell>
          <cell r="BA167">
            <v>378453.21990000037</v>
          </cell>
          <cell r="BB167">
            <v>815629116.66350031</v>
          </cell>
          <cell r="BC167">
            <v>734844866.56274295</v>
          </cell>
          <cell r="BD167">
            <v>0</v>
          </cell>
          <cell r="BE167">
            <v>0</v>
          </cell>
        </row>
        <row r="168">
          <cell r="A168">
            <v>108116003</v>
          </cell>
          <cell r="B168" t="str">
            <v>Penn Cambria SD</v>
          </cell>
          <cell r="C168" t="str">
            <v>Cambria</v>
          </cell>
          <cell r="D168">
            <v>6766.75</v>
          </cell>
          <cell r="E168">
            <v>33</v>
          </cell>
          <cell r="F168">
            <v>9.2999999999999992E-3</v>
          </cell>
          <cell r="G168">
            <v>4</v>
          </cell>
          <cell r="H168">
            <v>23974089.870000001</v>
          </cell>
          <cell r="I168">
            <v>2278.4349999999999</v>
          </cell>
          <cell r="J168">
            <v>0</v>
          </cell>
          <cell r="K168">
            <v>7811909.4199999999</v>
          </cell>
          <cell r="L168">
            <v>569624480</v>
          </cell>
          <cell r="M168">
            <v>274872161</v>
          </cell>
          <cell r="N168">
            <v>6766.75</v>
          </cell>
          <cell r="O168">
            <v>1591.818</v>
          </cell>
          <cell r="P168">
            <v>1</v>
          </cell>
          <cell r="Q168">
            <v>6763.77</v>
          </cell>
          <cell r="R168">
            <v>8245.6200000000008</v>
          </cell>
          <cell r="S168">
            <v>11.75</v>
          </cell>
          <cell r="T168">
            <v>144.41399999999999</v>
          </cell>
          <cell r="U168">
            <v>0</v>
          </cell>
          <cell r="V168">
            <v>0</v>
          </cell>
          <cell r="W168">
            <v>0</v>
          </cell>
          <cell r="X168">
            <v>-8.9858586412841251E-2</v>
          </cell>
          <cell r="Y168">
            <v>10522.173828125</v>
          </cell>
          <cell r="Z168">
            <v>13704</v>
          </cell>
          <cell r="AA168">
            <v>31223673.239999998</v>
          </cell>
          <cell r="AB168">
            <v>7249583.3699999973</v>
          </cell>
          <cell r="AC168">
            <v>1.2699999999999999E-2</v>
          </cell>
          <cell r="AD168">
            <v>1.55E-2</v>
          </cell>
          <cell r="AE168">
            <v>844496641</v>
          </cell>
          <cell r="AF168">
            <v>10725107.340699999</v>
          </cell>
          <cell r="AG168">
            <v>13089697.9355</v>
          </cell>
          <cell r="AH168">
            <v>2913197.9206999987</v>
          </cell>
          <cell r="AI168">
            <v>2913197.9206999987</v>
          </cell>
          <cell r="AJ168">
            <v>8257.7802734375</v>
          </cell>
          <cell r="AK168">
            <v>10725107.340699999</v>
          </cell>
          <cell r="AL168">
            <v>0</v>
          </cell>
          <cell r="AM168">
            <v>4336385.4492999986</v>
          </cell>
          <cell r="AN168">
            <v>0</v>
          </cell>
          <cell r="AO168">
            <v>4336385.4492999986</v>
          </cell>
          <cell r="AP168">
            <v>18.087800090907052</v>
          </cell>
          <cell r="AQ168">
            <v>0</v>
          </cell>
          <cell r="AR168">
            <v>1</v>
          </cell>
          <cell r="AS168">
            <v>0</v>
          </cell>
          <cell r="AT168">
            <v>1</v>
          </cell>
          <cell r="AU168">
            <v>0</v>
          </cell>
          <cell r="AV168">
            <v>0</v>
          </cell>
          <cell r="AW168">
            <v>955241884.828125</v>
          </cell>
          <cell r="AX168">
            <v>0</v>
          </cell>
          <cell r="AY168">
            <v>136463126.40401787</v>
          </cell>
          <cell r="AZ168">
            <v>4336385.4492999986</v>
          </cell>
          <cell r="BA168">
            <v>619483.63561428548</v>
          </cell>
          <cell r="BB168">
            <v>819965502.11280036</v>
          </cell>
          <cell r="BC168">
            <v>734844866.56274295</v>
          </cell>
          <cell r="BD168">
            <v>0</v>
          </cell>
          <cell r="BE168">
            <v>0</v>
          </cell>
        </row>
        <row r="169">
          <cell r="A169">
            <v>108116303</v>
          </cell>
          <cell r="B169" t="str">
            <v>Portage Area SD</v>
          </cell>
          <cell r="C169" t="str">
            <v>Cambria</v>
          </cell>
          <cell r="D169">
            <v>4535.22</v>
          </cell>
          <cell r="E169">
            <v>10</v>
          </cell>
          <cell r="F169">
            <v>9.5999999999999992E-3</v>
          </cell>
          <cell r="G169">
            <v>6</v>
          </cell>
          <cell r="H169">
            <v>13199068.58</v>
          </cell>
          <cell r="I169">
            <v>1196.816</v>
          </cell>
          <cell r="J169">
            <v>0</v>
          </cell>
          <cell r="K169">
            <v>3065179.44</v>
          </cell>
          <cell r="L169">
            <v>205730343</v>
          </cell>
          <cell r="M169">
            <v>111973339</v>
          </cell>
          <cell r="N169">
            <v>4535.22021484375</v>
          </cell>
          <cell r="O169">
            <v>848.43499999999995</v>
          </cell>
          <cell r="P169">
            <v>1</v>
          </cell>
          <cell r="Q169">
            <v>4483.79</v>
          </cell>
          <cell r="R169">
            <v>8245.6200000000008</v>
          </cell>
          <cell r="S169">
            <v>0</v>
          </cell>
          <cell r="T169">
            <v>143.55099999999999</v>
          </cell>
          <cell r="U169">
            <v>0</v>
          </cell>
          <cell r="V169">
            <v>0</v>
          </cell>
          <cell r="W169">
            <v>0</v>
          </cell>
          <cell r="X169">
            <v>-0.10038541709717454</v>
          </cell>
          <cell r="Y169">
            <v>11028.486328125</v>
          </cell>
          <cell r="Z169">
            <v>13704</v>
          </cell>
          <cell r="AA169">
            <v>16401166.464</v>
          </cell>
          <cell r="AB169">
            <v>3202097.8839999996</v>
          </cell>
          <cell r="AC169">
            <v>1.2699999999999999E-2</v>
          </cell>
          <cell r="AD169">
            <v>1.55E-2</v>
          </cell>
          <cell r="AE169">
            <v>317703682</v>
          </cell>
          <cell r="AF169">
            <v>4034836.7613999997</v>
          </cell>
          <cell r="AG169">
            <v>4924407.0709999995</v>
          </cell>
          <cell r="AH169">
            <v>969657.32139999978</v>
          </cell>
          <cell r="AI169">
            <v>969657.32139999978</v>
          </cell>
          <cell r="AJ169">
            <v>8257.7802734375</v>
          </cell>
          <cell r="AK169">
            <v>4034836.7613999997</v>
          </cell>
          <cell r="AL169">
            <v>0</v>
          </cell>
          <cell r="AM169">
            <v>2232440.5625999998</v>
          </cell>
          <cell r="AN169">
            <v>0</v>
          </cell>
          <cell r="AO169">
            <v>2232440.5625999998</v>
          </cell>
          <cell r="AP169">
            <v>16.913621965588725</v>
          </cell>
          <cell r="AQ169">
            <v>0</v>
          </cell>
          <cell r="AR169">
            <v>1</v>
          </cell>
          <cell r="AS169">
            <v>0</v>
          </cell>
          <cell r="AT169">
            <v>1</v>
          </cell>
          <cell r="AU169">
            <v>0</v>
          </cell>
          <cell r="AV169">
            <v>0</v>
          </cell>
          <cell r="AW169">
            <v>955241884.828125</v>
          </cell>
          <cell r="AX169">
            <v>0</v>
          </cell>
          <cell r="AY169">
            <v>136463126.40401787</v>
          </cell>
          <cell r="AZ169">
            <v>2232440.5625999998</v>
          </cell>
          <cell r="BA169">
            <v>318920.08037142857</v>
          </cell>
          <cell r="BB169">
            <v>822197942.67540038</v>
          </cell>
          <cell r="BC169">
            <v>734844866.56274295</v>
          </cell>
          <cell r="BD169">
            <v>0</v>
          </cell>
          <cell r="BE169">
            <v>0</v>
          </cell>
        </row>
        <row r="170">
          <cell r="A170">
            <v>108116503</v>
          </cell>
          <cell r="B170" t="str">
            <v>Richland SD</v>
          </cell>
          <cell r="C170" t="str">
            <v>Cambria</v>
          </cell>
          <cell r="D170">
            <v>11578.74</v>
          </cell>
          <cell r="E170">
            <v>78</v>
          </cell>
          <cell r="F170">
            <v>1.0999999999999999E-2</v>
          </cell>
          <cell r="G170">
            <v>15</v>
          </cell>
          <cell r="H170">
            <v>22631167.84</v>
          </cell>
          <cell r="I170">
            <v>1950.3720000000001</v>
          </cell>
          <cell r="J170">
            <v>0</v>
          </cell>
          <cell r="K170">
            <v>15003715.93</v>
          </cell>
          <cell r="L170">
            <v>1026337110</v>
          </cell>
          <cell r="M170">
            <v>342559139</v>
          </cell>
          <cell r="N170">
            <v>11578.740234375</v>
          </cell>
          <cell r="O170">
            <v>1549.1769999999999</v>
          </cell>
          <cell r="P170">
            <v>0.57999999999999996</v>
          </cell>
          <cell r="Q170">
            <v>11714.59</v>
          </cell>
          <cell r="R170">
            <v>8245.6200000000008</v>
          </cell>
          <cell r="S170">
            <v>0</v>
          </cell>
          <cell r="T170">
            <v>86.778000000000006</v>
          </cell>
          <cell r="U170">
            <v>1</v>
          </cell>
          <cell r="V170">
            <v>1</v>
          </cell>
          <cell r="W170">
            <v>1</v>
          </cell>
          <cell r="X170">
            <v>-5.8989879848252297E-2</v>
          </cell>
          <cell r="Y170">
            <v>11603.513671875</v>
          </cell>
          <cell r="Z170">
            <v>13704</v>
          </cell>
          <cell r="AA170">
            <v>26727897.888</v>
          </cell>
          <cell r="AB170">
            <v>4096730.0480000004</v>
          </cell>
          <cell r="AC170">
            <v>1.2699999999999999E-2</v>
          </cell>
          <cell r="AD170">
            <v>1.55E-2</v>
          </cell>
          <cell r="AE170">
            <v>1368896249</v>
          </cell>
          <cell r="AF170">
            <v>17384982.362300001</v>
          </cell>
          <cell r="AG170">
            <v>21217891.859499998</v>
          </cell>
          <cell r="AH170">
            <v>2381266.4323000014</v>
          </cell>
          <cell r="AI170">
            <v>2381266.4323000014</v>
          </cell>
          <cell r="AJ170">
            <v>8257.7802734375</v>
          </cell>
          <cell r="AK170">
            <v>17384982.362300001</v>
          </cell>
          <cell r="AL170">
            <v>0</v>
          </cell>
          <cell r="AM170">
            <v>1715463.615699999</v>
          </cell>
          <cell r="AN170">
            <v>0</v>
          </cell>
          <cell r="AO170">
            <v>1715463.615699999</v>
          </cell>
          <cell r="AP170">
            <v>7.5800932052121572</v>
          </cell>
          <cell r="AQ170">
            <v>0</v>
          </cell>
          <cell r="AR170">
            <v>0.59783866233158189</v>
          </cell>
          <cell r="AS170">
            <v>0</v>
          </cell>
          <cell r="AT170">
            <v>0.59783866233158189</v>
          </cell>
          <cell r="AU170">
            <v>0</v>
          </cell>
          <cell r="AV170">
            <v>0</v>
          </cell>
          <cell r="AW170">
            <v>955241884.828125</v>
          </cell>
          <cell r="AX170">
            <v>0</v>
          </cell>
          <cell r="AY170">
            <v>136463126.40401787</v>
          </cell>
          <cell r="AZ170">
            <v>1715463.615699999</v>
          </cell>
          <cell r="BA170">
            <v>245066.23081428558</v>
          </cell>
          <cell r="BB170">
            <v>823913406.29110038</v>
          </cell>
          <cell r="BC170">
            <v>734844866.56274295</v>
          </cell>
          <cell r="BD170">
            <v>0</v>
          </cell>
          <cell r="BE170">
            <v>0</v>
          </cell>
        </row>
        <row r="171">
          <cell r="A171">
            <v>108118503</v>
          </cell>
          <cell r="B171" t="str">
            <v>Westmont Hilltop SD</v>
          </cell>
          <cell r="C171" t="str">
            <v>Cambria</v>
          </cell>
          <cell r="D171">
            <v>7306.68</v>
          </cell>
          <cell r="E171">
            <v>40</v>
          </cell>
          <cell r="F171">
            <v>1.52E-2</v>
          </cell>
          <cell r="G171">
            <v>61</v>
          </cell>
          <cell r="H171">
            <v>21008840.969999999</v>
          </cell>
          <cell r="I171">
            <v>2095.5120000000002</v>
          </cell>
          <cell r="J171">
            <v>0</v>
          </cell>
          <cell r="K171">
            <v>13811189.18</v>
          </cell>
          <cell r="L171">
            <v>558819852</v>
          </cell>
          <cell r="M171">
            <v>351059313</v>
          </cell>
          <cell r="N171">
            <v>7306.68017578125</v>
          </cell>
          <cell r="O171">
            <v>1549.06</v>
          </cell>
          <cell r="P171">
            <v>1</v>
          </cell>
          <cell r="Q171">
            <v>7334.84</v>
          </cell>
          <cell r="R171">
            <v>8245.6200000000008</v>
          </cell>
          <cell r="S171">
            <v>0</v>
          </cell>
          <cell r="T171">
            <v>187.626</v>
          </cell>
          <cell r="U171">
            <v>0</v>
          </cell>
          <cell r="V171">
            <v>0</v>
          </cell>
          <cell r="W171">
            <v>0</v>
          </cell>
          <cell r="X171">
            <v>-7.6057077251107053E-2</v>
          </cell>
          <cell r="Y171">
            <v>10025.6357421875</v>
          </cell>
          <cell r="Z171">
            <v>13704</v>
          </cell>
          <cell r="AA171">
            <v>28716896.448000003</v>
          </cell>
          <cell r="AB171">
            <v>7708055.4780000038</v>
          </cell>
          <cell r="AC171">
            <v>1.2699999999999999E-2</v>
          </cell>
          <cell r="AD171">
            <v>1.55E-2</v>
          </cell>
          <cell r="AE171">
            <v>909879165</v>
          </cell>
          <cell r="AF171">
            <v>11555465.395499999</v>
          </cell>
          <cell r="AG171">
            <v>14103127.057499999</v>
          </cell>
          <cell r="AH171">
            <v>-2255723.784500001</v>
          </cell>
          <cell r="AI171">
            <v>0</v>
          </cell>
          <cell r="AJ171">
            <v>8257.7802734375</v>
          </cell>
          <cell r="AK171">
            <v>13811189.18</v>
          </cell>
          <cell r="AL171">
            <v>0</v>
          </cell>
          <cell r="AM171">
            <v>7708055.4780000038</v>
          </cell>
          <cell r="AN171">
            <v>0</v>
          </cell>
          <cell r="AO171">
            <v>7708055.4780000038</v>
          </cell>
          <cell r="AP171">
            <v>36.689579825021653</v>
          </cell>
          <cell r="AQ171">
            <v>0</v>
          </cell>
          <cell r="AR171">
            <v>1</v>
          </cell>
          <cell r="AS171">
            <v>0</v>
          </cell>
          <cell r="AT171">
            <v>1</v>
          </cell>
          <cell r="AU171">
            <v>0</v>
          </cell>
          <cell r="AV171">
            <v>0</v>
          </cell>
          <cell r="AW171">
            <v>955241884.828125</v>
          </cell>
          <cell r="AX171">
            <v>0</v>
          </cell>
          <cell r="AY171">
            <v>136463126.40401787</v>
          </cell>
          <cell r="AZ171">
            <v>7708055.4780000038</v>
          </cell>
          <cell r="BA171">
            <v>1101150.7825714292</v>
          </cell>
          <cell r="BB171">
            <v>831621461.76910043</v>
          </cell>
          <cell r="BC171">
            <v>734844866.56274295</v>
          </cell>
          <cell r="BD171">
            <v>0</v>
          </cell>
          <cell r="BE171">
            <v>0</v>
          </cell>
        </row>
        <row r="172">
          <cell r="A172">
            <v>108561003</v>
          </cell>
          <cell r="B172" t="str">
            <v>Berlin Brothersvalley SD</v>
          </cell>
          <cell r="C172" t="str">
            <v>Somerset</v>
          </cell>
          <cell r="D172">
            <v>6601.46</v>
          </cell>
          <cell r="E172">
            <v>29</v>
          </cell>
          <cell r="F172">
            <v>8.8000000000000005E-3</v>
          </cell>
          <cell r="G172">
            <v>3</v>
          </cell>
          <cell r="H172">
            <v>12049068.6</v>
          </cell>
          <cell r="I172">
            <v>1053.0039999999999</v>
          </cell>
          <cell r="J172">
            <v>0</v>
          </cell>
          <cell r="K172">
            <v>3867559.38</v>
          </cell>
          <cell r="L172">
            <v>320277770</v>
          </cell>
          <cell r="M172">
            <v>120492437</v>
          </cell>
          <cell r="N172">
            <v>6601.4599609375</v>
          </cell>
          <cell r="O172">
            <v>731.26099999999997</v>
          </cell>
          <cell r="P172">
            <v>1</v>
          </cell>
          <cell r="Q172">
            <v>6649.13</v>
          </cell>
          <cell r="R172">
            <v>8245.6200000000008</v>
          </cell>
          <cell r="S172">
            <v>104.027</v>
          </cell>
          <cell r="T172">
            <v>92.771000000000001</v>
          </cell>
          <cell r="U172">
            <v>0</v>
          </cell>
          <cell r="V172">
            <v>0</v>
          </cell>
          <cell r="W172">
            <v>0</v>
          </cell>
          <cell r="X172">
            <v>-0.17121942712450205</v>
          </cell>
          <cell r="Y172">
            <v>11442.56640625</v>
          </cell>
          <cell r="Z172">
            <v>13704</v>
          </cell>
          <cell r="AA172">
            <v>14430366.815999998</v>
          </cell>
          <cell r="AB172">
            <v>2381298.2159999982</v>
          </cell>
          <cell r="AC172">
            <v>1.2699999999999999E-2</v>
          </cell>
          <cell r="AD172">
            <v>1.55E-2</v>
          </cell>
          <cell r="AE172">
            <v>440770207</v>
          </cell>
          <cell r="AF172">
            <v>5597781.6288999999</v>
          </cell>
          <cell r="AG172">
            <v>6831938.2084999997</v>
          </cell>
          <cell r="AH172">
            <v>1730222.2489</v>
          </cell>
          <cell r="AI172">
            <v>1730222.2489</v>
          </cell>
          <cell r="AJ172">
            <v>8257.7802734375</v>
          </cell>
          <cell r="AK172">
            <v>5597781.6288999999</v>
          </cell>
          <cell r="AL172">
            <v>0</v>
          </cell>
          <cell r="AM172">
            <v>651075.96709999815</v>
          </cell>
          <cell r="AN172">
            <v>0</v>
          </cell>
          <cell r="AO172">
            <v>651075.96709999815</v>
          </cell>
          <cell r="AP172">
            <v>5.403537723239439</v>
          </cell>
          <cell r="AQ172">
            <v>0</v>
          </cell>
          <cell r="AR172">
            <v>1</v>
          </cell>
          <cell r="AS172">
            <v>0</v>
          </cell>
          <cell r="AT172">
            <v>1</v>
          </cell>
          <cell r="AU172">
            <v>0</v>
          </cell>
          <cell r="AV172">
            <v>0</v>
          </cell>
          <cell r="AW172">
            <v>955241884.828125</v>
          </cell>
          <cell r="AX172">
            <v>0</v>
          </cell>
          <cell r="AY172">
            <v>136463126.40401787</v>
          </cell>
          <cell r="AZ172">
            <v>651075.96709999815</v>
          </cell>
          <cell r="BA172">
            <v>93010.852442856878</v>
          </cell>
          <cell r="BB172">
            <v>832272537.73620045</v>
          </cell>
          <cell r="BC172">
            <v>734844866.56274295</v>
          </cell>
          <cell r="BD172">
            <v>0</v>
          </cell>
          <cell r="BE172">
            <v>0</v>
          </cell>
        </row>
        <row r="173">
          <cell r="A173">
            <v>108561803</v>
          </cell>
          <cell r="B173" t="str">
            <v>Conemaugh Township Area SD</v>
          </cell>
          <cell r="C173" t="str">
            <v>Somerset</v>
          </cell>
          <cell r="D173">
            <v>6476.66</v>
          </cell>
          <cell r="E173">
            <v>29</v>
          </cell>
          <cell r="F173">
            <v>8.8000000000000005E-3</v>
          </cell>
          <cell r="G173">
            <v>3</v>
          </cell>
          <cell r="H173">
            <v>14428351.040000001</v>
          </cell>
          <cell r="I173">
            <v>1268.626</v>
          </cell>
          <cell r="J173">
            <v>0</v>
          </cell>
          <cell r="K173">
            <v>4285306.63</v>
          </cell>
          <cell r="L173">
            <v>318315624</v>
          </cell>
          <cell r="M173">
            <v>168089692</v>
          </cell>
          <cell r="N173">
            <v>6476.66015625</v>
          </cell>
          <cell r="O173">
            <v>917.41700000000003</v>
          </cell>
          <cell r="P173">
            <v>1</v>
          </cell>
          <cell r="Q173">
            <v>6422.68</v>
          </cell>
          <cell r="R173">
            <v>8245.6200000000008</v>
          </cell>
          <cell r="S173">
            <v>52.622999999999998</v>
          </cell>
          <cell r="T173">
            <v>90.213999999999999</v>
          </cell>
          <cell r="U173">
            <v>1</v>
          </cell>
          <cell r="V173">
            <v>1</v>
          </cell>
          <cell r="W173">
            <v>1</v>
          </cell>
          <cell r="X173">
            <v>-8.9206291845698102E-2</v>
          </cell>
          <cell r="Y173">
            <v>11373.2109375</v>
          </cell>
          <cell r="Z173">
            <v>13704</v>
          </cell>
          <cell r="AA173">
            <v>17385250.704</v>
          </cell>
          <cell r="AB173">
            <v>2956899.6639999989</v>
          </cell>
          <cell r="AC173">
            <v>1.2699999999999999E-2</v>
          </cell>
          <cell r="AD173">
            <v>1.55E-2</v>
          </cell>
          <cell r="AE173">
            <v>486405316</v>
          </cell>
          <cell r="AF173">
            <v>6177347.5131999999</v>
          </cell>
          <cell r="AG173">
            <v>7539282.398</v>
          </cell>
          <cell r="AH173">
            <v>1892040.8832</v>
          </cell>
          <cell r="AI173">
            <v>1892040.8832</v>
          </cell>
          <cell r="AJ173">
            <v>8257.7802734375</v>
          </cell>
          <cell r="AK173">
            <v>6177347.5131999999</v>
          </cell>
          <cell r="AL173">
            <v>0</v>
          </cell>
          <cell r="AM173">
            <v>1064858.7807999989</v>
          </cell>
          <cell r="AN173">
            <v>0</v>
          </cell>
          <cell r="AO173">
            <v>1064858.7807999989</v>
          </cell>
          <cell r="AP173">
            <v>7.3803221022823049</v>
          </cell>
          <cell r="AQ173">
            <v>0</v>
          </cell>
          <cell r="AR173">
            <v>1</v>
          </cell>
          <cell r="AS173">
            <v>0</v>
          </cell>
          <cell r="AT173">
            <v>1</v>
          </cell>
          <cell r="AU173">
            <v>0</v>
          </cell>
          <cell r="AV173">
            <v>0</v>
          </cell>
          <cell r="AW173">
            <v>955241884.828125</v>
          </cell>
          <cell r="AX173">
            <v>0</v>
          </cell>
          <cell r="AY173">
            <v>136463126.40401787</v>
          </cell>
          <cell r="AZ173">
            <v>1064858.7807999989</v>
          </cell>
          <cell r="BA173">
            <v>152122.68297142841</v>
          </cell>
          <cell r="BB173">
            <v>833337396.51700044</v>
          </cell>
          <cell r="BC173">
            <v>734844866.56274295</v>
          </cell>
          <cell r="BD173">
            <v>0</v>
          </cell>
          <cell r="BE173">
            <v>0</v>
          </cell>
        </row>
        <row r="174">
          <cell r="A174">
            <v>108565203</v>
          </cell>
          <cell r="B174" t="str">
            <v>Meyersdale Area SD</v>
          </cell>
          <cell r="C174" t="str">
            <v>Somerset</v>
          </cell>
          <cell r="D174">
            <v>5641.65</v>
          </cell>
          <cell r="E174">
            <v>21</v>
          </cell>
          <cell r="F174">
            <v>7.4999999999999997E-3</v>
          </cell>
          <cell r="G174">
            <v>0</v>
          </cell>
          <cell r="H174">
            <v>15934196.439999999</v>
          </cell>
          <cell r="I174">
            <v>1231.1410000000001</v>
          </cell>
          <cell r="J174">
            <v>0</v>
          </cell>
          <cell r="K174">
            <v>3267882.79</v>
          </cell>
          <cell r="L174">
            <v>309104744</v>
          </cell>
          <cell r="M174">
            <v>126114293</v>
          </cell>
          <cell r="N174">
            <v>5641.64990234375</v>
          </cell>
          <cell r="O174">
            <v>798.77099999999996</v>
          </cell>
          <cell r="P174">
            <v>1</v>
          </cell>
          <cell r="Q174">
            <v>5638.17</v>
          </cell>
          <cell r="R174">
            <v>8245.6200000000008</v>
          </cell>
          <cell r="S174">
            <v>108.035</v>
          </cell>
          <cell r="T174">
            <v>173.876</v>
          </cell>
          <cell r="U174">
            <v>0</v>
          </cell>
          <cell r="V174">
            <v>0</v>
          </cell>
          <cell r="W174">
            <v>0</v>
          </cell>
          <cell r="X174">
            <v>-0.14304755634240049</v>
          </cell>
          <cell r="Y174">
            <v>12942.625</v>
          </cell>
          <cell r="Z174">
            <v>13704</v>
          </cell>
          <cell r="AA174">
            <v>16871556.264000002</v>
          </cell>
          <cell r="AB174">
            <v>937359.82400000282</v>
          </cell>
          <cell r="AC174">
            <v>1.2699999999999999E-2</v>
          </cell>
          <cell r="AD174">
            <v>1.55E-2</v>
          </cell>
          <cell r="AE174">
            <v>435219037</v>
          </cell>
          <cell r="AF174">
            <v>5527281.7698999997</v>
          </cell>
          <cell r="AG174">
            <v>6745895.0734999999</v>
          </cell>
          <cell r="AH174">
            <v>2259398.9798999997</v>
          </cell>
          <cell r="AI174">
            <v>937359.82400000282</v>
          </cell>
          <cell r="AJ174">
            <v>8257.7802734375</v>
          </cell>
          <cell r="AK174">
            <v>5527281.7698999997</v>
          </cell>
          <cell r="AL174">
            <v>0</v>
          </cell>
          <cell r="AM174">
            <v>0</v>
          </cell>
          <cell r="AN174">
            <v>0</v>
          </cell>
          <cell r="AO174">
            <v>0</v>
          </cell>
          <cell r="AP174">
            <v>0</v>
          </cell>
          <cell r="AQ174">
            <v>0</v>
          </cell>
          <cell r="AR174">
            <v>1</v>
          </cell>
          <cell r="AS174">
            <v>0</v>
          </cell>
          <cell r="AT174">
            <v>1</v>
          </cell>
          <cell r="AU174">
            <v>0</v>
          </cell>
          <cell r="AV174">
            <v>0</v>
          </cell>
          <cell r="AW174">
            <v>955241884.828125</v>
          </cell>
          <cell r="AX174">
            <v>0</v>
          </cell>
          <cell r="AY174">
            <v>136463126.40401787</v>
          </cell>
          <cell r="AZ174">
            <v>0</v>
          </cell>
          <cell r="BA174">
            <v>0</v>
          </cell>
          <cell r="BB174">
            <v>833337396.51700044</v>
          </cell>
          <cell r="BC174">
            <v>734844866.56274295</v>
          </cell>
          <cell r="BD174">
            <v>0</v>
          </cell>
          <cell r="BE174">
            <v>0</v>
          </cell>
        </row>
        <row r="175">
          <cell r="A175">
            <v>108565503</v>
          </cell>
          <cell r="B175" t="str">
            <v>North Star SD</v>
          </cell>
          <cell r="C175" t="str">
            <v>Somerset</v>
          </cell>
          <cell r="D175">
            <v>5833.99</v>
          </cell>
          <cell r="E175">
            <v>22</v>
          </cell>
          <cell r="F175">
            <v>1.09E-2</v>
          </cell>
          <cell r="G175">
            <v>14</v>
          </cell>
          <cell r="H175">
            <v>18073514.25</v>
          </cell>
          <cell r="I175">
            <v>1544.3620000000001</v>
          </cell>
          <cell r="J175">
            <v>0</v>
          </cell>
          <cell r="K175">
            <v>5930687.9800000004</v>
          </cell>
          <cell r="L175">
            <v>383505414</v>
          </cell>
          <cell r="M175">
            <v>158329015</v>
          </cell>
          <cell r="N175">
            <v>5833.990234375</v>
          </cell>
          <cell r="O175">
            <v>1036.489</v>
          </cell>
          <cell r="P175">
            <v>1</v>
          </cell>
          <cell r="Q175">
            <v>5856.95</v>
          </cell>
          <cell r="R175">
            <v>8245.6200000000008</v>
          </cell>
          <cell r="S175">
            <v>88.498000000000005</v>
          </cell>
          <cell r="T175">
            <v>170.17099999999999</v>
          </cell>
          <cell r="U175">
            <v>0</v>
          </cell>
          <cell r="V175">
            <v>0</v>
          </cell>
          <cell r="W175">
            <v>0</v>
          </cell>
          <cell r="X175">
            <v>-0.10475318708142317</v>
          </cell>
          <cell r="Y175">
            <v>11702.900390625</v>
          </cell>
          <cell r="Z175">
            <v>13704</v>
          </cell>
          <cell r="AA175">
            <v>21163936.848000001</v>
          </cell>
          <cell r="AB175">
            <v>3090422.5980000012</v>
          </cell>
          <cell r="AC175">
            <v>1.2699999999999999E-2</v>
          </cell>
          <cell r="AD175">
            <v>1.55E-2</v>
          </cell>
          <cell r="AE175">
            <v>541834429</v>
          </cell>
          <cell r="AF175">
            <v>6881297.2483000001</v>
          </cell>
          <cell r="AG175">
            <v>8398433.6494999994</v>
          </cell>
          <cell r="AH175">
            <v>950609.26829999965</v>
          </cell>
          <cell r="AI175">
            <v>950609.26829999965</v>
          </cell>
          <cell r="AJ175">
            <v>8257.7802734375</v>
          </cell>
          <cell r="AK175">
            <v>6881297.2483000001</v>
          </cell>
          <cell r="AL175">
            <v>0</v>
          </cell>
          <cell r="AM175">
            <v>2139813.3297000015</v>
          </cell>
          <cell r="AN175">
            <v>0</v>
          </cell>
          <cell r="AO175">
            <v>2139813.3297000015</v>
          </cell>
          <cell r="AP175">
            <v>11.83949784254051</v>
          </cell>
          <cell r="AQ175">
            <v>0</v>
          </cell>
          <cell r="AR175">
            <v>1</v>
          </cell>
          <cell r="AS175">
            <v>0</v>
          </cell>
          <cell r="AT175">
            <v>1</v>
          </cell>
          <cell r="AU175">
            <v>0</v>
          </cell>
          <cell r="AV175">
            <v>0</v>
          </cell>
          <cell r="AW175">
            <v>955241884.828125</v>
          </cell>
          <cell r="AX175">
            <v>0</v>
          </cell>
          <cell r="AY175">
            <v>136463126.40401787</v>
          </cell>
          <cell r="AZ175">
            <v>2139813.3297000015</v>
          </cell>
          <cell r="BA175">
            <v>305687.61852857162</v>
          </cell>
          <cell r="BB175">
            <v>835477209.84670043</v>
          </cell>
          <cell r="BC175">
            <v>734844866.56274295</v>
          </cell>
          <cell r="BD175">
            <v>0</v>
          </cell>
          <cell r="BE175">
            <v>0</v>
          </cell>
        </row>
        <row r="176">
          <cell r="A176">
            <v>108566303</v>
          </cell>
          <cell r="B176" t="str">
            <v>Rockwood Area SD</v>
          </cell>
          <cell r="C176" t="str">
            <v>Somerset</v>
          </cell>
          <cell r="D176">
            <v>13738.91</v>
          </cell>
          <cell r="E176">
            <v>89</v>
          </cell>
          <cell r="F176">
            <v>8.2000000000000007E-3</v>
          </cell>
          <cell r="G176">
            <v>2</v>
          </cell>
          <cell r="H176">
            <v>11674580.310000001</v>
          </cell>
          <cell r="I176">
            <v>1001.478</v>
          </cell>
          <cell r="J176">
            <v>0</v>
          </cell>
          <cell r="K176">
            <v>6912187.2000000002</v>
          </cell>
          <cell r="L176">
            <v>706222963</v>
          </cell>
          <cell r="M176">
            <v>133846343</v>
          </cell>
          <cell r="N176">
            <v>13738.91015625</v>
          </cell>
          <cell r="O176">
            <v>664.61500000000001</v>
          </cell>
          <cell r="P176">
            <v>0.35</v>
          </cell>
          <cell r="Q176">
            <v>13643.1</v>
          </cell>
          <cell r="R176">
            <v>8245.6200000000008</v>
          </cell>
          <cell r="S176">
            <v>100.91200000000001</v>
          </cell>
          <cell r="T176">
            <v>96.518000000000001</v>
          </cell>
          <cell r="U176">
            <v>0</v>
          </cell>
          <cell r="V176">
            <v>0</v>
          </cell>
          <cell r="W176">
            <v>0</v>
          </cell>
          <cell r="X176">
            <v>-0.17542484016927851</v>
          </cell>
          <cell r="Y176">
            <v>11657.3505859375</v>
          </cell>
          <cell r="Z176">
            <v>13704</v>
          </cell>
          <cell r="AA176">
            <v>13724254.512</v>
          </cell>
          <cell r="AB176">
            <v>2049674.2019999996</v>
          </cell>
          <cell r="AC176">
            <v>1.2699999999999999E-2</v>
          </cell>
          <cell r="AD176">
            <v>1.55E-2</v>
          </cell>
          <cell r="AE176">
            <v>840069306</v>
          </cell>
          <cell r="AF176">
            <v>10668880.1862</v>
          </cell>
          <cell r="AG176">
            <v>13021074.243000001</v>
          </cell>
          <cell r="AH176">
            <v>3756692.9862000002</v>
          </cell>
          <cell r="AI176">
            <v>2049674.2019999996</v>
          </cell>
          <cell r="AJ176">
            <v>8257.7802734375</v>
          </cell>
          <cell r="AK176">
            <v>10668880.1862</v>
          </cell>
          <cell r="AL176">
            <v>0</v>
          </cell>
          <cell r="AM176">
            <v>0</v>
          </cell>
          <cell r="AN176">
            <v>0</v>
          </cell>
          <cell r="AO176">
            <v>0</v>
          </cell>
          <cell r="AP176">
            <v>0</v>
          </cell>
          <cell r="AQ176">
            <v>0</v>
          </cell>
          <cell r="AR176">
            <v>0.33624658185160849</v>
          </cell>
          <cell r="AS176">
            <v>0</v>
          </cell>
          <cell r="AT176">
            <v>0.33624658185160849</v>
          </cell>
          <cell r="AU176">
            <v>0</v>
          </cell>
          <cell r="AV176">
            <v>0</v>
          </cell>
          <cell r="AW176">
            <v>955241884.828125</v>
          </cell>
          <cell r="AX176">
            <v>0</v>
          </cell>
          <cell r="AY176">
            <v>136463126.40401787</v>
          </cell>
          <cell r="AZ176">
            <v>0</v>
          </cell>
          <cell r="BA176">
            <v>0</v>
          </cell>
          <cell r="BB176">
            <v>835477209.84670043</v>
          </cell>
          <cell r="BC176">
            <v>734844866.56274295</v>
          </cell>
          <cell r="BD176">
            <v>0</v>
          </cell>
          <cell r="BE176">
            <v>0</v>
          </cell>
        </row>
        <row r="177">
          <cell r="A177">
            <v>108567004</v>
          </cell>
          <cell r="B177" t="str">
            <v>Salisbury-Elk Lick SD</v>
          </cell>
          <cell r="C177" t="str">
            <v>Somerset</v>
          </cell>
          <cell r="D177">
            <v>6641.87</v>
          </cell>
          <cell r="E177">
            <v>30</v>
          </cell>
          <cell r="F177">
            <v>7.6E-3</v>
          </cell>
          <cell r="G177">
            <v>1</v>
          </cell>
          <cell r="H177">
            <v>5901653.4299999997</v>
          </cell>
          <cell r="I177">
            <v>459.28500000000003</v>
          </cell>
          <cell r="J177">
            <v>0</v>
          </cell>
          <cell r="K177">
            <v>1362762.01</v>
          </cell>
          <cell r="L177">
            <v>132315856</v>
          </cell>
          <cell r="M177">
            <v>46364649</v>
          </cell>
          <cell r="N177">
            <v>6641.8701171875</v>
          </cell>
          <cell r="O177">
            <v>270.68599999999998</v>
          </cell>
          <cell r="P177">
            <v>1</v>
          </cell>
          <cell r="Q177">
            <v>6078.03</v>
          </cell>
          <cell r="R177">
            <v>8245.6200000000008</v>
          </cell>
          <cell r="S177">
            <v>57.567999999999998</v>
          </cell>
          <cell r="T177">
            <v>83.314999999999998</v>
          </cell>
          <cell r="U177">
            <v>0</v>
          </cell>
          <cell r="V177">
            <v>0</v>
          </cell>
          <cell r="W177">
            <v>0</v>
          </cell>
          <cell r="X177">
            <v>-2.5390835967710652E-2</v>
          </cell>
          <cell r="Y177">
            <v>12849.654296875</v>
          </cell>
          <cell r="Z177">
            <v>13704</v>
          </cell>
          <cell r="AA177">
            <v>6294041.6400000006</v>
          </cell>
          <cell r="AB177">
            <v>392388.21000000089</v>
          </cell>
          <cell r="AC177">
            <v>1.2699999999999999E-2</v>
          </cell>
          <cell r="AD177">
            <v>1.55E-2</v>
          </cell>
          <cell r="AE177">
            <v>178680505</v>
          </cell>
          <cell r="AF177">
            <v>2269242.4134999998</v>
          </cell>
          <cell r="AG177">
            <v>2769547.8275000001</v>
          </cell>
          <cell r="AH177">
            <v>906480.40349999978</v>
          </cell>
          <cell r="AI177">
            <v>392388.21000000089</v>
          </cell>
          <cell r="AJ177">
            <v>8257.7802734375</v>
          </cell>
          <cell r="AK177">
            <v>2269242.4134999998</v>
          </cell>
          <cell r="AL177">
            <v>0</v>
          </cell>
          <cell r="AM177">
            <v>0</v>
          </cell>
          <cell r="AN177">
            <v>0</v>
          </cell>
          <cell r="AO177">
            <v>0</v>
          </cell>
          <cell r="AP177">
            <v>0</v>
          </cell>
          <cell r="AQ177">
            <v>0</v>
          </cell>
          <cell r="AR177">
            <v>1</v>
          </cell>
          <cell r="AS177">
            <v>0</v>
          </cell>
          <cell r="AT177">
            <v>1</v>
          </cell>
          <cell r="AU177">
            <v>0</v>
          </cell>
          <cell r="AV177">
            <v>0</v>
          </cell>
          <cell r="AW177">
            <v>955241884.828125</v>
          </cell>
          <cell r="AX177">
            <v>0</v>
          </cell>
          <cell r="AY177">
            <v>136463126.40401787</v>
          </cell>
          <cell r="AZ177">
            <v>0</v>
          </cell>
          <cell r="BA177">
            <v>0</v>
          </cell>
          <cell r="BB177">
            <v>835477209.84670043</v>
          </cell>
          <cell r="BC177">
            <v>734844866.56274295</v>
          </cell>
          <cell r="BD177">
            <v>0</v>
          </cell>
          <cell r="BE177">
            <v>0</v>
          </cell>
        </row>
        <row r="178">
          <cell r="A178">
            <v>108567204</v>
          </cell>
          <cell r="B178" t="str">
            <v>Shade-Central City SD</v>
          </cell>
          <cell r="C178" t="str">
            <v>Somerset</v>
          </cell>
          <cell r="D178">
            <v>5743</v>
          </cell>
          <cell r="E178">
            <v>22</v>
          </cell>
          <cell r="F178">
            <v>1.32E-2</v>
          </cell>
          <cell r="G178">
            <v>39</v>
          </cell>
          <cell r="H178">
            <v>8440629.1899999995</v>
          </cell>
          <cell r="I178">
            <v>739.32600000000002</v>
          </cell>
          <cell r="J178">
            <v>0</v>
          </cell>
          <cell r="K178">
            <v>2601723.2999999998</v>
          </cell>
          <cell r="L178">
            <v>135841938</v>
          </cell>
          <cell r="M178">
            <v>60995765</v>
          </cell>
          <cell r="N178">
            <v>5743</v>
          </cell>
          <cell r="O178">
            <v>364.72300000000001</v>
          </cell>
          <cell r="P178">
            <v>1</v>
          </cell>
          <cell r="Q178">
            <v>5693.85</v>
          </cell>
          <cell r="R178">
            <v>8245.6200000000008</v>
          </cell>
          <cell r="S178">
            <v>64.622</v>
          </cell>
          <cell r="T178">
            <v>54.637999999999998</v>
          </cell>
          <cell r="U178">
            <v>0</v>
          </cell>
          <cell r="V178">
            <v>0</v>
          </cell>
          <cell r="W178">
            <v>0</v>
          </cell>
          <cell r="X178">
            <v>-0.36717498841831486</v>
          </cell>
          <cell r="Y178">
            <v>11416.654296875</v>
          </cell>
          <cell r="Z178">
            <v>13704</v>
          </cell>
          <cell r="AA178">
            <v>10131723.504000001</v>
          </cell>
          <cell r="AB178">
            <v>1691094.3140000012</v>
          </cell>
          <cell r="AC178">
            <v>1.2699999999999999E-2</v>
          </cell>
          <cell r="AD178">
            <v>1.55E-2</v>
          </cell>
          <cell r="AE178">
            <v>196837703</v>
          </cell>
          <cell r="AF178">
            <v>2499838.8281</v>
          </cell>
          <cell r="AG178">
            <v>3050984.3964999998</v>
          </cell>
          <cell r="AH178">
            <v>-101884.47189999977</v>
          </cell>
          <cell r="AI178">
            <v>0</v>
          </cell>
          <cell r="AJ178">
            <v>8257.7802734375</v>
          </cell>
          <cell r="AK178">
            <v>2601723.2999999998</v>
          </cell>
          <cell r="AL178">
            <v>0</v>
          </cell>
          <cell r="AM178">
            <v>1691094.3140000012</v>
          </cell>
          <cell r="AN178">
            <v>0</v>
          </cell>
          <cell r="AO178">
            <v>1691094.3140000012</v>
          </cell>
          <cell r="AP178">
            <v>20.035168894796591</v>
          </cell>
          <cell r="AQ178">
            <v>0</v>
          </cell>
          <cell r="AR178">
            <v>1</v>
          </cell>
          <cell r="AS178">
            <v>0</v>
          </cell>
          <cell r="AT178">
            <v>1</v>
          </cell>
          <cell r="AU178">
            <v>0</v>
          </cell>
          <cell r="AV178">
            <v>0</v>
          </cell>
          <cell r="AW178">
            <v>955241884.828125</v>
          </cell>
          <cell r="AX178">
            <v>0</v>
          </cell>
          <cell r="AY178">
            <v>136463126.40401787</v>
          </cell>
          <cell r="AZ178">
            <v>1691094.3140000012</v>
          </cell>
          <cell r="BA178">
            <v>241584.90200000018</v>
          </cell>
          <cell r="BB178">
            <v>837168304.16070044</v>
          </cell>
          <cell r="BC178">
            <v>734844866.56274295</v>
          </cell>
          <cell r="BD178">
            <v>0</v>
          </cell>
          <cell r="BE178">
            <v>0</v>
          </cell>
        </row>
        <row r="179">
          <cell r="A179">
            <v>108567404</v>
          </cell>
          <cell r="B179" t="str">
            <v>Shanksville-Stonycreek SD</v>
          </cell>
          <cell r="C179" t="str">
            <v>Somerset</v>
          </cell>
          <cell r="D179">
            <v>16109.97</v>
          </cell>
          <cell r="E179">
            <v>94</v>
          </cell>
          <cell r="F179">
            <v>9.7000000000000003E-3</v>
          </cell>
          <cell r="G179">
            <v>6</v>
          </cell>
          <cell r="H179">
            <v>6605262.8799999999</v>
          </cell>
          <cell r="I179">
            <v>432.50599999999997</v>
          </cell>
          <cell r="J179">
            <v>0</v>
          </cell>
          <cell r="K179">
            <v>4276433.2200000007</v>
          </cell>
          <cell r="L179">
            <v>367495907</v>
          </cell>
          <cell r="M179">
            <v>71834439</v>
          </cell>
          <cell r="N179">
            <v>16109.9697265625</v>
          </cell>
          <cell r="O179">
            <v>277.54899999999998</v>
          </cell>
          <cell r="P179">
            <v>0.08</v>
          </cell>
          <cell r="Q179">
            <v>15866.81</v>
          </cell>
          <cell r="R179">
            <v>8245.6200000000008</v>
          </cell>
          <cell r="S179">
            <v>55.192999999999998</v>
          </cell>
          <cell r="T179">
            <v>54.899000000000001</v>
          </cell>
          <cell r="U179">
            <v>0</v>
          </cell>
          <cell r="V179">
            <v>0</v>
          </cell>
          <cell r="W179">
            <v>0</v>
          </cell>
          <cell r="X179">
            <v>-0.30411276165749601</v>
          </cell>
          <cell r="Y179">
            <v>15272.072265625</v>
          </cell>
          <cell r="Z179">
            <v>13704</v>
          </cell>
          <cell r="AA179">
            <v>5927062.2239999995</v>
          </cell>
          <cell r="AB179">
            <v>0</v>
          </cell>
          <cell r="AC179">
            <v>1.2699999999999999E-2</v>
          </cell>
          <cell r="AD179">
            <v>1.55E-2</v>
          </cell>
          <cell r="AE179">
            <v>439330346</v>
          </cell>
          <cell r="AF179">
            <v>5579495.3942</v>
          </cell>
          <cell r="AG179">
            <v>6809620.3629999999</v>
          </cell>
          <cell r="AH179">
            <v>1303062.1741999993</v>
          </cell>
          <cell r="AI179">
            <v>0</v>
          </cell>
          <cell r="AJ179">
            <v>8257.7802734375</v>
          </cell>
          <cell r="AK179">
            <v>5579495.3942</v>
          </cell>
          <cell r="AL179">
            <v>0</v>
          </cell>
          <cell r="AM179">
            <v>0</v>
          </cell>
          <cell r="AN179">
            <v>0</v>
          </cell>
          <cell r="AO179">
            <v>0</v>
          </cell>
          <cell r="AP179">
            <v>0</v>
          </cell>
          <cell r="AQ179">
            <v>0</v>
          </cell>
          <cell r="AR179">
            <v>4.9116203977617179E-2</v>
          </cell>
          <cell r="AS179">
            <v>0</v>
          </cell>
          <cell r="AT179">
            <v>4.9116203977617179E-2</v>
          </cell>
          <cell r="AU179">
            <v>0</v>
          </cell>
          <cell r="AV179">
            <v>0</v>
          </cell>
          <cell r="AW179">
            <v>955241884.828125</v>
          </cell>
          <cell r="AX179">
            <v>0</v>
          </cell>
          <cell r="AY179">
            <v>136463126.40401787</v>
          </cell>
          <cell r="AZ179">
            <v>0</v>
          </cell>
          <cell r="BA179">
            <v>0</v>
          </cell>
          <cell r="BB179">
            <v>837168304.16070044</v>
          </cell>
          <cell r="BC179">
            <v>734844866.56274295</v>
          </cell>
          <cell r="BD179">
            <v>0</v>
          </cell>
          <cell r="BE179">
            <v>0</v>
          </cell>
        </row>
        <row r="180">
          <cell r="A180">
            <v>108567703</v>
          </cell>
          <cell r="B180" t="str">
            <v>Somerset Area SD</v>
          </cell>
          <cell r="C180" t="str">
            <v>Somerset</v>
          </cell>
          <cell r="D180">
            <v>9567.89</v>
          </cell>
          <cell r="E180">
            <v>64</v>
          </cell>
          <cell r="F180">
            <v>1.46E-2</v>
          </cell>
          <cell r="G180">
            <v>53</v>
          </cell>
          <cell r="H180">
            <v>37039055.980000004</v>
          </cell>
          <cell r="I180">
            <v>2815.808</v>
          </cell>
          <cell r="J180">
            <v>0</v>
          </cell>
          <cell r="K180">
            <v>23426338.57</v>
          </cell>
          <cell r="L180">
            <v>1209482374</v>
          </cell>
          <cell r="M180">
            <v>400210608</v>
          </cell>
          <cell r="N180">
            <v>9567.8896484375</v>
          </cell>
          <cell r="O180">
            <v>2051.8980000000001</v>
          </cell>
          <cell r="P180">
            <v>0.84</v>
          </cell>
          <cell r="Q180">
            <v>9560.4</v>
          </cell>
          <cell r="R180">
            <v>8245.6200000000008</v>
          </cell>
          <cell r="S180">
            <v>0</v>
          </cell>
          <cell r="T180">
            <v>305.29500000000002</v>
          </cell>
          <cell r="U180">
            <v>0</v>
          </cell>
          <cell r="V180">
            <v>0</v>
          </cell>
          <cell r="W180">
            <v>0</v>
          </cell>
          <cell r="X180">
            <v>-0.11969908523145388</v>
          </cell>
          <cell r="Y180">
            <v>13153.970703125</v>
          </cell>
          <cell r="Z180">
            <v>13704</v>
          </cell>
          <cell r="AA180">
            <v>38587832.832000002</v>
          </cell>
          <cell r="AB180">
            <v>1548776.8519999981</v>
          </cell>
          <cell r="AC180">
            <v>1.2699999999999999E-2</v>
          </cell>
          <cell r="AD180">
            <v>1.55E-2</v>
          </cell>
          <cell r="AE180">
            <v>1609692982</v>
          </cell>
          <cell r="AF180">
            <v>20443100.871399999</v>
          </cell>
          <cell r="AG180">
            <v>24950241.221000001</v>
          </cell>
          <cell r="AH180">
            <v>-2983237.6986000016</v>
          </cell>
          <cell r="AI180">
            <v>0</v>
          </cell>
          <cell r="AJ180">
            <v>8257.7802734375</v>
          </cell>
          <cell r="AK180">
            <v>23426338.57</v>
          </cell>
          <cell r="AL180">
            <v>0</v>
          </cell>
          <cell r="AM180">
            <v>1548776.8519999981</v>
          </cell>
          <cell r="AN180">
            <v>0</v>
          </cell>
          <cell r="AO180">
            <v>1548776.8519999981</v>
          </cell>
          <cell r="AP180">
            <v>4.1814695623892026</v>
          </cell>
          <cell r="AQ180">
            <v>0</v>
          </cell>
          <cell r="AR180">
            <v>0.84134848208371671</v>
          </cell>
          <cell r="AS180">
            <v>0</v>
          </cell>
          <cell r="AT180">
            <v>0.84134848208371671</v>
          </cell>
          <cell r="AU180">
            <v>0</v>
          </cell>
          <cell r="AV180">
            <v>0</v>
          </cell>
          <cell r="AW180">
            <v>955241884.828125</v>
          </cell>
          <cell r="AX180">
            <v>0</v>
          </cell>
          <cell r="AY180">
            <v>136463126.40401787</v>
          </cell>
          <cell r="AZ180">
            <v>1548776.8519999981</v>
          </cell>
          <cell r="BA180">
            <v>221253.83599999972</v>
          </cell>
          <cell r="BB180">
            <v>838717081.01270044</v>
          </cell>
          <cell r="BC180">
            <v>734844866.56274295</v>
          </cell>
          <cell r="BD180">
            <v>0</v>
          </cell>
          <cell r="BE180">
            <v>0</v>
          </cell>
        </row>
        <row r="181">
          <cell r="A181">
            <v>108568404</v>
          </cell>
          <cell r="B181" t="str">
            <v>Turkeyfoot Valley Area SD</v>
          </cell>
          <cell r="C181" t="str">
            <v>Somerset</v>
          </cell>
          <cell r="D181">
            <v>8201.6</v>
          </cell>
          <cell r="E181">
            <v>49</v>
          </cell>
          <cell r="F181">
            <v>8.0999999999999996E-3</v>
          </cell>
          <cell r="G181">
            <v>1</v>
          </cell>
          <cell r="H181">
            <v>6078822.0199999996</v>
          </cell>
          <cell r="I181">
            <v>536.04200000000003</v>
          </cell>
          <cell r="J181">
            <v>0</v>
          </cell>
          <cell r="K181">
            <v>1924261.5399999998</v>
          </cell>
          <cell r="L181">
            <v>192734831</v>
          </cell>
          <cell r="M181">
            <v>44078734</v>
          </cell>
          <cell r="N181">
            <v>8201.599609375</v>
          </cell>
          <cell r="O181">
            <v>279.93200000000002</v>
          </cell>
          <cell r="P181">
            <v>1</v>
          </cell>
          <cell r="Q181">
            <v>8186.67</v>
          </cell>
          <cell r="R181">
            <v>8245.6200000000008</v>
          </cell>
          <cell r="S181">
            <v>60.951000000000001</v>
          </cell>
          <cell r="T181">
            <v>64.090999999999994</v>
          </cell>
          <cell r="U181">
            <v>0</v>
          </cell>
          <cell r="V181">
            <v>0</v>
          </cell>
          <cell r="W181">
            <v>0</v>
          </cell>
          <cell r="X181">
            <v>-0.3118946801896228</v>
          </cell>
          <cell r="Y181">
            <v>11340.197265625</v>
          </cell>
          <cell r="Z181">
            <v>13704</v>
          </cell>
          <cell r="AA181">
            <v>7345919.568</v>
          </cell>
          <cell r="AB181">
            <v>1267097.5480000004</v>
          </cell>
          <cell r="AC181">
            <v>1.2699999999999999E-2</v>
          </cell>
          <cell r="AD181">
            <v>1.55E-2</v>
          </cell>
          <cell r="AE181">
            <v>236813565</v>
          </cell>
          <cell r="AF181">
            <v>3007532.2755</v>
          </cell>
          <cell r="AG181">
            <v>3670610.2574999998</v>
          </cell>
          <cell r="AH181">
            <v>1083270.7355000002</v>
          </cell>
          <cell r="AI181">
            <v>1083270.7355000002</v>
          </cell>
          <cell r="AJ181">
            <v>8257.7802734375</v>
          </cell>
          <cell r="AK181">
            <v>3007532.2755</v>
          </cell>
          <cell r="AL181">
            <v>0</v>
          </cell>
          <cell r="AM181">
            <v>183826.81250000023</v>
          </cell>
          <cell r="AN181">
            <v>0</v>
          </cell>
          <cell r="AO181">
            <v>183826.81250000023</v>
          </cell>
          <cell r="AP181">
            <v>3.0240532112173972</v>
          </cell>
          <cell r="AQ181">
            <v>0</v>
          </cell>
          <cell r="AR181">
            <v>1</v>
          </cell>
          <cell r="AS181">
            <v>0</v>
          </cell>
          <cell r="AT181">
            <v>1</v>
          </cell>
          <cell r="AU181">
            <v>0</v>
          </cell>
          <cell r="AV181">
            <v>0</v>
          </cell>
          <cell r="AW181">
            <v>955241884.828125</v>
          </cell>
          <cell r="AX181">
            <v>0</v>
          </cell>
          <cell r="AY181">
            <v>136463126.40401787</v>
          </cell>
          <cell r="AZ181">
            <v>183826.81250000023</v>
          </cell>
          <cell r="BA181">
            <v>26260.973214285747</v>
          </cell>
          <cell r="BB181">
            <v>838900907.82520044</v>
          </cell>
          <cell r="BC181">
            <v>734844866.56274295</v>
          </cell>
          <cell r="BD181">
            <v>0</v>
          </cell>
          <cell r="BE181">
            <v>0</v>
          </cell>
        </row>
        <row r="182">
          <cell r="A182">
            <v>108569103</v>
          </cell>
          <cell r="B182" t="str">
            <v>Windber Area SD</v>
          </cell>
          <cell r="C182" t="str">
            <v>Somerset</v>
          </cell>
          <cell r="D182">
            <v>4987.28</v>
          </cell>
          <cell r="E182">
            <v>15</v>
          </cell>
          <cell r="F182">
            <v>9.4000000000000004E-3</v>
          </cell>
          <cell r="G182">
            <v>5</v>
          </cell>
          <cell r="H182">
            <v>17258587.140000001</v>
          </cell>
          <cell r="I182">
            <v>1726.2329999999999</v>
          </cell>
          <cell r="J182">
            <v>0</v>
          </cell>
          <cell r="K182">
            <v>4852582.82</v>
          </cell>
          <cell r="L182">
            <v>334524941</v>
          </cell>
          <cell r="M182">
            <v>180293637</v>
          </cell>
          <cell r="N182">
            <v>4987.27978515625</v>
          </cell>
          <cell r="O182">
            <v>1270.299</v>
          </cell>
          <cell r="P182">
            <v>1</v>
          </cell>
          <cell r="Q182">
            <v>4971.67</v>
          </cell>
          <cell r="R182">
            <v>8245.6200000000008</v>
          </cell>
          <cell r="S182">
            <v>1.038</v>
          </cell>
          <cell r="T182">
            <v>178.37</v>
          </cell>
          <cell r="U182">
            <v>0</v>
          </cell>
          <cell r="V182">
            <v>0</v>
          </cell>
          <cell r="W182">
            <v>0</v>
          </cell>
          <cell r="X182">
            <v>-2.479916171847717E-2</v>
          </cell>
          <cell r="Y182">
            <v>9997.83203125</v>
          </cell>
          <cell r="Z182">
            <v>13704</v>
          </cell>
          <cell r="AA182">
            <v>23656297.031999998</v>
          </cell>
          <cell r="AB182">
            <v>6397709.8919999972</v>
          </cell>
          <cell r="AC182">
            <v>1.2699999999999999E-2</v>
          </cell>
          <cell r="AD182">
            <v>1.55E-2</v>
          </cell>
          <cell r="AE182">
            <v>514818578</v>
          </cell>
          <cell r="AF182">
            <v>6538195.9405999994</v>
          </cell>
          <cell r="AG182">
            <v>7979687.9589999998</v>
          </cell>
          <cell r="AH182">
            <v>1685613.1205999991</v>
          </cell>
          <cell r="AI182">
            <v>1685613.1205999991</v>
          </cell>
          <cell r="AJ182">
            <v>8257.7802734375</v>
          </cell>
          <cell r="AK182">
            <v>6538195.9405999994</v>
          </cell>
          <cell r="AL182">
            <v>0</v>
          </cell>
          <cell r="AM182">
            <v>4712096.7713999981</v>
          </cell>
          <cell r="AN182">
            <v>0</v>
          </cell>
          <cell r="AO182">
            <v>4712096.7713999981</v>
          </cell>
          <cell r="AP182">
            <v>27.30291149081858</v>
          </cell>
          <cell r="AQ182">
            <v>0</v>
          </cell>
          <cell r="AR182">
            <v>1</v>
          </cell>
          <cell r="AS182">
            <v>0</v>
          </cell>
          <cell r="AT182">
            <v>1</v>
          </cell>
          <cell r="AU182">
            <v>0</v>
          </cell>
          <cell r="AV182">
            <v>0</v>
          </cell>
          <cell r="AW182">
            <v>955241884.828125</v>
          </cell>
          <cell r="AX182">
            <v>0</v>
          </cell>
          <cell r="AY182">
            <v>136463126.40401787</v>
          </cell>
          <cell r="AZ182">
            <v>4712096.7713999981</v>
          </cell>
          <cell r="BA182">
            <v>673156.68162857112</v>
          </cell>
          <cell r="BB182">
            <v>843613004.59660041</v>
          </cell>
          <cell r="BC182">
            <v>734844866.56274295</v>
          </cell>
          <cell r="BD182">
            <v>0</v>
          </cell>
          <cell r="BE182">
            <v>0</v>
          </cell>
        </row>
        <row r="183">
          <cell r="A183">
            <v>109122703</v>
          </cell>
          <cell r="B183" t="str">
            <v>Cameron County SD</v>
          </cell>
          <cell r="C183" t="str">
            <v>Cameron</v>
          </cell>
          <cell r="D183">
            <v>4847.67</v>
          </cell>
          <cell r="E183">
            <v>14</v>
          </cell>
          <cell r="F183">
            <v>1.5299999999999999E-2</v>
          </cell>
          <cell r="G183">
            <v>62</v>
          </cell>
          <cell r="H183">
            <v>12440716</v>
          </cell>
          <cell r="I183">
            <v>964.77800000000002</v>
          </cell>
          <cell r="J183">
            <v>0</v>
          </cell>
          <cell r="K183">
            <v>4290850.08</v>
          </cell>
          <cell r="L183">
            <v>206694055</v>
          </cell>
          <cell r="M183">
            <v>73430685</v>
          </cell>
          <cell r="N183">
            <v>4847.669921875</v>
          </cell>
          <cell r="O183">
            <v>563.00900000000001</v>
          </cell>
          <cell r="P183">
            <v>1</v>
          </cell>
          <cell r="Q183">
            <v>4883.96</v>
          </cell>
          <cell r="R183">
            <v>8245.6200000000008</v>
          </cell>
          <cell r="S183">
            <v>107.08499999999999</v>
          </cell>
          <cell r="T183">
            <v>132.89099999999999</v>
          </cell>
          <cell r="U183">
            <v>0</v>
          </cell>
          <cell r="V183">
            <v>0</v>
          </cell>
          <cell r="W183">
            <v>0</v>
          </cell>
          <cell r="X183">
            <v>-0.18537665960574601</v>
          </cell>
          <cell r="Y183">
            <v>12894.900390625</v>
          </cell>
          <cell r="Z183">
            <v>13704</v>
          </cell>
          <cell r="AA183">
            <v>13221317.711999999</v>
          </cell>
          <cell r="AB183">
            <v>780601.71199999936</v>
          </cell>
          <cell r="AC183">
            <v>1.2699999999999999E-2</v>
          </cell>
          <cell r="AD183">
            <v>1.55E-2</v>
          </cell>
          <cell r="AE183">
            <v>280124740</v>
          </cell>
          <cell r="AF183">
            <v>3557584.1979999999</v>
          </cell>
          <cell r="AG183">
            <v>4341933.47</v>
          </cell>
          <cell r="AH183">
            <v>-733265.88200000022</v>
          </cell>
          <cell r="AI183">
            <v>0</v>
          </cell>
          <cell r="AJ183">
            <v>8257.7802734375</v>
          </cell>
          <cell r="AK183">
            <v>4290850.08</v>
          </cell>
          <cell r="AL183">
            <v>0</v>
          </cell>
          <cell r="AM183">
            <v>780601.71199999936</v>
          </cell>
          <cell r="AN183">
            <v>0</v>
          </cell>
          <cell r="AO183">
            <v>780601.71199999936</v>
          </cell>
          <cell r="AP183">
            <v>6.2745722352314726</v>
          </cell>
          <cell r="AQ183">
            <v>0</v>
          </cell>
          <cell r="AR183">
            <v>1</v>
          </cell>
          <cell r="AS183">
            <v>0</v>
          </cell>
          <cell r="AT183">
            <v>1</v>
          </cell>
          <cell r="AU183">
            <v>0</v>
          </cell>
          <cell r="AV183">
            <v>0</v>
          </cell>
          <cell r="AW183">
            <v>955241884.828125</v>
          </cell>
          <cell r="AX183">
            <v>0</v>
          </cell>
          <cell r="AY183">
            <v>136463126.40401787</v>
          </cell>
          <cell r="AZ183">
            <v>780601.71199999936</v>
          </cell>
          <cell r="BA183">
            <v>111514.53028571419</v>
          </cell>
          <cell r="BB183">
            <v>844393606.30860043</v>
          </cell>
          <cell r="BC183">
            <v>734844866.56274295</v>
          </cell>
          <cell r="BD183">
            <v>0</v>
          </cell>
          <cell r="BE183">
            <v>0</v>
          </cell>
        </row>
        <row r="184">
          <cell r="A184">
            <v>109243503</v>
          </cell>
          <cell r="B184" t="str">
            <v>Johnsonburg Area SD</v>
          </cell>
          <cell r="C184" t="str">
            <v>Elk</v>
          </cell>
          <cell r="D184">
            <v>4651.22</v>
          </cell>
          <cell r="E184">
            <v>11</v>
          </cell>
          <cell r="F184">
            <v>1.17E-2</v>
          </cell>
          <cell r="G184">
            <v>22</v>
          </cell>
          <cell r="H184">
            <v>10192027.800000001</v>
          </cell>
          <cell r="I184">
            <v>856.92700000000002</v>
          </cell>
          <cell r="J184">
            <v>0</v>
          </cell>
          <cell r="K184">
            <v>2923918.4600000004</v>
          </cell>
          <cell r="L184">
            <v>166600186</v>
          </cell>
          <cell r="M184">
            <v>83251187</v>
          </cell>
          <cell r="N184">
            <v>4651.22021484375</v>
          </cell>
          <cell r="O184">
            <v>540.14</v>
          </cell>
          <cell r="P184">
            <v>1</v>
          </cell>
          <cell r="Q184">
            <v>4665.51</v>
          </cell>
          <cell r="R184">
            <v>8245.6200000000008</v>
          </cell>
          <cell r="S184">
            <v>97.16</v>
          </cell>
          <cell r="T184">
            <v>112.44</v>
          </cell>
          <cell r="U184">
            <v>0</v>
          </cell>
          <cell r="V184">
            <v>0</v>
          </cell>
          <cell r="W184">
            <v>0</v>
          </cell>
          <cell r="X184">
            <v>-0.11896155753320983</v>
          </cell>
          <cell r="Y184">
            <v>11893.6943359375</v>
          </cell>
          <cell r="Z184">
            <v>13704</v>
          </cell>
          <cell r="AA184">
            <v>11743327.608000001</v>
          </cell>
          <cell r="AB184">
            <v>1551299.8080000002</v>
          </cell>
          <cell r="AC184">
            <v>1.2699999999999999E-2</v>
          </cell>
          <cell r="AD184">
            <v>1.55E-2</v>
          </cell>
          <cell r="AE184">
            <v>249851373</v>
          </cell>
          <cell r="AF184">
            <v>3173112.4370999997</v>
          </cell>
          <cell r="AG184">
            <v>3872696.2815</v>
          </cell>
          <cell r="AH184">
            <v>249193.97709999932</v>
          </cell>
          <cell r="AI184">
            <v>249193.97709999932</v>
          </cell>
          <cell r="AJ184">
            <v>8257.7802734375</v>
          </cell>
          <cell r="AK184">
            <v>3173112.4370999997</v>
          </cell>
          <cell r="AL184">
            <v>0</v>
          </cell>
          <cell r="AM184">
            <v>1302105.8309000009</v>
          </cell>
          <cell r="AN184">
            <v>0</v>
          </cell>
          <cell r="AO184">
            <v>1302105.8309000009</v>
          </cell>
          <cell r="AP184">
            <v>12.775728799523101</v>
          </cell>
          <cell r="AQ184">
            <v>0</v>
          </cell>
          <cell r="AR184">
            <v>1</v>
          </cell>
          <cell r="AS184">
            <v>0</v>
          </cell>
          <cell r="AT184">
            <v>1</v>
          </cell>
          <cell r="AU184">
            <v>0</v>
          </cell>
          <cell r="AV184">
            <v>0</v>
          </cell>
          <cell r="AW184">
            <v>955241884.828125</v>
          </cell>
          <cell r="AX184">
            <v>0</v>
          </cell>
          <cell r="AY184">
            <v>136463126.40401787</v>
          </cell>
          <cell r="AZ184">
            <v>1302105.8309000009</v>
          </cell>
          <cell r="BA184">
            <v>186015.11870000014</v>
          </cell>
          <cell r="BB184">
            <v>845695712.13950038</v>
          </cell>
          <cell r="BC184">
            <v>734844866.56274295</v>
          </cell>
          <cell r="BD184">
            <v>0</v>
          </cell>
          <cell r="BE184">
            <v>0</v>
          </cell>
        </row>
        <row r="185">
          <cell r="A185">
            <v>109246003</v>
          </cell>
          <cell r="B185" t="str">
            <v>Ridgway Area SD</v>
          </cell>
          <cell r="C185" t="str">
            <v>Elk</v>
          </cell>
          <cell r="D185">
            <v>5592.21</v>
          </cell>
          <cell r="E185">
            <v>20</v>
          </cell>
          <cell r="F185">
            <v>1.35E-2</v>
          </cell>
          <cell r="G185">
            <v>44</v>
          </cell>
          <cell r="H185">
            <v>14670460.939999999</v>
          </cell>
          <cell r="I185">
            <v>1185.3130000000001</v>
          </cell>
          <cell r="J185">
            <v>0</v>
          </cell>
          <cell r="K185">
            <v>5306078.0500000007</v>
          </cell>
          <cell r="L185">
            <v>253437090</v>
          </cell>
          <cell r="M185">
            <v>139731042</v>
          </cell>
          <cell r="N185">
            <v>5592.2099609375</v>
          </cell>
          <cell r="O185">
            <v>797.16499999999996</v>
          </cell>
          <cell r="P185">
            <v>1</v>
          </cell>
          <cell r="Q185">
            <v>5544.48</v>
          </cell>
          <cell r="R185">
            <v>8245.6200000000008</v>
          </cell>
          <cell r="S185">
            <v>107.87</v>
          </cell>
          <cell r="T185">
            <v>87.727999999999994</v>
          </cell>
          <cell r="U185">
            <v>0</v>
          </cell>
          <cell r="V185">
            <v>0</v>
          </cell>
          <cell r="W185">
            <v>0</v>
          </cell>
          <cell r="X185">
            <v>-0.16887524240465421</v>
          </cell>
          <cell r="Y185">
            <v>12376.8662109375</v>
          </cell>
          <cell r="Z185">
            <v>13704</v>
          </cell>
          <cell r="AA185">
            <v>16243529.352000002</v>
          </cell>
          <cell r="AB185">
            <v>1573068.4120000023</v>
          </cell>
          <cell r="AC185">
            <v>1.2699999999999999E-2</v>
          </cell>
          <cell r="AD185">
            <v>1.55E-2</v>
          </cell>
          <cell r="AE185">
            <v>393168132</v>
          </cell>
          <cell r="AF185">
            <v>4993235.2763999999</v>
          </cell>
          <cell r="AG185">
            <v>6094106.0460000001</v>
          </cell>
          <cell r="AH185">
            <v>-312842.77360000089</v>
          </cell>
          <cell r="AI185">
            <v>0</v>
          </cell>
          <cell r="AJ185">
            <v>8257.7802734375</v>
          </cell>
          <cell r="AK185">
            <v>5306078.0500000007</v>
          </cell>
          <cell r="AL185">
            <v>0</v>
          </cell>
          <cell r="AM185">
            <v>1573068.4120000023</v>
          </cell>
          <cell r="AN185">
            <v>0</v>
          </cell>
          <cell r="AO185">
            <v>1573068.4120000023</v>
          </cell>
          <cell r="AP185">
            <v>10.722692480036025</v>
          </cell>
          <cell r="AQ185">
            <v>0</v>
          </cell>
          <cell r="AR185">
            <v>1</v>
          </cell>
          <cell r="AS185">
            <v>0</v>
          </cell>
          <cell r="AT185">
            <v>1</v>
          </cell>
          <cell r="AU185">
            <v>0</v>
          </cell>
          <cell r="AV185">
            <v>0</v>
          </cell>
          <cell r="AW185">
            <v>955241884.828125</v>
          </cell>
          <cell r="AX185">
            <v>0</v>
          </cell>
          <cell r="AY185">
            <v>136463126.40401787</v>
          </cell>
          <cell r="AZ185">
            <v>1573068.4120000023</v>
          </cell>
          <cell r="BA185">
            <v>224724.05885714319</v>
          </cell>
          <cell r="BB185">
            <v>847268780.55150044</v>
          </cell>
          <cell r="BC185">
            <v>734844866.56274295</v>
          </cell>
          <cell r="BD185">
            <v>0</v>
          </cell>
          <cell r="BE185">
            <v>0</v>
          </cell>
        </row>
        <row r="186">
          <cell r="A186">
            <v>109248003</v>
          </cell>
          <cell r="B186" t="str">
            <v>Saint Marys Area SD</v>
          </cell>
          <cell r="C186" t="str">
            <v>Elk</v>
          </cell>
          <cell r="D186">
            <v>9435.93</v>
          </cell>
          <cell r="E186">
            <v>62</v>
          </cell>
          <cell r="F186">
            <v>1.09E-2</v>
          </cell>
          <cell r="G186">
            <v>14</v>
          </cell>
          <cell r="H186">
            <v>29037115.32</v>
          </cell>
          <cell r="I186">
            <v>2715.864</v>
          </cell>
          <cell r="J186">
            <v>0</v>
          </cell>
          <cell r="K186">
            <v>15747338.890000001</v>
          </cell>
          <cell r="L186">
            <v>1009082953</v>
          </cell>
          <cell r="M186">
            <v>437968584</v>
          </cell>
          <cell r="N186">
            <v>9435.9296875</v>
          </cell>
          <cell r="O186">
            <v>1923.204</v>
          </cell>
          <cell r="P186">
            <v>0.87</v>
          </cell>
          <cell r="Q186">
            <v>9284.85</v>
          </cell>
          <cell r="R186">
            <v>8245.6200000000008</v>
          </cell>
          <cell r="S186">
            <v>45.945999999999998</v>
          </cell>
          <cell r="T186">
            <v>212.762</v>
          </cell>
          <cell r="U186">
            <v>0</v>
          </cell>
          <cell r="V186">
            <v>0</v>
          </cell>
          <cell r="W186">
            <v>0</v>
          </cell>
          <cell r="X186">
            <v>-0.15223652692763079</v>
          </cell>
          <cell r="Y186">
            <v>10691.66796875</v>
          </cell>
          <cell r="Z186">
            <v>13704</v>
          </cell>
          <cell r="AA186">
            <v>37218200.255999997</v>
          </cell>
          <cell r="AB186">
            <v>8181084.935999997</v>
          </cell>
          <cell r="AC186">
            <v>1.2699999999999999E-2</v>
          </cell>
          <cell r="AD186">
            <v>1.55E-2</v>
          </cell>
          <cell r="AE186">
            <v>1447051537</v>
          </cell>
          <cell r="AF186">
            <v>18377554.519899998</v>
          </cell>
          <cell r="AG186">
            <v>22429298.8235</v>
          </cell>
          <cell r="AH186">
            <v>2630215.6298999973</v>
          </cell>
          <cell r="AI186">
            <v>2630215.6298999973</v>
          </cell>
          <cell r="AJ186">
            <v>8257.7802734375</v>
          </cell>
          <cell r="AK186">
            <v>18377554.519899998</v>
          </cell>
          <cell r="AL186">
            <v>0</v>
          </cell>
          <cell r="AM186">
            <v>5550869.3060999997</v>
          </cell>
          <cell r="AN186">
            <v>0</v>
          </cell>
          <cell r="AO186">
            <v>5550869.3060999997</v>
          </cell>
          <cell r="AP186">
            <v>19.116462654527901</v>
          </cell>
          <cell r="AQ186">
            <v>0</v>
          </cell>
          <cell r="AR186">
            <v>0.85732855863794177</v>
          </cell>
          <cell r="AS186">
            <v>0</v>
          </cell>
          <cell r="AT186">
            <v>0.85732855863794177</v>
          </cell>
          <cell r="AU186">
            <v>0</v>
          </cell>
          <cell r="AV186">
            <v>0</v>
          </cell>
          <cell r="AW186">
            <v>955241884.828125</v>
          </cell>
          <cell r="AX186">
            <v>0</v>
          </cell>
          <cell r="AY186">
            <v>136463126.40401787</v>
          </cell>
          <cell r="AZ186">
            <v>5550869.3060999997</v>
          </cell>
          <cell r="BA186">
            <v>792981.32944285707</v>
          </cell>
          <cell r="BB186">
            <v>852819649.85760045</v>
          </cell>
          <cell r="BC186">
            <v>734844866.56274295</v>
          </cell>
          <cell r="BD186">
            <v>0</v>
          </cell>
          <cell r="BE186">
            <v>0</v>
          </cell>
        </row>
        <row r="187">
          <cell r="A187">
            <v>109420803</v>
          </cell>
          <cell r="B187" t="str">
            <v>Bradford Area SD</v>
          </cell>
          <cell r="C187" t="str">
            <v>McKean</v>
          </cell>
          <cell r="D187">
            <v>4272.95</v>
          </cell>
          <cell r="E187">
            <v>9</v>
          </cell>
          <cell r="F187">
            <v>1.5299999999999999E-2</v>
          </cell>
          <cell r="G187">
            <v>62</v>
          </cell>
          <cell r="H187">
            <v>41815445.440000005</v>
          </cell>
          <cell r="I187">
            <v>3583.2060000000001</v>
          </cell>
          <cell r="J187">
            <v>0</v>
          </cell>
          <cell r="K187">
            <v>13624632.109999999</v>
          </cell>
          <cell r="L187">
            <v>554370495</v>
          </cell>
          <cell r="M187">
            <v>334704745</v>
          </cell>
          <cell r="N187">
            <v>4272.9501953125</v>
          </cell>
          <cell r="O187">
            <v>2456.1030000000001</v>
          </cell>
          <cell r="P187">
            <v>1</v>
          </cell>
          <cell r="Q187">
            <v>4222.33</v>
          </cell>
          <cell r="R187">
            <v>8245.6200000000008</v>
          </cell>
          <cell r="S187">
            <v>0</v>
          </cell>
          <cell r="T187">
            <v>491.80900000000003</v>
          </cell>
          <cell r="U187">
            <v>0</v>
          </cell>
          <cell r="V187">
            <v>0</v>
          </cell>
          <cell r="W187">
            <v>0</v>
          </cell>
          <cell r="X187">
            <v>-5.2275100344268979E-2</v>
          </cell>
          <cell r="Y187">
            <v>11669.841796875</v>
          </cell>
          <cell r="Z187">
            <v>13704</v>
          </cell>
          <cell r="AA187">
            <v>49104255.024000004</v>
          </cell>
          <cell r="AB187">
            <v>7288809.5839999989</v>
          </cell>
          <cell r="AC187">
            <v>1.2699999999999999E-2</v>
          </cell>
          <cell r="AD187">
            <v>1.55E-2</v>
          </cell>
          <cell r="AE187">
            <v>889075240</v>
          </cell>
          <cell r="AF187">
            <v>11291255.548</v>
          </cell>
          <cell r="AG187">
            <v>13780666.220000001</v>
          </cell>
          <cell r="AH187">
            <v>-2333376.561999999</v>
          </cell>
          <cell r="AI187">
            <v>0</v>
          </cell>
          <cell r="AJ187">
            <v>8257.7802734375</v>
          </cell>
          <cell r="AK187">
            <v>13624632.109999999</v>
          </cell>
          <cell r="AL187">
            <v>0</v>
          </cell>
          <cell r="AM187">
            <v>7288809.5839999989</v>
          </cell>
          <cell r="AN187">
            <v>0</v>
          </cell>
          <cell r="AO187">
            <v>7288809.5839999989</v>
          </cell>
          <cell r="AP187">
            <v>17.43090264208363</v>
          </cell>
          <cell r="AQ187">
            <v>0</v>
          </cell>
          <cell r="AR187">
            <v>1</v>
          </cell>
          <cell r="AS187">
            <v>0</v>
          </cell>
          <cell r="AT187">
            <v>1</v>
          </cell>
          <cell r="AU187">
            <v>0</v>
          </cell>
          <cell r="AV187">
            <v>0</v>
          </cell>
          <cell r="AW187">
            <v>955241884.828125</v>
          </cell>
          <cell r="AX187">
            <v>0</v>
          </cell>
          <cell r="AY187">
            <v>136463126.40401787</v>
          </cell>
          <cell r="AZ187">
            <v>7288809.5839999989</v>
          </cell>
          <cell r="BA187">
            <v>1041258.5119999999</v>
          </cell>
          <cell r="BB187">
            <v>860108459.44160044</v>
          </cell>
          <cell r="BC187">
            <v>734844866.56274295</v>
          </cell>
          <cell r="BD187">
            <v>0</v>
          </cell>
          <cell r="BE187">
            <v>0</v>
          </cell>
        </row>
        <row r="188">
          <cell r="A188">
            <v>109422303</v>
          </cell>
          <cell r="B188" t="str">
            <v>Kane Area SD</v>
          </cell>
          <cell r="C188" t="str">
            <v>McKean</v>
          </cell>
          <cell r="D188">
            <v>3905.75</v>
          </cell>
          <cell r="E188">
            <v>7</v>
          </cell>
          <cell r="F188">
            <v>1.3599999999999999E-2</v>
          </cell>
          <cell r="G188">
            <v>46</v>
          </cell>
          <cell r="H188">
            <v>16814489.370000001</v>
          </cell>
          <cell r="I188">
            <v>1559.866</v>
          </cell>
          <cell r="J188">
            <v>0</v>
          </cell>
          <cell r="K188">
            <v>4876519.0500000007</v>
          </cell>
          <cell r="L188">
            <v>223621711</v>
          </cell>
          <cell r="M188">
            <v>135320575</v>
          </cell>
          <cell r="N188">
            <v>3905.75</v>
          </cell>
          <cell r="O188">
            <v>1015.948</v>
          </cell>
          <cell r="P188">
            <v>1</v>
          </cell>
          <cell r="Q188">
            <v>3910.24</v>
          </cell>
          <cell r="R188">
            <v>8245.6200000000008</v>
          </cell>
          <cell r="S188">
            <v>121.553</v>
          </cell>
          <cell r="T188">
            <v>147.636</v>
          </cell>
          <cell r="U188">
            <v>0</v>
          </cell>
          <cell r="V188">
            <v>0</v>
          </cell>
          <cell r="W188">
            <v>0</v>
          </cell>
          <cell r="X188">
            <v>-0.17574221478693547</v>
          </cell>
          <cell r="Y188">
            <v>10779.4443359375</v>
          </cell>
          <cell r="Z188">
            <v>13704</v>
          </cell>
          <cell r="AA188">
            <v>21376403.664000001</v>
          </cell>
          <cell r="AB188">
            <v>4561914.2939999998</v>
          </cell>
          <cell r="AC188">
            <v>1.2699999999999999E-2</v>
          </cell>
          <cell r="AD188">
            <v>1.55E-2</v>
          </cell>
          <cell r="AE188">
            <v>358942286</v>
          </cell>
          <cell r="AF188">
            <v>4558567.0322000002</v>
          </cell>
          <cell r="AG188">
            <v>5563605.4330000002</v>
          </cell>
          <cell r="AH188">
            <v>-317952.0178000005</v>
          </cell>
          <cell r="AI188">
            <v>0</v>
          </cell>
          <cell r="AJ188">
            <v>8257.7802734375</v>
          </cell>
          <cell r="AK188">
            <v>4876519.0500000007</v>
          </cell>
          <cell r="AL188">
            <v>0</v>
          </cell>
          <cell r="AM188">
            <v>4561914.2939999998</v>
          </cell>
          <cell r="AN188">
            <v>0</v>
          </cell>
          <cell r="AO188">
            <v>4561914.2939999998</v>
          </cell>
          <cell r="AP188">
            <v>27.130852407205747</v>
          </cell>
          <cell r="AQ188">
            <v>0</v>
          </cell>
          <cell r="AR188">
            <v>1</v>
          </cell>
          <cell r="AS188">
            <v>0</v>
          </cell>
          <cell r="AT188">
            <v>1</v>
          </cell>
          <cell r="AU188">
            <v>0</v>
          </cell>
          <cell r="AV188">
            <v>0</v>
          </cell>
          <cell r="AW188">
            <v>955241884.828125</v>
          </cell>
          <cell r="AX188">
            <v>0</v>
          </cell>
          <cell r="AY188">
            <v>136463126.40401787</v>
          </cell>
          <cell r="AZ188">
            <v>4561914.2939999998</v>
          </cell>
          <cell r="BA188">
            <v>651702.04200000002</v>
          </cell>
          <cell r="BB188">
            <v>864670373.73560047</v>
          </cell>
          <cell r="BC188">
            <v>734844866.56274295</v>
          </cell>
          <cell r="BD188">
            <v>0</v>
          </cell>
          <cell r="BE188">
            <v>0</v>
          </cell>
        </row>
        <row r="189">
          <cell r="A189">
            <v>109426003</v>
          </cell>
          <cell r="B189" t="str">
            <v>Otto-Eldred SD</v>
          </cell>
          <cell r="C189" t="str">
            <v>McKean</v>
          </cell>
          <cell r="D189">
            <v>3124.77</v>
          </cell>
          <cell r="E189">
            <v>4</v>
          </cell>
          <cell r="F189">
            <v>1.49E-2</v>
          </cell>
          <cell r="G189">
            <v>57</v>
          </cell>
          <cell r="H189">
            <v>11604927.1</v>
          </cell>
          <cell r="I189">
            <v>864.553</v>
          </cell>
          <cell r="J189">
            <v>0</v>
          </cell>
          <cell r="K189">
            <v>2381666.37</v>
          </cell>
          <cell r="L189">
            <v>99632704</v>
          </cell>
          <cell r="M189">
            <v>60716408</v>
          </cell>
          <cell r="N189">
            <v>3124.77001953125</v>
          </cell>
          <cell r="O189">
            <v>532.04899999999998</v>
          </cell>
          <cell r="P189">
            <v>1</v>
          </cell>
          <cell r="Q189">
            <v>3131.14</v>
          </cell>
          <cell r="R189">
            <v>8245.6200000000008</v>
          </cell>
          <cell r="S189">
            <v>86.253</v>
          </cell>
          <cell r="T189">
            <v>98.653000000000006</v>
          </cell>
          <cell r="U189">
            <v>0</v>
          </cell>
          <cell r="V189">
            <v>0</v>
          </cell>
          <cell r="W189">
            <v>0</v>
          </cell>
          <cell r="X189">
            <v>-0.23854956465003274</v>
          </cell>
          <cell r="Y189">
            <v>13423.037109375</v>
          </cell>
          <cell r="Z189">
            <v>13704</v>
          </cell>
          <cell r="AA189">
            <v>11847834.312000001</v>
          </cell>
          <cell r="AB189">
            <v>242907.21200000122</v>
          </cell>
          <cell r="AC189">
            <v>1.2699999999999999E-2</v>
          </cell>
          <cell r="AD189">
            <v>1.55E-2</v>
          </cell>
          <cell r="AE189">
            <v>160349112</v>
          </cell>
          <cell r="AF189">
            <v>2036433.7223999999</v>
          </cell>
          <cell r="AG189">
            <v>2485411.236</v>
          </cell>
          <cell r="AH189">
            <v>-345232.64760000026</v>
          </cell>
          <cell r="AI189">
            <v>0</v>
          </cell>
          <cell r="AJ189">
            <v>8257.7802734375</v>
          </cell>
          <cell r="AK189">
            <v>2381666.37</v>
          </cell>
          <cell r="AL189">
            <v>0</v>
          </cell>
          <cell r="AM189">
            <v>242907.21200000122</v>
          </cell>
          <cell r="AN189">
            <v>0</v>
          </cell>
          <cell r="AO189">
            <v>242907.21200000122</v>
          </cell>
          <cell r="AP189">
            <v>2.0931386290225054</v>
          </cell>
          <cell r="AQ189">
            <v>0</v>
          </cell>
          <cell r="AR189">
            <v>1</v>
          </cell>
          <cell r="AS189">
            <v>0</v>
          </cell>
          <cell r="AT189">
            <v>1</v>
          </cell>
          <cell r="AU189">
            <v>0</v>
          </cell>
          <cell r="AV189">
            <v>0</v>
          </cell>
          <cell r="AW189">
            <v>955241884.828125</v>
          </cell>
          <cell r="AX189">
            <v>0</v>
          </cell>
          <cell r="AY189">
            <v>136463126.40401787</v>
          </cell>
          <cell r="AZ189">
            <v>242907.21200000122</v>
          </cell>
          <cell r="BA189">
            <v>34701.030285714463</v>
          </cell>
          <cell r="BB189">
            <v>864913280.94760048</v>
          </cell>
          <cell r="BC189">
            <v>734844866.56274295</v>
          </cell>
          <cell r="BD189">
            <v>0</v>
          </cell>
          <cell r="BE189">
            <v>0</v>
          </cell>
        </row>
        <row r="190">
          <cell r="A190">
            <v>109426303</v>
          </cell>
          <cell r="B190" t="str">
            <v>Port Allegany SD</v>
          </cell>
          <cell r="C190" t="str">
            <v>McKean</v>
          </cell>
          <cell r="D190">
            <v>3476.71</v>
          </cell>
          <cell r="E190">
            <v>6</v>
          </cell>
          <cell r="F190">
            <v>1.23E-2</v>
          </cell>
          <cell r="G190">
            <v>27</v>
          </cell>
          <cell r="H190">
            <v>14453509.18</v>
          </cell>
          <cell r="I190">
            <v>1480.5650000000001</v>
          </cell>
          <cell r="J190">
            <v>0</v>
          </cell>
          <cell r="K190">
            <v>3686323.57</v>
          </cell>
          <cell r="L190">
            <v>206528769</v>
          </cell>
          <cell r="M190">
            <v>94119355</v>
          </cell>
          <cell r="N190">
            <v>3476.7099609375</v>
          </cell>
          <cell r="O190">
            <v>899.22400000000005</v>
          </cell>
          <cell r="P190">
            <v>1</v>
          </cell>
          <cell r="Q190">
            <v>3445.14</v>
          </cell>
          <cell r="R190">
            <v>8245.6200000000008</v>
          </cell>
          <cell r="S190">
            <v>120.185</v>
          </cell>
          <cell r="T190">
            <v>202.334</v>
          </cell>
          <cell r="U190">
            <v>0</v>
          </cell>
          <cell r="V190">
            <v>0</v>
          </cell>
          <cell r="W190">
            <v>0</v>
          </cell>
          <cell r="X190">
            <v>-2.8505556882009564E-2</v>
          </cell>
          <cell r="Y190">
            <v>9762.158203125</v>
          </cell>
          <cell r="Z190">
            <v>13704</v>
          </cell>
          <cell r="AA190">
            <v>20289662.760000002</v>
          </cell>
          <cell r="AB190">
            <v>5836153.5800000019</v>
          </cell>
          <cell r="AC190">
            <v>1.2699999999999999E-2</v>
          </cell>
          <cell r="AD190">
            <v>1.55E-2</v>
          </cell>
          <cell r="AE190">
            <v>300648124</v>
          </cell>
          <cell r="AF190">
            <v>3818231.1747999997</v>
          </cell>
          <cell r="AG190">
            <v>4660045.9220000003</v>
          </cell>
          <cell r="AH190">
            <v>131907.60479999986</v>
          </cell>
          <cell r="AI190">
            <v>131907.60479999986</v>
          </cell>
          <cell r="AJ190">
            <v>8257.7802734375</v>
          </cell>
          <cell r="AK190">
            <v>3818231.1747999997</v>
          </cell>
          <cell r="AL190">
            <v>0</v>
          </cell>
          <cell r="AM190">
            <v>5704245.9752000021</v>
          </cell>
          <cell r="AN190">
            <v>0</v>
          </cell>
          <cell r="AO190">
            <v>5704245.9752000021</v>
          </cell>
          <cell r="AP190">
            <v>39.466166341757578</v>
          </cell>
          <cell r="AQ190">
            <v>0</v>
          </cell>
          <cell r="AR190">
            <v>1</v>
          </cell>
          <cell r="AS190">
            <v>0</v>
          </cell>
          <cell r="AT190">
            <v>1</v>
          </cell>
          <cell r="AU190">
            <v>0</v>
          </cell>
          <cell r="AV190">
            <v>0</v>
          </cell>
          <cell r="AW190">
            <v>955241884.828125</v>
          </cell>
          <cell r="AX190">
            <v>0</v>
          </cell>
          <cell r="AY190">
            <v>136463126.40401787</v>
          </cell>
          <cell r="AZ190">
            <v>5704245.9752000021</v>
          </cell>
          <cell r="BA190">
            <v>814892.2821714289</v>
          </cell>
          <cell r="BB190">
            <v>870617526.92280054</v>
          </cell>
          <cell r="BC190">
            <v>734844866.56274295</v>
          </cell>
          <cell r="BD190">
            <v>0</v>
          </cell>
          <cell r="BE190">
            <v>0</v>
          </cell>
        </row>
        <row r="191">
          <cell r="A191">
            <v>109427503</v>
          </cell>
          <cell r="B191" t="str">
            <v>Smethport Area SD</v>
          </cell>
          <cell r="C191" t="str">
            <v>McKean</v>
          </cell>
          <cell r="D191">
            <v>3738.74</v>
          </cell>
          <cell r="E191">
            <v>7</v>
          </cell>
          <cell r="F191">
            <v>1.54E-2</v>
          </cell>
          <cell r="G191">
            <v>64</v>
          </cell>
          <cell r="H191">
            <v>15200401.07</v>
          </cell>
          <cell r="I191">
            <v>1312.1179999999999</v>
          </cell>
          <cell r="J191">
            <v>0</v>
          </cell>
          <cell r="K191">
            <v>4811507.9400000004</v>
          </cell>
          <cell r="L191">
            <v>217500291</v>
          </cell>
          <cell r="M191">
            <v>95831980</v>
          </cell>
          <cell r="N191">
            <v>3738.739990234375</v>
          </cell>
          <cell r="O191">
            <v>742.53300000000002</v>
          </cell>
          <cell r="P191">
            <v>1</v>
          </cell>
          <cell r="Q191">
            <v>3813.96</v>
          </cell>
          <cell r="R191">
            <v>8245.6200000000008</v>
          </cell>
          <cell r="S191">
            <v>138.79499999999999</v>
          </cell>
          <cell r="T191">
            <v>268.83</v>
          </cell>
          <cell r="U191">
            <v>0</v>
          </cell>
          <cell r="V191">
            <v>0</v>
          </cell>
          <cell r="W191">
            <v>0</v>
          </cell>
          <cell r="X191">
            <v>-0.20297093468838351</v>
          </cell>
          <cell r="Y191">
            <v>11584.6298828125</v>
          </cell>
          <cell r="Z191">
            <v>13704</v>
          </cell>
          <cell r="AA191">
            <v>17981265.072000001</v>
          </cell>
          <cell r="AB191">
            <v>2780864.0020000003</v>
          </cell>
          <cell r="AC191">
            <v>1.2699999999999999E-2</v>
          </cell>
          <cell r="AD191">
            <v>1.55E-2</v>
          </cell>
          <cell r="AE191">
            <v>313332271</v>
          </cell>
          <cell r="AF191">
            <v>3979319.8416999998</v>
          </cell>
          <cell r="AG191">
            <v>4856650.2005000003</v>
          </cell>
          <cell r="AH191">
            <v>-832188.09830000065</v>
          </cell>
          <cell r="AI191">
            <v>0</v>
          </cell>
          <cell r="AJ191">
            <v>8257.7802734375</v>
          </cell>
          <cell r="AK191">
            <v>4811507.9400000004</v>
          </cell>
          <cell r="AL191">
            <v>0</v>
          </cell>
          <cell r="AM191">
            <v>2780864.0020000003</v>
          </cell>
          <cell r="AN191">
            <v>0</v>
          </cell>
          <cell r="AO191">
            <v>2780864.0020000003</v>
          </cell>
          <cell r="AP191">
            <v>18.294675181225333</v>
          </cell>
          <cell r="AQ191">
            <v>0</v>
          </cell>
          <cell r="AR191">
            <v>1</v>
          </cell>
          <cell r="AS191">
            <v>0</v>
          </cell>
          <cell r="AT191">
            <v>1</v>
          </cell>
          <cell r="AU191">
            <v>0</v>
          </cell>
          <cell r="AV191">
            <v>0</v>
          </cell>
          <cell r="AW191">
            <v>955241884.828125</v>
          </cell>
          <cell r="AX191">
            <v>0</v>
          </cell>
          <cell r="AY191">
            <v>136463126.40401787</v>
          </cell>
          <cell r="AZ191">
            <v>2780864.0020000003</v>
          </cell>
          <cell r="BA191">
            <v>397266.28600000002</v>
          </cell>
          <cell r="BB191">
            <v>873398390.92480052</v>
          </cell>
          <cell r="BC191">
            <v>734844866.56274295</v>
          </cell>
          <cell r="BD191">
            <v>0</v>
          </cell>
          <cell r="BE191">
            <v>0</v>
          </cell>
        </row>
        <row r="192">
          <cell r="A192">
            <v>109530304</v>
          </cell>
          <cell r="B192" t="str">
            <v>Austin Area SD</v>
          </cell>
          <cell r="C192" t="str">
            <v>Potter</v>
          </cell>
          <cell r="D192">
            <v>8240.9</v>
          </cell>
          <cell r="E192">
            <v>50</v>
          </cell>
          <cell r="F192">
            <v>1.5599999999999999E-2</v>
          </cell>
          <cell r="G192">
            <v>66</v>
          </cell>
          <cell r="H192">
            <v>4165540</v>
          </cell>
          <cell r="I192">
            <v>246.79599999999999</v>
          </cell>
          <cell r="J192">
            <v>0</v>
          </cell>
          <cell r="K192">
            <v>1935075.03</v>
          </cell>
          <cell r="L192">
            <v>103863842</v>
          </cell>
          <cell r="M192">
            <v>20435951</v>
          </cell>
          <cell r="N192">
            <v>8240.900390625</v>
          </cell>
          <cell r="O192">
            <v>151.61500000000001</v>
          </cell>
          <cell r="P192">
            <v>0.99</v>
          </cell>
          <cell r="Q192">
            <v>8302.66</v>
          </cell>
          <cell r="R192">
            <v>8245.6200000000008</v>
          </cell>
          <cell r="S192">
            <v>34.365000000000002</v>
          </cell>
          <cell r="T192">
            <v>23.614999999999998</v>
          </cell>
          <cell r="U192">
            <v>0</v>
          </cell>
          <cell r="V192">
            <v>0</v>
          </cell>
          <cell r="W192">
            <v>0</v>
          </cell>
          <cell r="X192">
            <v>-0.20864867686204913</v>
          </cell>
          <cell r="Y192">
            <v>16878.474609375</v>
          </cell>
          <cell r="Z192">
            <v>13704</v>
          </cell>
          <cell r="AA192">
            <v>3382092.3840000001</v>
          </cell>
          <cell r="AB192">
            <v>0</v>
          </cell>
          <cell r="AC192">
            <v>1.2699999999999999E-2</v>
          </cell>
          <cell r="AD192">
            <v>1.55E-2</v>
          </cell>
          <cell r="AE192">
            <v>124299793</v>
          </cell>
          <cell r="AF192">
            <v>1578607.3710999999</v>
          </cell>
          <cell r="AG192">
            <v>1926646.7915000001</v>
          </cell>
          <cell r="AH192">
            <v>-356467.65890000015</v>
          </cell>
          <cell r="AI192">
            <v>0</v>
          </cell>
          <cell r="AJ192">
            <v>8257.7802734375</v>
          </cell>
          <cell r="AK192">
            <v>1935075.03</v>
          </cell>
          <cell r="AL192">
            <v>0</v>
          </cell>
          <cell r="AM192">
            <v>0</v>
          </cell>
          <cell r="AN192">
            <v>0</v>
          </cell>
          <cell r="AO192">
            <v>0</v>
          </cell>
          <cell r="AP192">
            <v>0</v>
          </cell>
          <cell r="AQ192">
            <v>8428.2384999999776</v>
          </cell>
          <cell r="AR192">
            <v>1</v>
          </cell>
          <cell r="AS192">
            <v>0</v>
          </cell>
          <cell r="AT192">
            <v>1</v>
          </cell>
          <cell r="AU192">
            <v>8343.9560546875</v>
          </cell>
          <cell r="AV192">
            <v>8343.9560546875</v>
          </cell>
          <cell r="AW192">
            <v>955241884.828125</v>
          </cell>
          <cell r="AX192">
            <v>1191.9937220982142</v>
          </cell>
          <cell r="AY192">
            <v>136463126.40401787</v>
          </cell>
          <cell r="AZ192">
            <v>0</v>
          </cell>
          <cell r="BA192">
            <v>0</v>
          </cell>
          <cell r="BB192">
            <v>873398390.92480052</v>
          </cell>
          <cell r="BC192">
            <v>734844866.56274295</v>
          </cell>
          <cell r="BD192">
            <v>8344</v>
          </cell>
          <cell r="BE192">
            <v>1192</v>
          </cell>
        </row>
        <row r="193">
          <cell r="A193">
            <v>109531304</v>
          </cell>
          <cell r="B193" t="str">
            <v>Coudersport Area SD</v>
          </cell>
          <cell r="C193" t="str">
            <v>Potter</v>
          </cell>
          <cell r="D193">
            <v>7015.22</v>
          </cell>
          <cell r="E193">
            <v>35</v>
          </cell>
          <cell r="F193">
            <v>1.23E-2</v>
          </cell>
          <cell r="G193">
            <v>27</v>
          </cell>
          <cell r="H193">
            <v>13339100.539999999</v>
          </cell>
          <cell r="I193">
            <v>1131.845</v>
          </cell>
          <cell r="J193">
            <v>0</v>
          </cell>
          <cell r="K193">
            <v>5815519.6499999994</v>
          </cell>
          <cell r="L193">
            <v>356382216</v>
          </cell>
          <cell r="M193">
            <v>115893416</v>
          </cell>
          <cell r="N193">
            <v>7015.22021484375</v>
          </cell>
          <cell r="O193">
            <v>737.38499999999999</v>
          </cell>
          <cell r="P193">
            <v>1</v>
          </cell>
          <cell r="Q193">
            <v>7130.31</v>
          </cell>
          <cell r="R193">
            <v>8245.6200000000008</v>
          </cell>
          <cell r="S193">
            <v>107.785</v>
          </cell>
          <cell r="T193">
            <v>82.119</v>
          </cell>
          <cell r="U193">
            <v>0</v>
          </cell>
          <cell r="V193">
            <v>0</v>
          </cell>
          <cell r="W193">
            <v>0</v>
          </cell>
          <cell r="X193">
            <v>-0.15150158737099378</v>
          </cell>
          <cell r="Y193">
            <v>11785.271484375</v>
          </cell>
          <cell r="Z193">
            <v>13704</v>
          </cell>
          <cell r="AA193">
            <v>15510803.880000001</v>
          </cell>
          <cell r="AB193">
            <v>2171703.3400000017</v>
          </cell>
          <cell r="AC193">
            <v>1.2699999999999999E-2</v>
          </cell>
          <cell r="AD193">
            <v>1.55E-2</v>
          </cell>
          <cell r="AE193">
            <v>472275632</v>
          </cell>
          <cell r="AF193">
            <v>5997900.5263999999</v>
          </cell>
          <cell r="AG193">
            <v>7320272.2960000001</v>
          </cell>
          <cell r="AH193">
            <v>182380.87640000042</v>
          </cell>
          <cell r="AI193">
            <v>182380.87640000042</v>
          </cell>
          <cell r="AJ193">
            <v>8257.7802734375</v>
          </cell>
          <cell r="AK193">
            <v>5997900.5263999999</v>
          </cell>
          <cell r="AL193">
            <v>0</v>
          </cell>
          <cell r="AM193">
            <v>1989322.4636000013</v>
          </cell>
          <cell r="AN193">
            <v>0</v>
          </cell>
          <cell r="AO193">
            <v>1989322.4636000013</v>
          </cell>
          <cell r="AP193">
            <v>14.91346779818185</v>
          </cell>
          <cell r="AQ193">
            <v>0</v>
          </cell>
          <cell r="AR193">
            <v>1</v>
          </cell>
          <cell r="AS193">
            <v>0</v>
          </cell>
          <cell r="AT193">
            <v>1</v>
          </cell>
          <cell r="AU193">
            <v>0</v>
          </cell>
          <cell r="AV193">
            <v>0</v>
          </cell>
          <cell r="AW193">
            <v>955241884.828125</v>
          </cell>
          <cell r="AX193">
            <v>0</v>
          </cell>
          <cell r="AY193">
            <v>136463126.40401787</v>
          </cell>
          <cell r="AZ193">
            <v>1989322.4636000013</v>
          </cell>
          <cell r="BA193">
            <v>284188.92337142874</v>
          </cell>
          <cell r="BB193">
            <v>875387713.38840055</v>
          </cell>
          <cell r="BC193">
            <v>734844866.56274295</v>
          </cell>
          <cell r="BD193">
            <v>0</v>
          </cell>
          <cell r="BE193">
            <v>0</v>
          </cell>
        </row>
        <row r="194">
          <cell r="A194">
            <v>109532804</v>
          </cell>
          <cell r="B194" t="str">
            <v>Galeton Area SD</v>
          </cell>
          <cell r="C194" t="str">
            <v>Potter</v>
          </cell>
          <cell r="D194">
            <v>9335.39</v>
          </cell>
          <cell r="E194">
            <v>62</v>
          </cell>
          <cell r="F194">
            <v>1.1599999999999999E-2</v>
          </cell>
          <cell r="G194">
            <v>21</v>
          </cell>
          <cell r="H194">
            <v>7682333.4900000002</v>
          </cell>
          <cell r="I194">
            <v>654.46699999999998</v>
          </cell>
          <cell r="J194">
            <v>0</v>
          </cell>
          <cell r="K194">
            <v>3806958.13</v>
          </cell>
          <cell r="L194">
            <v>287006541</v>
          </cell>
          <cell r="M194">
            <v>39999431</v>
          </cell>
          <cell r="N194">
            <v>9335.3896484375</v>
          </cell>
          <cell r="O194">
            <v>339.47199999999998</v>
          </cell>
          <cell r="P194">
            <v>0.86</v>
          </cell>
          <cell r="Q194">
            <v>9408.31</v>
          </cell>
          <cell r="R194">
            <v>8245.6200000000008</v>
          </cell>
          <cell r="S194">
            <v>73.471999999999994</v>
          </cell>
          <cell r="T194">
            <v>73.656000000000006</v>
          </cell>
          <cell r="U194">
            <v>0</v>
          </cell>
          <cell r="V194">
            <v>0</v>
          </cell>
          <cell r="W194">
            <v>0</v>
          </cell>
          <cell r="X194">
            <v>-9.3774693005873044E-2</v>
          </cell>
          <cell r="Y194">
            <v>11738.3056640625</v>
          </cell>
          <cell r="Z194">
            <v>13704</v>
          </cell>
          <cell r="AA194">
            <v>8968815.7679999992</v>
          </cell>
          <cell r="AB194">
            <v>1286482.277999999</v>
          </cell>
          <cell r="AC194">
            <v>1.2699999999999999E-2</v>
          </cell>
          <cell r="AD194">
            <v>1.55E-2</v>
          </cell>
          <cell r="AE194">
            <v>327005972</v>
          </cell>
          <cell r="AF194">
            <v>4152975.8443999998</v>
          </cell>
          <cell r="AG194">
            <v>5068592.5659999996</v>
          </cell>
          <cell r="AH194">
            <v>346017.71439999994</v>
          </cell>
          <cell r="AI194">
            <v>346017.71439999994</v>
          </cell>
          <cell r="AJ194">
            <v>8257.7802734375</v>
          </cell>
          <cell r="AK194">
            <v>4152975.8443999998</v>
          </cell>
          <cell r="AL194">
            <v>0</v>
          </cell>
          <cell r="AM194">
            <v>940464.56359999906</v>
          </cell>
          <cell r="AN194">
            <v>0</v>
          </cell>
          <cell r="AO194">
            <v>940464.56359999906</v>
          </cell>
          <cell r="AP194">
            <v>12.24191275768216</v>
          </cell>
          <cell r="AQ194">
            <v>0</v>
          </cell>
          <cell r="AR194">
            <v>0.86950374806334985</v>
          </cell>
          <cell r="AS194">
            <v>0</v>
          </cell>
          <cell r="AT194">
            <v>0.86950374806334985</v>
          </cell>
          <cell r="AU194">
            <v>0</v>
          </cell>
          <cell r="AV194">
            <v>0</v>
          </cell>
          <cell r="AW194">
            <v>955241884.828125</v>
          </cell>
          <cell r="AX194">
            <v>0</v>
          </cell>
          <cell r="AY194">
            <v>136463126.40401787</v>
          </cell>
          <cell r="AZ194">
            <v>940464.56359999906</v>
          </cell>
          <cell r="BA194">
            <v>134352.08051428557</v>
          </cell>
          <cell r="BB194">
            <v>876328177.9520005</v>
          </cell>
          <cell r="BC194">
            <v>734844866.56274295</v>
          </cell>
          <cell r="BD194">
            <v>0</v>
          </cell>
          <cell r="BE194">
            <v>0</v>
          </cell>
        </row>
        <row r="195">
          <cell r="A195">
            <v>109535504</v>
          </cell>
          <cell r="B195" t="str">
            <v>Northern Potter SD</v>
          </cell>
          <cell r="C195" t="str">
            <v>Potter</v>
          </cell>
          <cell r="D195">
            <v>6846.12</v>
          </cell>
          <cell r="E195">
            <v>33</v>
          </cell>
          <cell r="F195">
            <v>1.0699999999999999E-2</v>
          </cell>
          <cell r="G195">
            <v>13</v>
          </cell>
          <cell r="H195">
            <v>11282295.74</v>
          </cell>
          <cell r="I195">
            <v>879.19200000000001</v>
          </cell>
          <cell r="J195">
            <v>0</v>
          </cell>
          <cell r="K195">
            <v>3761548.83</v>
          </cell>
          <cell r="L195">
            <v>292047347</v>
          </cell>
          <cell r="M195">
            <v>58198754</v>
          </cell>
          <cell r="N195">
            <v>6846.1201171875</v>
          </cell>
          <cell r="O195">
            <v>507.41</v>
          </cell>
          <cell r="P195">
            <v>1</v>
          </cell>
          <cell r="Q195">
            <v>6849.81</v>
          </cell>
          <cell r="R195">
            <v>8245.6200000000008</v>
          </cell>
          <cell r="S195">
            <v>96.763000000000005</v>
          </cell>
          <cell r="T195">
            <v>111.678</v>
          </cell>
          <cell r="U195">
            <v>0</v>
          </cell>
          <cell r="V195">
            <v>0</v>
          </cell>
          <cell r="W195">
            <v>0</v>
          </cell>
          <cell r="X195">
            <v>-0.13289483352900061</v>
          </cell>
          <cell r="Y195">
            <v>12832.5732421875</v>
          </cell>
          <cell r="Z195">
            <v>13704</v>
          </cell>
          <cell r="AA195">
            <v>12048447.168</v>
          </cell>
          <cell r="AB195">
            <v>766151.42799999937</v>
          </cell>
          <cell r="AC195">
            <v>1.2699999999999999E-2</v>
          </cell>
          <cell r="AD195">
            <v>1.55E-2</v>
          </cell>
          <cell r="AE195">
            <v>350246101</v>
          </cell>
          <cell r="AF195">
            <v>4448125.4826999996</v>
          </cell>
          <cell r="AG195">
            <v>5428814.5654999996</v>
          </cell>
          <cell r="AH195">
            <v>686576.65269999951</v>
          </cell>
          <cell r="AI195">
            <v>686576.65269999951</v>
          </cell>
          <cell r="AJ195">
            <v>8257.7802734375</v>
          </cell>
          <cell r="AK195">
            <v>4448125.4826999996</v>
          </cell>
          <cell r="AL195">
            <v>0</v>
          </cell>
          <cell r="AM195">
            <v>79574.775299999863</v>
          </cell>
          <cell r="AN195">
            <v>0</v>
          </cell>
          <cell r="AO195">
            <v>79574.775299999863</v>
          </cell>
          <cell r="AP195">
            <v>0.70530658949026859</v>
          </cell>
          <cell r="AQ195">
            <v>0</v>
          </cell>
          <cell r="AR195">
            <v>1</v>
          </cell>
          <cell r="AS195">
            <v>0</v>
          </cell>
          <cell r="AT195">
            <v>1</v>
          </cell>
          <cell r="AU195">
            <v>0</v>
          </cell>
          <cell r="AV195">
            <v>0</v>
          </cell>
          <cell r="AW195">
            <v>955241884.828125</v>
          </cell>
          <cell r="AX195">
            <v>0</v>
          </cell>
          <cell r="AY195">
            <v>136463126.40401787</v>
          </cell>
          <cell r="AZ195">
            <v>79574.775299999863</v>
          </cell>
          <cell r="BA195">
            <v>11367.825042857123</v>
          </cell>
          <cell r="BB195">
            <v>876407752.72730052</v>
          </cell>
          <cell r="BC195">
            <v>734844866.56274295</v>
          </cell>
          <cell r="BD195">
            <v>0</v>
          </cell>
          <cell r="BE195">
            <v>0</v>
          </cell>
        </row>
        <row r="196">
          <cell r="A196">
            <v>109537504</v>
          </cell>
          <cell r="B196" t="str">
            <v>Oswayo Valley SD</v>
          </cell>
          <cell r="C196" t="str">
            <v>Potter</v>
          </cell>
          <cell r="D196">
            <v>4679.4799999999996</v>
          </cell>
          <cell r="E196">
            <v>11</v>
          </cell>
          <cell r="F196">
            <v>1.34E-2</v>
          </cell>
          <cell r="G196">
            <v>43</v>
          </cell>
          <cell r="H196">
            <v>8498920.5099999998</v>
          </cell>
          <cell r="I196">
            <v>687.18299999999999</v>
          </cell>
          <cell r="J196">
            <v>0</v>
          </cell>
          <cell r="K196">
            <v>2569958.62</v>
          </cell>
          <cell r="L196">
            <v>150152410</v>
          </cell>
          <cell r="M196">
            <v>41631143</v>
          </cell>
          <cell r="N196">
            <v>4679.47998046875</v>
          </cell>
          <cell r="O196">
            <v>405.49599999999998</v>
          </cell>
          <cell r="P196">
            <v>1</v>
          </cell>
          <cell r="Q196">
            <v>4759.0200000000004</v>
          </cell>
          <cell r="R196">
            <v>8245.6200000000008</v>
          </cell>
          <cell r="S196">
            <v>76.53</v>
          </cell>
          <cell r="T196">
            <v>82.16</v>
          </cell>
          <cell r="U196">
            <v>0</v>
          </cell>
          <cell r="V196">
            <v>0</v>
          </cell>
          <cell r="W196">
            <v>0</v>
          </cell>
          <cell r="X196">
            <v>-0.2031583146484725</v>
          </cell>
          <cell r="Y196">
            <v>12367.7685546875</v>
          </cell>
          <cell r="Z196">
            <v>13704</v>
          </cell>
          <cell r="AA196">
            <v>9417155.8320000004</v>
          </cell>
          <cell r="AB196">
            <v>918235.32200000063</v>
          </cell>
          <cell r="AC196">
            <v>1.2699999999999999E-2</v>
          </cell>
          <cell r="AD196">
            <v>1.55E-2</v>
          </cell>
          <cell r="AE196">
            <v>191783553</v>
          </cell>
          <cell r="AF196">
            <v>2435651.1231</v>
          </cell>
          <cell r="AG196">
            <v>2972645.0715000001</v>
          </cell>
          <cell r="AH196">
            <v>-134307.49690000014</v>
          </cell>
          <cell r="AI196">
            <v>0</v>
          </cell>
          <cell r="AJ196">
            <v>8257.7802734375</v>
          </cell>
          <cell r="AK196">
            <v>2569958.62</v>
          </cell>
          <cell r="AL196">
            <v>0</v>
          </cell>
          <cell r="AM196">
            <v>918235.32200000063</v>
          </cell>
          <cell r="AN196">
            <v>0</v>
          </cell>
          <cell r="AO196">
            <v>918235.32200000063</v>
          </cell>
          <cell r="AP196">
            <v>10.804140607264024</v>
          </cell>
          <cell r="AQ196">
            <v>0</v>
          </cell>
          <cell r="AR196">
            <v>1</v>
          </cell>
          <cell r="AS196">
            <v>0</v>
          </cell>
          <cell r="AT196">
            <v>1</v>
          </cell>
          <cell r="AU196">
            <v>0</v>
          </cell>
          <cell r="AV196">
            <v>0</v>
          </cell>
          <cell r="AW196">
            <v>955241884.828125</v>
          </cell>
          <cell r="AX196">
            <v>0</v>
          </cell>
          <cell r="AY196">
            <v>136463126.40401787</v>
          </cell>
          <cell r="AZ196">
            <v>918235.32200000063</v>
          </cell>
          <cell r="BA196">
            <v>131176.47457142867</v>
          </cell>
          <cell r="BB196">
            <v>877325988.04930055</v>
          </cell>
          <cell r="BC196">
            <v>734844866.56274295</v>
          </cell>
          <cell r="BD196">
            <v>0</v>
          </cell>
          <cell r="BE196">
            <v>0</v>
          </cell>
        </row>
        <row r="197">
          <cell r="A197">
            <v>110141003</v>
          </cell>
          <cell r="B197" t="str">
            <v>Bald Eagle Area SD</v>
          </cell>
          <cell r="C197" t="str">
            <v>Centre</v>
          </cell>
          <cell r="D197">
            <v>7390.03</v>
          </cell>
          <cell r="E197">
            <v>40</v>
          </cell>
          <cell r="F197">
            <v>1.7600000000000001E-2</v>
          </cell>
          <cell r="G197">
            <v>81</v>
          </cell>
          <cell r="H197">
            <v>31573579.399999999</v>
          </cell>
          <cell r="I197">
            <v>2233.1469999999999</v>
          </cell>
          <cell r="J197">
            <v>0</v>
          </cell>
          <cell r="K197">
            <v>17614987.490000002</v>
          </cell>
          <cell r="L197">
            <v>714957422</v>
          </cell>
          <cell r="M197">
            <v>287233219</v>
          </cell>
          <cell r="N197">
            <v>7390.02978515625</v>
          </cell>
          <cell r="O197">
            <v>1562.6759999999999</v>
          </cell>
          <cell r="P197">
            <v>1</v>
          </cell>
          <cell r="Q197">
            <v>7410.37</v>
          </cell>
          <cell r="R197">
            <v>8245.6200000000008</v>
          </cell>
          <cell r="S197">
            <v>104.452</v>
          </cell>
          <cell r="T197">
            <v>226.256</v>
          </cell>
          <cell r="U197">
            <v>0</v>
          </cell>
          <cell r="V197">
            <v>0</v>
          </cell>
          <cell r="W197">
            <v>0</v>
          </cell>
          <cell r="X197">
            <v>-0.19278310068555379</v>
          </cell>
          <cell r="Y197">
            <v>14138.603515625</v>
          </cell>
          <cell r="Z197">
            <v>13704</v>
          </cell>
          <cell r="AA197">
            <v>30603046.487999998</v>
          </cell>
          <cell r="AB197">
            <v>0</v>
          </cell>
          <cell r="AC197">
            <v>1.2699999999999999E-2</v>
          </cell>
          <cell r="AD197">
            <v>1.55E-2</v>
          </cell>
          <cell r="AE197">
            <v>1002190641</v>
          </cell>
          <cell r="AF197">
            <v>12727821.140699999</v>
          </cell>
          <cell r="AG197">
            <v>15533954.9355</v>
          </cell>
          <cell r="AH197">
            <v>-4887166.3493000027</v>
          </cell>
          <cell r="AI197">
            <v>0</v>
          </cell>
          <cell r="AJ197">
            <v>8257.7802734375</v>
          </cell>
          <cell r="AK197">
            <v>17614987.490000002</v>
          </cell>
          <cell r="AL197">
            <v>0</v>
          </cell>
          <cell r="AM197">
            <v>0</v>
          </cell>
          <cell r="AN197">
            <v>0</v>
          </cell>
          <cell r="AO197">
            <v>0</v>
          </cell>
          <cell r="AP197">
            <v>0</v>
          </cell>
          <cell r="AQ197">
            <v>2081032.5545000024</v>
          </cell>
          <cell r="AR197">
            <v>1</v>
          </cell>
          <cell r="AS197">
            <v>0</v>
          </cell>
          <cell r="AT197">
            <v>1</v>
          </cell>
          <cell r="AU197">
            <v>2081032.5</v>
          </cell>
          <cell r="AV197">
            <v>2081032.5</v>
          </cell>
          <cell r="AW197">
            <v>955241884.828125</v>
          </cell>
          <cell r="AX197">
            <v>297290.35714285716</v>
          </cell>
          <cell r="AY197">
            <v>136463126.40401787</v>
          </cell>
          <cell r="AZ197">
            <v>0</v>
          </cell>
          <cell r="BA197">
            <v>0</v>
          </cell>
          <cell r="BB197">
            <v>877325988.04930055</v>
          </cell>
          <cell r="BC197">
            <v>734844866.56274295</v>
          </cell>
          <cell r="BD197">
            <v>2081033</v>
          </cell>
          <cell r="BE197">
            <v>297290</v>
          </cell>
        </row>
        <row r="198">
          <cell r="A198">
            <v>110141103</v>
          </cell>
          <cell r="B198" t="str">
            <v>Bellefonte Area SD</v>
          </cell>
          <cell r="C198" t="str">
            <v>Centre</v>
          </cell>
          <cell r="D198">
            <v>10149.81</v>
          </cell>
          <cell r="E198">
            <v>69</v>
          </cell>
          <cell r="F198">
            <v>1.5299999999999999E-2</v>
          </cell>
          <cell r="G198">
            <v>62</v>
          </cell>
          <cell r="H198">
            <v>50589591.629999995</v>
          </cell>
          <cell r="I198">
            <v>3745.3339999999998</v>
          </cell>
          <cell r="J198">
            <v>0</v>
          </cell>
          <cell r="K198">
            <v>35519451.969999999</v>
          </cell>
          <cell r="L198">
            <v>1682521180</v>
          </cell>
          <cell r="M198">
            <v>645248811</v>
          </cell>
          <cell r="N198">
            <v>10149.8095703125</v>
          </cell>
          <cell r="O198">
            <v>2812.4160000000002</v>
          </cell>
          <cell r="P198">
            <v>0.76</v>
          </cell>
          <cell r="Q198">
            <v>10230.19</v>
          </cell>
          <cell r="R198">
            <v>8245.6200000000008</v>
          </cell>
          <cell r="S198">
            <v>0</v>
          </cell>
          <cell r="T198">
            <v>373.13499999999999</v>
          </cell>
          <cell r="U198">
            <v>0</v>
          </cell>
          <cell r="V198">
            <v>0</v>
          </cell>
          <cell r="W198">
            <v>0</v>
          </cell>
          <cell r="X198">
            <v>-5.0778396339624804E-2</v>
          </cell>
          <cell r="Y198">
            <v>13507.3642578125</v>
          </cell>
          <cell r="Z198">
            <v>13704</v>
          </cell>
          <cell r="AA198">
            <v>51326057.136</v>
          </cell>
          <cell r="AB198">
            <v>736465.50600000471</v>
          </cell>
          <cell r="AC198">
            <v>1.2699999999999999E-2</v>
          </cell>
          <cell r="AD198">
            <v>1.55E-2</v>
          </cell>
          <cell r="AE198">
            <v>2327769991</v>
          </cell>
          <cell r="AF198">
            <v>29562678.885699999</v>
          </cell>
          <cell r="AG198">
            <v>36080434.8605</v>
          </cell>
          <cell r="AH198">
            <v>-5956773.0843000002</v>
          </cell>
          <cell r="AI198">
            <v>0</v>
          </cell>
          <cell r="AJ198">
            <v>8257.7802734375</v>
          </cell>
          <cell r="AK198">
            <v>35519451.969999999</v>
          </cell>
          <cell r="AL198">
            <v>0</v>
          </cell>
          <cell r="AM198">
            <v>736465.50600000471</v>
          </cell>
          <cell r="AN198">
            <v>0</v>
          </cell>
          <cell r="AO198">
            <v>736465.50600000471</v>
          </cell>
          <cell r="AP198">
            <v>1.4557648762740265</v>
          </cell>
          <cell r="AQ198">
            <v>0</v>
          </cell>
          <cell r="AR198">
            <v>0.77087919099022018</v>
          </cell>
          <cell r="AS198">
            <v>0</v>
          </cell>
          <cell r="AT198">
            <v>0.77087919099022018</v>
          </cell>
          <cell r="AU198">
            <v>0</v>
          </cell>
          <cell r="AV198">
            <v>0</v>
          </cell>
          <cell r="AW198">
            <v>955241884.828125</v>
          </cell>
          <cell r="AX198">
            <v>0</v>
          </cell>
          <cell r="AY198">
            <v>136463126.40401787</v>
          </cell>
          <cell r="AZ198">
            <v>736465.50600000471</v>
          </cell>
          <cell r="BA198">
            <v>105209.35800000068</v>
          </cell>
          <cell r="BB198">
            <v>878062453.55530059</v>
          </cell>
          <cell r="BC198">
            <v>734844866.56274295</v>
          </cell>
          <cell r="BD198">
            <v>0</v>
          </cell>
          <cell r="BE198">
            <v>0</v>
          </cell>
        </row>
        <row r="199">
          <cell r="A199">
            <v>110147003</v>
          </cell>
          <cell r="B199" t="str">
            <v>Penns Valley Area SD</v>
          </cell>
          <cell r="C199" t="str">
            <v>Centre</v>
          </cell>
          <cell r="D199">
            <v>9539.7999999999993</v>
          </cell>
          <cell r="E199">
            <v>63</v>
          </cell>
          <cell r="F199">
            <v>1.4999999999999999E-2</v>
          </cell>
          <cell r="G199">
            <v>59</v>
          </cell>
          <cell r="H199">
            <v>26053853.07</v>
          </cell>
          <cell r="I199">
            <v>2147.5720000000001</v>
          </cell>
          <cell r="J199">
            <v>0</v>
          </cell>
          <cell r="K199">
            <v>18146234.920000002</v>
          </cell>
          <cell r="L199">
            <v>910505279</v>
          </cell>
          <cell r="M199">
            <v>296355262</v>
          </cell>
          <cell r="N199">
            <v>9539.7998046875</v>
          </cell>
          <cell r="O199">
            <v>1469.4380000000001</v>
          </cell>
          <cell r="P199">
            <v>0.85</v>
          </cell>
          <cell r="Q199">
            <v>9512.7099999999991</v>
          </cell>
          <cell r="R199">
            <v>8245.6200000000008</v>
          </cell>
          <cell r="S199">
            <v>99.87</v>
          </cell>
          <cell r="T199">
            <v>206.84700000000001</v>
          </cell>
          <cell r="U199">
            <v>0</v>
          </cell>
          <cell r="V199">
            <v>0</v>
          </cell>
          <cell r="W199">
            <v>0</v>
          </cell>
          <cell r="X199">
            <v>-2.4680860659787869E-2</v>
          </cell>
          <cell r="Y199">
            <v>12131.771484375</v>
          </cell>
          <cell r="Z199">
            <v>13704</v>
          </cell>
          <cell r="AA199">
            <v>29430326.688000001</v>
          </cell>
          <cell r="AB199">
            <v>3376473.6180000007</v>
          </cell>
          <cell r="AC199">
            <v>1.2699999999999999E-2</v>
          </cell>
          <cell r="AD199">
            <v>1.55E-2</v>
          </cell>
          <cell r="AE199">
            <v>1206860541</v>
          </cell>
          <cell r="AF199">
            <v>15327128.8707</v>
          </cell>
          <cell r="AG199">
            <v>18706338.385499999</v>
          </cell>
          <cell r="AH199">
            <v>-2819106.0493000019</v>
          </cell>
          <cell r="AI199">
            <v>0</v>
          </cell>
          <cell r="AJ199">
            <v>8257.7802734375</v>
          </cell>
          <cell r="AK199">
            <v>18146234.920000002</v>
          </cell>
          <cell r="AL199">
            <v>0</v>
          </cell>
          <cell r="AM199">
            <v>3376473.6180000007</v>
          </cell>
          <cell r="AN199">
            <v>0</v>
          </cell>
          <cell r="AO199">
            <v>3376473.6180000007</v>
          </cell>
          <cell r="AP199">
            <v>12.959594148812787</v>
          </cell>
          <cell r="AQ199">
            <v>0</v>
          </cell>
          <cell r="AR199">
            <v>0.84475010368417958</v>
          </cell>
          <cell r="AS199">
            <v>0</v>
          </cell>
          <cell r="AT199">
            <v>0.84475010368417958</v>
          </cell>
          <cell r="AU199">
            <v>0</v>
          </cell>
          <cell r="AV199">
            <v>0</v>
          </cell>
          <cell r="AW199">
            <v>955241884.828125</v>
          </cell>
          <cell r="AX199">
            <v>0</v>
          </cell>
          <cell r="AY199">
            <v>136463126.40401787</v>
          </cell>
          <cell r="AZ199">
            <v>3376473.6180000007</v>
          </cell>
          <cell r="BA199">
            <v>482353.37400000013</v>
          </cell>
          <cell r="BB199">
            <v>881438927.17330062</v>
          </cell>
          <cell r="BC199">
            <v>734844866.56274295</v>
          </cell>
          <cell r="BD199">
            <v>0</v>
          </cell>
          <cell r="BE199">
            <v>0</v>
          </cell>
        </row>
        <row r="200">
          <cell r="A200">
            <v>110148002</v>
          </cell>
          <cell r="B200" t="str">
            <v>State College Area SD</v>
          </cell>
          <cell r="C200" t="str">
            <v>Centre</v>
          </cell>
          <cell r="D200">
            <v>18633.48</v>
          </cell>
          <cell r="E200">
            <v>96</v>
          </cell>
          <cell r="F200">
            <v>1.3299999999999999E-2</v>
          </cell>
          <cell r="G200">
            <v>41</v>
          </cell>
          <cell r="H200">
            <v>146462952.75999999</v>
          </cell>
          <cell r="I200">
            <v>9484.7000000000007</v>
          </cell>
          <cell r="J200">
            <v>0</v>
          </cell>
          <cell r="K200">
            <v>137597973.75</v>
          </cell>
          <cell r="L200">
            <v>7954834249</v>
          </cell>
          <cell r="M200">
            <v>2369132610</v>
          </cell>
          <cell r="N200">
            <v>18633.48046875</v>
          </cell>
          <cell r="O200">
            <v>7082.9579999999996</v>
          </cell>
          <cell r="P200">
            <v>0</v>
          </cell>
          <cell r="Q200">
            <v>18744.91</v>
          </cell>
          <cell r="R200">
            <v>8245.6200000000008</v>
          </cell>
          <cell r="S200">
            <v>0</v>
          </cell>
          <cell r="T200">
            <v>627.69899999999996</v>
          </cell>
          <cell r="U200">
            <v>1</v>
          </cell>
          <cell r="V200">
            <v>1</v>
          </cell>
          <cell r="W200">
            <v>1</v>
          </cell>
          <cell r="X200">
            <v>-7.4279890954196386E-3</v>
          </cell>
          <cell r="Y200">
            <v>15442.0224609375</v>
          </cell>
          <cell r="Z200">
            <v>13704</v>
          </cell>
          <cell r="AA200">
            <v>129978328.80000001</v>
          </cell>
          <cell r="AB200">
            <v>0</v>
          </cell>
          <cell r="AC200">
            <v>1.2699999999999999E-2</v>
          </cell>
          <cell r="AD200">
            <v>1.55E-2</v>
          </cell>
          <cell r="AE200">
            <v>10323966859</v>
          </cell>
          <cell r="AF200">
            <v>131114379.10929999</v>
          </cell>
          <cell r="AG200">
            <v>160021486.3145</v>
          </cell>
          <cell r="AH200">
            <v>-6483594.6407000124</v>
          </cell>
          <cell r="AI200">
            <v>0</v>
          </cell>
          <cell r="AJ200">
            <v>8257.7802734375</v>
          </cell>
          <cell r="AK200">
            <v>137597973.75</v>
          </cell>
          <cell r="AL200">
            <v>0</v>
          </cell>
          <cell r="AM200">
            <v>0</v>
          </cell>
          <cell r="AN200">
            <v>0</v>
          </cell>
          <cell r="AO200">
            <v>0</v>
          </cell>
          <cell r="AP200">
            <v>0</v>
          </cell>
          <cell r="AQ200">
            <v>0</v>
          </cell>
          <cell r="AR200">
            <v>-0.25647569343636256</v>
          </cell>
          <cell r="AS200">
            <v>0</v>
          </cell>
          <cell r="AT200">
            <v>0</v>
          </cell>
          <cell r="AU200">
            <v>0</v>
          </cell>
          <cell r="AV200">
            <v>0</v>
          </cell>
          <cell r="AW200">
            <v>955241884.828125</v>
          </cell>
          <cell r="AX200">
            <v>0</v>
          </cell>
          <cell r="AY200">
            <v>136463126.40401787</v>
          </cell>
          <cell r="AZ200">
            <v>0</v>
          </cell>
          <cell r="BA200">
            <v>0</v>
          </cell>
          <cell r="BB200">
            <v>881438927.17330062</v>
          </cell>
          <cell r="BC200">
            <v>734844866.56274295</v>
          </cell>
          <cell r="BD200">
            <v>0</v>
          </cell>
          <cell r="BE200">
            <v>0</v>
          </cell>
        </row>
        <row r="201">
          <cell r="A201">
            <v>110171003</v>
          </cell>
          <cell r="B201" t="str">
            <v>Clearfield Area SD</v>
          </cell>
          <cell r="C201" t="str">
            <v>Clearfield</v>
          </cell>
          <cell r="D201">
            <v>6591.37</v>
          </cell>
          <cell r="E201">
            <v>29</v>
          </cell>
          <cell r="F201">
            <v>1.34E-2</v>
          </cell>
          <cell r="G201">
            <v>43</v>
          </cell>
          <cell r="H201">
            <v>39773473.560000002</v>
          </cell>
          <cell r="I201">
            <v>3194.62</v>
          </cell>
          <cell r="J201">
            <v>0</v>
          </cell>
          <cell r="K201">
            <v>17002432.400000002</v>
          </cell>
          <cell r="L201">
            <v>919851473</v>
          </cell>
          <cell r="M201">
            <v>344446859</v>
          </cell>
          <cell r="N201">
            <v>6591.3701171875</v>
          </cell>
          <cell r="O201">
            <v>2161.2449999999999</v>
          </cell>
          <cell r="P201">
            <v>1</v>
          </cell>
          <cell r="Q201">
            <v>6615.19</v>
          </cell>
          <cell r="R201">
            <v>8245.6200000000008</v>
          </cell>
          <cell r="S201">
            <v>1.9550000000000001</v>
          </cell>
          <cell r="T201">
            <v>512.48699999999997</v>
          </cell>
          <cell r="U201">
            <v>0</v>
          </cell>
          <cell r="V201">
            <v>0</v>
          </cell>
          <cell r="W201">
            <v>0</v>
          </cell>
          <cell r="X201">
            <v>-0.11916411347373349</v>
          </cell>
          <cell r="Y201">
            <v>12450.142578125</v>
          </cell>
          <cell r="Z201">
            <v>13704</v>
          </cell>
          <cell r="AA201">
            <v>43779072.479999997</v>
          </cell>
          <cell r="AB201">
            <v>4005598.9199999943</v>
          </cell>
          <cell r="AC201">
            <v>1.2699999999999999E-2</v>
          </cell>
          <cell r="AD201">
            <v>1.55E-2</v>
          </cell>
          <cell r="AE201">
            <v>1264298332</v>
          </cell>
          <cell r="AF201">
            <v>16056588.816399999</v>
          </cell>
          <cell r="AG201">
            <v>19596624.146000002</v>
          </cell>
          <cell r="AH201">
            <v>-945843.58360000327</v>
          </cell>
          <cell r="AI201">
            <v>0</v>
          </cell>
          <cell r="AJ201">
            <v>8257.7802734375</v>
          </cell>
          <cell r="AK201">
            <v>17002432.400000002</v>
          </cell>
          <cell r="AL201">
            <v>0</v>
          </cell>
          <cell r="AM201">
            <v>4005598.9199999943</v>
          </cell>
          <cell r="AN201">
            <v>0</v>
          </cell>
          <cell r="AO201">
            <v>4005598.9199999943</v>
          </cell>
          <cell r="AP201">
            <v>10.071031170957134</v>
          </cell>
          <cell r="AQ201">
            <v>0</v>
          </cell>
          <cell r="AR201">
            <v>1</v>
          </cell>
          <cell r="AS201">
            <v>0</v>
          </cell>
          <cell r="AT201">
            <v>1</v>
          </cell>
          <cell r="AU201">
            <v>0</v>
          </cell>
          <cell r="AV201">
            <v>0</v>
          </cell>
          <cell r="AW201">
            <v>955241884.828125</v>
          </cell>
          <cell r="AX201">
            <v>0</v>
          </cell>
          <cell r="AY201">
            <v>136463126.40401787</v>
          </cell>
          <cell r="AZ201">
            <v>4005598.9199999943</v>
          </cell>
          <cell r="BA201">
            <v>572228.41714285628</v>
          </cell>
          <cell r="BB201">
            <v>885444526.09330058</v>
          </cell>
          <cell r="BC201">
            <v>734844866.56274295</v>
          </cell>
          <cell r="BD201">
            <v>0</v>
          </cell>
          <cell r="BE201">
            <v>0</v>
          </cell>
        </row>
        <row r="202">
          <cell r="A202">
            <v>110171803</v>
          </cell>
          <cell r="B202" t="str">
            <v>Curwensville Area SD</v>
          </cell>
          <cell r="C202" t="str">
            <v>Clearfield</v>
          </cell>
          <cell r="D202">
            <v>4563.5</v>
          </cell>
          <cell r="E202">
            <v>10</v>
          </cell>
          <cell r="F202">
            <v>1.1900000000000001E-2</v>
          </cell>
          <cell r="G202">
            <v>24</v>
          </cell>
          <cell r="H202">
            <v>18409195.780000001</v>
          </cell>
          <cell r="I202">
            <v>1602.5</v>
          </cell>
          <cell r="J202">
            <v>0</v>
          </cell>
          <cell r="K202">
            <v>5201121.04</v>
          </cell>
          <cell r="L202">
            <v>295799898</v>
          </cell>
          <cell r="M202">
            <v>140633502</v>
          </cell>
          <cell r="N202">
            <v>4563.5</v>
          </cell>
          <cell r="O202">
            <v>1042.0350000000001</v>
          </cell>
          <cell r="P202">
            <v>1</v>
          </cell>
          <cell r="Q202">
            <v>4522.71</v>
          </cell>
          <cell r="R202">
            <v>8245.6200000000008</v>
          </cell>
          <cell r="S202">
            <v>99.32</v>
          </cell>
          <cell r="T202">
            <v>209.619</v>
          </cell>
          <cell r="U202">
            <v>0</v>
          </cell>
          <cell r="V202">
            <v>0</v>
          </cell>
          <cell r="W202">
            <v>0</v>
          </cell>
          <cell r="X202">
            <v>-6.7896756858770863E-2</v>
          </cell>
          <cell r="Y202">
            <v>11487.7978515625</v>
          </cell>
          <cell r="Z202">
            <v>13704</v>
          </cell>
          <cell r="AA202">
            <v>21960660</v>
          </cell>
          <cell r="AB202">
            <v>3551464.2199999988</v>
          </cell>
          <cell r="AC202">
            <v>1.2699999999999999E-2</v>
          </cell>
          <cell r="AD202">
            <v>1.55E-2</v>
          </cell>
          <cell r="AE202">
            <v>436433400</v>
          </cell>
          <cell r="AF202">
            <v>5542704.1799999997</v>
          </cell>
          <cell r="AG202">
            <v>6764717.7000000002</v>
          </cell>
          <cell r="AH202">
            <v>341583.13999999966</v>
          </cell>
          <cell r="AI202">
            <v>341583.13999999966</v>
          </cell>
          <cell r="AJ202">
            <v>8257.7802734375</v>
          </cell>
          <cell r="AK202">
            <v>5542704.1799999997</v>
          </cell>
          <cell r="AL202">
            <v>0</v>
          </cell>
          <cell r="AM202">
            <v>3209881.0799999991</v>
          </cell>
          <cell r="AN202">
            <v>0</v>
          </cell>
          <cell r="AO202">
            <v>3209881.0799999991</v>
          </cell>
          <cell r="AP202">
            <v>17.436291722679474</v>
          </cell>
          <cell r="AQ202">
            <v>0</v>
          </cell>
          <cell r="AR202">
            <v>1</v>
          </cell>
          <cell r="AS202">
            <v>0</v>
          </cell>
          <cell r="AT202">
            <v>1</v>
          </cell>
          <cell r="AU202">
            <v>0</v>
          </cell>
          <cell r="AV202">
            <v>0</v>
          </cell>
          <cell r="AW202">
            <v>955241884.828125</v>
          </cell>
          <cell r="AX202">
            <v>0</v>
          </cell>
          <cell r="AY202">
            <v>136463126.40401787</v>
          </cell>
          <cell r="AZ202">
            <v>3209881.0799999991</v>
          </cell>
          <cell r="BA202">
            <v>458554.43999999989</v>
          </cell>
          <cell r="BB202">
            <v>888654407.17330062</v>
          </cell>
          <cell r="BC202">
            <v>734844866.56274295</v>
          </cell>
          <cell r="BD202">
            <v>0</v>
          </cell>
          <cell r="BE202">
            <v>0</v>
          </cell>
        </row>
        <row r="203">
          <cell r="A203">
            <v>110173003</v>
          </cell>
          <cell r="B203" t="str">
            <v>Glendale SD</v>
          </cell>
          <cell r="C203" t="str">
            <v>Clearfield</v>
          </cell>
          <cell r="D203">
            <v>4271.59</v>
          </cell>
          <cell r="E203">
            <v>9</v>
          </cell>
          <cell r="F203">
            <v>1.3599999999999999E-2</v>
          </cell>
          <cell r="G203">
            <v>46</v>
          </cell>
          <cell r="H203">
            <v>13396951.310000001</v>
          </cell>
          <cell r="I203">
            <v>1264.9069999999999</v>
          </cell>
          <cell r="J203">
            <v>0</v>
          </cell>
          <cell r="K203">
            <v>3835096.5799999996</v>
          </cell>
          <cell r="L203">
            <v>188447798</v>
          </cell>
          <cell r="M203">
            <v>92955091</v>
          </cell>
          <cell r="N203">
            <v>4271.58984375</v>
          </cell>
          <cell r="O203">
            <v>697.76400000000001</v>
          </cell>
          <cell r="P203">
            <v>1</v>
          </cell>
          <cell r="Q203">
            <v>4309.6899999999996</v>
          </cell>
          <cell r="R203">
            <v>8245.6200000000008</v>
          </cell>
          <cell r="S203">
            <v>95.436999999999998</v>
          </cell>
          <cell r="T203">
            <v>120.935</v>
          </cell>
          <cell r="U203">
            <v>0</v>
          </cell>
          <cell r="V203">
            <v>0</v>
          </cell>
          <cell r="W203">
            <v>0</v>
          </cell>
          <cell r="X203">
            <v>-0.15749342586753826</v>
          </cell>
          <cell r="Y203">
            <v>10591.25390625</v>
          </cell>
          <cell r="Z203">
            <v>13704</v>
          </cell>
          <cell r="AA203">
            <v>17334285.527999997</v>
          </cell>
          <cell r="AB203">
            <v>3937334.2179999966</v>
          </cell>
          <cell r="AC203">
            <v>1.2699999999999999E-2</v>
          </cell>
          <cell r="AD203">
            <v>1.55E-2</v>
          </cell>
          <cell r="AE203">
            <v>281402889</v>
          </cell>
          <cell r="AF203">
            <v>3573816.6902999999</v>
          </cell>
          <cell r="AG203">
            <v>4361744.7795000002</v>
          </cell>
          <cell r="AH203">
            <v>-261279.88969999971</v>
          </cell>
          <cell r="AI203">
            <v>0</v>
          </cell>
          <cell r="AJ203">
            <v>8257.7802734375</v>
          </cell>
          <cell r="AK203">
            <v>3835096.5799999996</v>
          </cell>
          <cell r="AL203">
            <v>0</v>
          </cell>
          <cell r="AM203">
            <v>3937334.2179999966</v>
          </cell>
          <cell r="AN203">
            <v>0</v>
          </cell>
          <cell r="AO203">
            <v>3937334.2179999966</v>
          </cell>
          <cell r="AP203">
            <v>29.389777770267916</v>
          </cell>
          <cell r="AQ203">
            <v>0</v>
          </cell>
          <cell r="AR203">
            <v>1</v>
          </cell>
          <cell r="AS203">
            <v>0</v>
          </cell>
          <cell r="AT203">
            <v>1</v>
          </cell>
          <cell r="AU203">
            <v>0</v>
          </cell>
          <cell r="AV203">
            <v>0</v>
          </cell>
          <cell r="AW203">
            <v>955241884.828125</v>
          </cell>
          <cell r="AX203">
            <v>0</v>
          </cell>
          <cell r="AY203">
            <v>136463126.40401787</v>
          </cell>
          <cell r="AZ203">
            <v>3937334.2179999966</v>
          </cell>
          <cell r="BA203">
            <v>562476.31685714237</v>
          </cell>
          <cell r="BB203">
            <v>892591741.39130068</v>
          </cell>
          <cell r="BC203">
            <v>734844866.56274295</v>
          </cell>
          <cell r="BD203">
            <v>0</v>
          </cell>
          <cell r="BE203">
            <v>0</v>
          </cell>
        </row>
        <row r="204">
          <cell r="A204">
            <v>110173504</v>
          </cell>
          <cell r="B204" t="str">
            <v>Harmony Area SD</v>
          </cell>
          <cell r="C204" t="str">
            <v>Clearfield</v>
          </cell>
          <cell r="D204">
            <v>5163.33</v>
          </cell>
          <cell r="E204">
            <v>17</v>
          </cell>
          <cell r="F204">
            <v>0.01</v>
          </cell>
          <cell r="G204">
            <v>8</v>
          </cell>
          <cell r="H204">
            <v>5785976.6200000001</v>
          </cell>
          <cell r="I204">
            <v>415.69200000000001</v>
          </cell>
          <cell r="J204">
            <v>0</v>
          </cell>
          <cell r="K204">
            <v>1377918.3599999999</v>
          </cell>
          <cell r="L204">
            <v>97198923</v>
          </cell>
          <cell r="M204">
            <v>39939921</v>
          </cell>
          <cell r="N204">
            <v>5163.330078125</v>
          </cell>
          <cell r="O204">
            <v>257.38400000000001</v>
          </cell>
          <cell r="P204">
            <v>1</v>
          </cell>
          <cell r="Q204">
            <v>5135.72</v>
          </cell>
          <cell r="R204">
            <v>8245.6200000000008</v>
          </cell>
          <cell r="S204">
            <v>54.610999999999997</v>
          </cell>
          <cell r="T204">
            <v>61.845999999999997</v>
          </cell>
          <cell r="U204">
            <v>0</v>
          </cell>
          <cell r="V204">
            <v>0</v>
          </cell>
          <cell r="W204">
            <v>0</v>
          </cell>
          <cell r="X204">
            <v>-0.26724250827036844</v>
          </cell>
          <cell r="Y204">
            <v>13918.9033203125</v>
          </cell>
          <cell r="Z204">
            <v>13704</v>
          </cell>
          <cell r="AA204">
            <v>5696643.1680000005</v>
          </cell>
          <cell r="AB204">
            <v>0</v>
          </cell>
          <cell r="AC204">
            <v>1.2699999999999999E-2</v>
          </cell>
          <cell r="AD204">
            <v>1.55E-2</v>
          </cell>
          <cell r="AE204">
            <v>137138844</v>
          </cell>
          <cell r="AF204">
            <v>1741663.3188</v>
          </cell>
          <cell r="AG204">
            <v>2125652.0819999999</v>
          </cell>
          <cell r="AH204">
            <v>363744.95880000014</v>
          </cell>
          <cell r="AI204">
            <v>0</v>
          </cell>
          <cell r="AJ204">
            <v>8257.7802734375</v>
          </cell>
          <cell r="AK204">
            <v>1741663.3188</v>
          </cell>
          <cell r="AL204">
            <v>0</v>
          </cell>
          <cell r="AM204">
            <v>0</v>
          </cell>
          <cell r="AN204">
            <v>0</v>
          </cell>
          <cell r="AO204">
            <v>0</v>
          </cell>
          <cell r="AP204">
            <v>0</v>
          </cell>
          <cell r="AQ204">
            <v>0</v>
          </cell>
          <cell r="AR204">
            <v>1</v>
          </cell>
          <cell r="AS204">
            <v>0</v>
          </cell>
          <cell r="AT204">
            <v>1</v>
          </cell>
          <cell r="AU204">
            <v>0</v>
          </cell>
          <cell r="AV204">
            <v>0</v>
          </cell>
          <cell r="AW204">
            <v>955241884.828125</v>
          </cell>
          <cell r="AX204">
            <v>0</v>
          </cell>
          <cell r="AY204">
            <v>136463126.40401787</v>
          </cell>
          <cell r="AZ204">
            <v>0</v>
          </cell>
          <cell r="BA204">
            <v>0</v>
          </cell>
          <cell r="BB204">
            <v>892591741.39130068</v>
          </cell>
          <cell r="BC204">
            <v>734844866.56274295</v>
          </cell>
          <cell r="BD204">
            <v>0</v>
          </cell>
          <cell r="BE204">
            <v>0</v>
          </cell>
        </row>
        <row r="205">
          <cell r="A205">
            <v>110175003</v>
          </cell>
          <cell r="B205" t="str">
            <v>Moshannon Valley SD</v>
          </cell>
          <cell r="C205" t="str">
            <v>Clearfield</v>
          </cell>
          <cell r="D205">
            <v>5141.53</v>
          </cell>
          <cell r="E205">
            <v>17</v>
          </cell>
          <cell r="F205">
            <v>1.11E-2</v>
          </cell>
          <cell r="G205">
            <v>17</v>
          </cell>
          <cell r="H205">
            <v>15753961.949999999</v>
          </cell>
          <cell r="I205">
            <v>1382.037</v>
          </cell>
          <cell r="J205">
            <v>0</v>
          </cell>
          <cell r="K205">
            <v>4175487.62</v>
          </cell>
          <cell r="L205">
            <v>251881751</v>
          </cell>
          <cell r="M205">
            <v>124979442</v>
          </cell>
          <cell r="N205">
            <v>5141.52978515625</v>
          </cell>
          <cell r="O205">
            <v>843.16899999999998</v>
          </cell>
          <cell r="P205">
            <v>1</v>
          </cell>
          <cell r="Q205">
            <v>5079.79</v>
          </cell>
          <cell r="R205">
            <v>8245.6200000000008</v>
          </cell>
          <cell r="S205">
            <v>90.786000000000001</v>
          </cell>
          <cell r="T205">
            <v>104.682</v>
          </cell>
          <cell r="U205">
            <v>0</v>
          </cell>
          <cell r="V205">
            <v>0</v>
          </cell>
          <cell r="W205">
            <v>0</v>
          </cell>
          <cell r="X205">
            <v>-0.11372838190499374</v>
          </cell>
          <cell r="Y205">
            <v>11399.0888671875</v>
          </cell>
          <cell r="Z205">
            <v>13704</v>
          </cell>
          <cell r="AA205">
            <v>18939435.048</v>
          </cell>
          <cell r="AB205">
            <v>3185473.0980000012</v>
          </cell>
          <cell r="AC205">
            <v>1.2699999999999999E-2</v>
          </cell>
          <cell r="AD205">
            <v>1.55E-2</v>
          </cell>
          <cell r="AE205">
            <v>376861193</v>
          </cell>
          <cell r="AF205">
            <v>4786137.1510999994</v>
          </cell>
          <cell r="AG205">
            <v>5841348.4914999995</v>
          </cell>
          <cell r="AH205">
            <v>610649.53109999932</v>
          </cell>
          <cell r="AI205">
            <v>610649.53109999932</v>
          </cell>
          <cell r="AJ205">
            <v>8257.7802734375</v>
          </cell>
          <cell r="AK205">
            <v>4786137.1510999994</v>
          </cell>
          <cell r="AL205">
            <v>0</v>
          </cell>
          <cell r="AM205">
            <v>2574823.5669000018</v>
          </cell>
          <cell r="AN205">
            <v>0</v>
          </cell>
          <cell r="AO205">
            <v>2574823.5669000018</v>
          </cell>
          <cell r="AP205">
            <v>16.343974773279189</v>
          </cell>
          <cell r="AQ205">
            <v>0</v>
          </cell>
          <cell r="AR205">
            <v>1</v>
          </cell>
          <cell r="AS205">
            <v>0</v>
          </cell>
          <cell r="AT205">
            <v>1</v>
          </cell>
          <cell r="AU205">
            <v>0</v>
          </cell>
          <cell r="AV205">
            <v>0</v>
          </cell>
          <cell r="AW205">
            <v>955241884.828125</v>
          </cell>
          <cell r="AX205">
            <v>0</v>
          </cell>
          <cell r="AY205">
            <v>136463126.40401787</v>
          </cell>
          <cell r="AZ205">
            <v>2574823.5669000018</v>
          </cell>
          <cell r="BA205">
            <v>367831.93812857167</v>
          </cell>
          <cell r="BB205">
            <v>895166564.95820069</v>
          </cell>
          <cell r="BC205">
            <v>734844866.56274295</v>
          </cell>
          <cell r="BD205">
            <v>0</v>
          </cell>
          <cell r="BE205">
            <v>0</v>
          </cell>
        </row>
        <row r="206">
          <cell r="A206">
            <v>110177003</v>
          </cell>
          <cell r="B206" t="str">
            <v>Philipsburg-Osceola Area SD</v>
          </cell>
          <cell r="C206" t="str">
            <v>Clearfield</v>
          </cell>
          <cell r="D206">
            <v>5691.48</v>
          </cell>
          <cell r="E206">
            <v>22</v>
          </cell>
          <cell r="F206">
            <v>1.46E-2</v>
          </cell>
          <cell r="G206">
            <v>53</v>
          </cell>
          <cell r="H206">
            <v>32687748.309999999</v>
          </cell>
          <cell r="I206">
            <v>2555.2060000000001</v>
          </cell>
          <cell r="J206">
            <v>0</v>
          </cell>
          <cell r="K206">
            <v>12461402.620000001</v>
          </cell>
          <cell r="L206">
            <v>575359869</v>
          </cell>
          <cell r="M206">
            <v>275680014</v>
          </cell>
          <cell r="N206">
            <v>5691.47998046875</v>
          </cell>
          <cell r="O206">
            <v>1686.2929999999999</v>
          </cell>
          <cell r="P206">
            <v>1</v>
          </cell>
          <cell r="Q206">
            <v>5702.3</v>
          </cell>
          <cell r="R206">
            <v>8245.6200000000008</v>
          </cell>
          <cell r="S206">
            <v>67.893000000000001</v>
          </cell>
          <cell r="T206">
            <v>335.24400000000003</v>
          </cell>
          <cell r="U206">
            <v>0</v>
          </cell>
          <cell r="V206">
            <v>0</v>
          </cell>
          <cell r="W206">
            <v>0</v>
          </cell>
          <cell r="X206">
            <v>-0.12278796695588931</v>
          </cell>
          <cell r="Y206">
            <v>12792.607421875</v>
          </cell>
          <cell r="Z206">
            <v>13704</v>
          </cell>
          <cell r="AA206">
            <v>35016543.024000004</v>
          </cell>
          <cell r="AB206">
            <v>2328794.7140000053</v>
          </cell>
          <cell r="AC206">
            <v>1.2699999999999999E-2</v>
          </cell>
          <cell r="AD206">
            <v>1.55E-2</v>
          </cell>
          <cell r="AE206">
            <v>851039883</v>
          </cell>
          <cell r="AF206">
            <v>10808206.5141</v>
          </cell>
          <cell r="AG206">
            <v>13191118.1865</v>
          </cell>
          <cell r="AH206">
            <v>-1653196.1059000008</v>
          </cell>
          <cell r="AI206">
            <v>0</v>
          </cell>
          <cell r="AJ206">
            <v>8257.7802734375</v>
          </cell>
          <cell r="AK206">
            <v>12461402.620000001</v>
          </cell>
          <cell r="AL206">
            <v>0</v>
          </cell>
          <cell r="AM206">
            <v>2328794.7140000053</v>
          </cell>
          <cell r="AN206">
            <v>0</v>
          </cell>
          <cell r="AO206">
            <v>2328794.7140000053</v>
          </cell>
          <cell r="AP206">
            <v>7.1243656550291314</v>
          </cell>
          <cell r="AQ206">
            <v>0</v>
          </cell>
          <cell r="AR206">
            <v>1</v>
          </cell>
          <cell r="AS206">
            <v>0</v>
          </cell>
          <cell r="AT206">
            <v>1</v>
          </cell>
          <cell r="AU206">
            <v>0</v>
          </cell>
          <cell r="AV206">
            <v>0</v>
          </cell>
          <cell r="AW206">
            <v>955241884.828125</v>
          </cell>
          <cell r="AX206">
            <v>0</v>
          </cell>
          <cell r="AY206">
            <v>136463126.40401787</v>
          </cell>
          <cell r="AZ206">
            <v>2328794.7140000053</v>
          </cell>
          <cell r="BA206">
            <v>332684.95914285787</v>
          </cell>
          <cell r="BB206">
            <v>897495359.67220068</v>
          </cell>
          <cell r="BC206">
            <v>734844866.56274295</v>
          </cell>
          <cell r="BD206">
            <v>0</v>
          </cell>
          <cell r="BE206">
            <v>0</v>
          </cell>
        </row>
        <row r="207">
          <cell r="A207">
            <v>110179003</v>
          </cell>
          <cell r="B207" t="str">
            <v>West Branch Area SD</v>
          </cell>
          <cell r="C207" t="str">
            <v>Clearfield</v>
          </cell>
          <cell r="D207">
            <v>5116.74</v>
          </cell>
          <cell r="E207">
            <v>17</v>
          </cell>
          <cell r="F207">
            <v>1.1900000000000001E-2</v>
          </cell>
          <cell r="G207">
            <v>24</v>
          </cell>
          <cell r="H207">
            <v>18049196.84</v>
          </cell>
          <cell r="I207">
            <v>1676.4110000000001</v>
          </cell>
          <cell r="J207">
            <v>0</v>
          </cell>
          <cell r="K207">
            <v>5533346.29</v>
          </cell>
          <cell r="L207">
            <v>312850940</v>
          </cell>
          <cell r="M207">
            <v>150363265</v>
          </cell>
          <cell r="N207">
            <v>5116.740234375</v>
          </cell>
          <cell r="O207">
            <v>953.11</v>
          </cell>
          <cell r="P207">
            <v>1</v>
          </cell>
          <cell r="Q207">
            <v>5178.88</v>
          </cell>
          <cell r="R207">
            <v>8245.6200000000008</v>
          </cell>
          <cell r="S207">
            <v>115.917</v>
          </cell>
          <cell r="T207">
            <v>183.173</v>
          </cell>
          <cell r="U207">
            <v>0</v>
          </cell>
          <cell r="V207">
            <v>0</v>
          </cell>
          <cell r="W207">
            <v>0</v>
          </cell>
          <cell r="X207">
            <v>-0.18675403617807279</v>
          </cell>
          <cell r="Y207">
            <v>10766.5703125</v>
          </cell>
          <cell r="Z207">
            <v>13704</v>
          </cell>
          <cell r="AA207">
            <v>22973536.344000001</v>
          </cell>
          <cell r="AB207">
            <v>4924339.5040000007</v>
          </cell>
          <cell r="AC207">
            <v>1.2699999999999999E-2</v>
          </cell>
          <cell r="AD207">
            <v>1.55E-2</v>
          </cell>
          <cell r="AE207">
            <v>463214205</v>
          </cell>
          <cell r="AF207">
            <v>5882820.4035</v>
          </cell>
          <cell r="AG207">
            <v>7179820.1775000002</v>
          </cell>
          <cell r="AH207">
            <v>349474.11349999998</v>
          </cell>
          <cell r="AI207">
            <v>349474.11349999998</v>
          </cell>
          <cell r="AJ207">
            <v>8257.7802734375</v>
          </cell>
          <cell r="AK207">
            <v>5882820.4035</v>
          </cell>
          <cell r="AL207">
            <v>0</v>
          </cell>
          <cell r="AM207">
            <v>4574865.3905000007</v>
          </cell>
          <cell r="AN207">
            <v>0</v>
          </cell>
          <cell r="AO207">
            <v>4574865.3905000007</v>
          </cell>
          <cell r="AP207">
            <v>25.346642463122482</v>
          </cell>
          <cell r="AQ207">
            <v>0</v>
          </cell>
          <cell r="AR207">
            <v>1</v>
          </cell>
          <cell r="AS207">
            <v>0</v>
          </cell>
          <cell r="AT207">
            <v>1</v>
          </cell>
          <cell r="AU207">
            <v>0</v>
          </cell>
          <cell r="AV207">
            <v>0</v>
          </cell>
          <cell r="AW207">
            <v>955241884.828125</v>
          </cell>
          <cell r="AX207">
            <v>0</v>
          </cell>
          <cell r="AY207">
            <v>136463126.40401787</v>
          </cell>
          <cell r="AZ207">
            <v>4574865.3905000007</v>
          </cell>
          <cell r="BA207">
            <v>653552.19864285726</v>
          </cell>
          <cell r="BB207">
            <v>902070225.06270063</v>
          </cell>
          <cell r="BC207">
            <v>734844866.56274295</v>
          </cell>
          <cell r="BD207">
            <v>0</v>
          </cell>
          <cell r="BE207">
            <v>0</v>
          </cell>
        </row>
        <row r="208">
          <cell r="A208">
            <v>110183602</v>
          </cell>
          <cell r="B208" t="str">
            <v>Keystone Central SD</v>
          </cell>
          <cell r="C208" t="str">
            <v>Clinton</v>
          </cell>
          <cell r="D208">
            <v>8147.6</v>
          </cell>
          <cell r="E208">
            <v>48</v>
          </cell>
          <cell r="F208">
            <v>1.3100000000000001E-2</v>
          </cell>
          <cell r="G208">
            <v>37</v>
          </cell>
          <cell r="H208">
            <v>77021809.310000002</v>
          </cell>
          <cell r="I208">
            <v>6157.808</v>
          </cell>
          <cell r="J208">
            <v>0</v>
          </cell>
          <cell r="K208">
            <v>36679340.229999997</v>
          </cell>
          <cell r="L208">
            <v>2083038786</v>
          </cell>
          <cell r="M208">
            <v>725330397</v>
          </cell>
          <cell r="N208">
            <v>8147.60009765625</v>
          </cell>
          <cell r="O208">
            <v>4134.6549999999997</v>
          </cell>
          <cell r="P208">
            <v>1</v>
          </cell>
          <cell r="Q208">
            <v>8128.37</v>
          </cell>
          <cell r="R208">
            <v>8245.6200000000008</v>
          </cell>
          <cell r="S208">
            <v>0</v>
          </cell>
          <cell r="T208">
            <v>702.37300000000005</v>
          </cell>
          <cell r="U208">
            <v>0</v>
          </cell>
          <cell r="V208">
            <v>0</v>
          </cell>
          <cell r="W208">
            <v>0</v>
          </cell>
          <cell r="X208">
            <v>-0.12672501267856076</v>
          </cell>
          <cell r="Y208">
            <v>12507.9912109375</v>
          </cell>
          <cell r="Z208">
            <v>13704</v>
          </cell>
          <cell r="AA208">
            <v>84386600.832000002</v>
          </cell>
          <cell r="AB208">
            <v>7364791.5219999999</v>
          </cell>
          <cell r="AC208">
            <v>1.2699999999999999E-2</v>
          </cell>
          <cell r="AD208">
            <v>1.55E-2</v>
          </cell>
          <cell r="AE208">
            <v>2808369183</v>
          </cell>
          <cell r="AF208">
            <v>35666288.6241</v>
          </cell>
          <cell r="AG208">
            <v>43529722.336499996</v>
          </cell>
          <cell r="AH208">
            <v>-1013051.6058999971</v>
          </cell>
          <cell r="AI208">
            <v>0</v>
          </cell>
          <cell r="AJ208">
            <v>8257.7802734375</v>
          </cell>
          <cell r="AK208">
            <v>36679340.229999997</v>
          </cell>
          <cell r="AL208">
            <v>0</v>
          </cell>
          <cell r="AM208">
            <v>7364791.5219999999</v>
          </cell>
          <cell r="AN208">
            <v>0</v>
          </cell>
          <cell r="AO208">
            <v>7364791.5219999999</v>
          </cell>
          <cell r="AP208">
            <v>9.561956006977109</v>
          </cell>
          <cell r="AQ208">
            <v>0</v>
          </cell>
          <cell r="AR208">
            <v>1</v>
          </cell>
          <cell r="AS208">
            <v>0</v>
          </cell>
          <cell r="AT208">
            <v>1</v>
          </cell>
          <cell r="AU208">
            <v>0</v>
          </cell>
          <cell r="AV208">
            <v>0</v>
          </cell>
          <cell r="AW208">
            <v>955241884.828125</v>
          </cell>
          <cell r="AX208">
            <v>0</v>
          </cell>
          <cell r="AY208">
            <v>136463126.40401787</v>
          </cell>
          <cell r="AZ208">
            <v>7364791.5219999999</v>
          </cell>
          <cell r="BA208">
            <v>1052113.0745714286</v>
          </cell>
          <cell r="BB208">
            <v>909435016.58470058</v>
          </cell>
          <cell r="BC208">
            <v>734844866.56274295</v>
          </cell>
          <cell r="BD208">
            <v>0</v>
          </cell>
          <cell r="BE208">
            <v>0</v>
          </cell>
        </row>
        <row r="209">
          <cell r="A209">
            <v>111291304</v>
          </cell>
          <cell r="B209" t="str">
            <v>Central Fulton SD</v>
          </cell>
          <cell r="C209" t="str">
            <v>Fulton</v>
          </cell>
          <cell r="D209">
            <v>6421.79</v>
          </cell>
          <cell r="E209">
            <v>28</v>
          </cell>
          <cell r="F209">
            <v>1.15E-2</v>
          </cell>
          <cell r="G209">
            <v>20</v>
          </cell>
          <cell r="H209">
            <v>16863296.140000001</v>
          </cell>
          <cell r="I209">
            <v>1434.865</v>
          </cell>
          <cell r="J209">
            <v>0</v>
          </cell>
          <cell r="K209">
            <v>6333147.54</v>
          </cell>
          <cell r="L209">
            <v>415431491</v>
          </cell>
          <cell r="M209">
            <v>137146487</v>
          </cell>
          <cell r="N209">
            <v>6421.7900390625</v>
          </cell>
          <cell r="O209">
            <v>947.44500000000005</v>
          </cell>
          <cell r="P209">
            <v>1</v>
          </cell>
          <cell r="Q209">
            <v>6414.2</v>
          </cell>
          <cell r="R209">
            <v>8245.6200000000008</v>
          </cell>
          <cell r="S209">
            <v>101.149</v>
          </cell>
          <cell r="T209">
            <v>157.494</v>
          </cell>
          <cell r="U209">
            <v>0</v>
          </cell>
          <cell r="V209">
            <v>0</v>
          </cell>
          <cell r="W209">
            <v>0</v>
          </cell>
          <cell r="X209">
            <v>-4.6053422845209323E-2</v>
          </cell>
          <cell r="Y209">
            <v>11752.53125</v>
          </cell>
          <cell r="Z209">
            <v>13704</v>
          </cell>
          <cell r="AA209">
            <v>19663389.960000001</v>
          </cell>
          <cell r="AB209">
            <v>2800093.8200000003</v>
          </cell>
          <cell r="AC209">
            <v>1.2699999999999999E-2</v>
          </cell>
          <cell r="AD209">
            <v>1.55E-2</v>
          </cell>
          <cell r="AE209">
            <v>552577978</v>
          </cell>
          <cell r="AF209">
            <v>7017740.3205999993</v>
          </cell>
          <cell r="AG209">
            <v>8564958.659</v>
          </cell>
          <cell r="AH209">
            <v>684592.78059999924</v>
          </cell>
          <cell r="AI209">
            <v>684592.78059999924</v>
          </cell>
          <cell r="AJ209">
            <v>8257.7802734375</v>
          </cell>
          <cell r="AK209">
            <v>7017740.3205999993</v>
          </cell>
          <cell r="AL209">
            <v>0</v>
          </cell>
          <cell r="AM209">
            <v>2115501.0394000011</v>
          </cell>
          <cell r="AN209">
            <v>0</v>
          </cell>
          <cell r="AO209">
            <v>2115501.0394000011</v>
          </cell>
          <cell r="AP209">
            <v>12.545003194138301</v>
          </cell>
          <cell r="AQ209">
            <v>0</v>
          </cell>
          <cell r="AR209">
            <v>1</v>
          </cell>
          <cell r="AS209">
            <v>0</v>
          </cell>
          <cell r="AT209">
            <v>1</v>
          </cell>
          <cell r="AU209">
            <v>0</v>
          </cell>
          <cell r="AV209">
            <v>0</v>
          </cell>
          <cell r="AW209">
            <v>955241884.828125</v>
          </cell>
          <cell r="AX209">
            <v>0</v>
          </cell>
          <cell r="AY209">
            <v>136463126.40401787</v>
          </cell>
          <cell r="AZ209">
            <v>2115501.0394000011</v>
          </cell>
          <cell r="BA209">
            <v>302214.43420000013</v>
          </cell>
          <cell r="BB209">
            <v>911550517.62410057</v>
          </cell>
          <cell r="BC209">
            <v>734844866.56274295</v>
          </cell>
          <cell r="BD209">
            <v>0</v>
          </cell>
          <cell r="BE209">
            <v>0</v>
          </cell>
        </row>
        <row r="210">
          <cell r="A210">
            <v>111292304</v>
          </cell>
          <cell r="B210" t="str">
            <v>Forbes Road SD</v>
          </cell>
          <cell r="C210" t="str">
            <v>Fulton</v>
          </cell>
          <cell r="D210">
            <v>7233.95</v>
          </cell>
          <cell r="E210">
            <v>39</v>
          </cell>
          <cell r="F210">
            <v>1.24E-2</v>
          </cell>
          <cell r="G210">
            <v>29</v>
          </cell>
          <cell r="H210">
            <v>7833305.6500000004</v>
          </cell>
          <cell r="I210">
            <v>539.28399999999999</v>
          </cell>
          <cell r="J210">
            <v>0</v>
          </cell>
          <cell r="K210">
            <v>3003879.43</v>
          </cell>
          <cell r="L210">
            <v>184934872</v>
          </cell>
          <cell r="M210">
            <v>57866030</v>
          </cell>
          <cell r="N210">
            <v>7233.9501953125</v>
          </cell>
          <cell r="O210">
            <v>362.45299999999997</v>
          </cell>
          <cell r="P210">
            <v>1</v>
          </cell>
          <cell r="Q210">
            <v>7225.82</v>
          </cell>
          <cell r="R210">
            <v>8245.6200000000008</v>
          </cell>
          <cell r="S210">
            <v>66.244</v>
          </cell>
          <cell r="T210">
            <v>41.728999999999999</v>
          </cell>
          <cell r="U210">
            <v>0</v>
          </cell>
          <cell r="V210">
            <v>0</v>
          </cell>
          <cell r="W210">
            <v>0</v>
          </cell>
          <cell r="X210">
            <v>-0.17017033746966437</v>
          </cell>
          <cell r="Y210">
            <v>14525.380859375</v>
          </cell>
          <cell r="Z210">
            <v>13704</v>
          </cell>
          <cell r="AA210">
            <v>7390347.9359999998</v>
          </cell>
          <cell r="AB210">
            <v>0</v>
          </cell>
          <cell r="AC210">
            <v>1.2699999999999999E-2</v>
          </cell>
          <cell r="AD210">
            <v>1.55E-2</v>
          </cell>
          <cell r="AE210">
            <v>242800902</v>
          </cell>
          <cell r="AF210">
            <v>3083571.4553999999</v>
          </cell>
          <cell r="AG210">
            <v>3763413.9810000001</v>
          </cell>
          <cell r="AH210">
            <v>79692.025399999693</v>
          </cell>
          <cell r="AI210">
            <v>0</v>
          </cell>
          <cell r="AJ210">
            <v>8257.7802734375</v>
          </cell>
          <cell r="AK210">
            <v>3083571.4553999999</v>
          </cell>
          <cell r="AL210">
            <v>0</v>
          </cell>
          <cell r="AM210">
            <v>0</v>
          </cell>
          <cell r="AN210">
            <v>0</v>
          </cell>
          <cell r="AO210">
            <v>0</v>
          </cell>
          <cell r="AP210">
            <v>0</v>
          </cell>
          <cell r="AQ210">
            <v>0</v>
          </cell>
          <cell r="AR210">
            <v>1</v>
          </cell>
          <cell r="AS210">
            <v>0</v>
          </cell>
          <cell r="AT210">
            <v>1</v>
          </cell>
          <cell r="AU210">
            <v>0</v>
          </cell>
          <cell r="AV210">
            <v>0</v>
          </cell>
          <cell r="AW210">
            <v>955241884.828125</v>
          </cell>
          <cell r="AX210">
            <v>0</v>
          </cell>
          <cell r="AY210">
            <v>136463126.40401787</v>
          </cell>
          <cell r="AZ210">
            <v>0</v>
          </cell>
          <cell r="BA210">
            <v>0</v>
          </cell>
          <cell r="BB210">
            <v>911550517.62410057</v>
          </cell>
          <cell r="BC210">
            <v>734844866.56274295</v>
          </cell>
          <cell r="BD210">
            <v>0</v>
          </cell>
          <cell r="BE210">
            <v>0</v>
          </cell>
        </row>
        <row r="211">
          <cell r="A211">
            <v>111297504</v>
          </cell>
          <cell r="B211" t="str">
            <v>Southern Fulton SD</v>
          </cell>
          <cell r="C211" t="str">
            <v>Fulton</v>
          </cell>
          <cell r="D211">
            <v>7198.41</v>
          </cell>
          <cell r="E211">
            <v>38</v>
          </cell>
          <cell r="F211">
            <v>1.0500000000000001E-2</v>
          </cell>
          <cell r="G211">
            <v>11</v>
          </cell>
          <cell r="H211">
            <v>13574829.859999999</v>
          </cell>
          <cell r="I211">
            <v>1070.944</v>
          </cell>
          <cell r="J211">
            <v>0</v>
          </cell>
          <cell r="K211">
            <v>5132020.3499999996</v>
          </cell>
          <cell r="L211">
            <v>371917267</v>
          </cell>
          <cell r="M211">
            <v>118749662</v>
          </cell>
          <cell r="N211">
            <v>7198.41015625</v>
          </cell>
          <cell r="O211">
            <v>719.947</v>
          </cell>
          <cell r="P211">
            <v>1</v>
          </cell>
          <cell r="Q211">
            <v>7268.25</v>
          </cell>
          <cell r="R211">
            <v>8245.6200000000008</v>
          </cell>
          <cell r="S211">
            <v>110.56699999999999</v>
          </cell>
          <cell r="T211">
            <v>114.602</v>
          </cell>
          <cell r="U211">
            <v>0</v>
          </cell>
          <cell r="V211">
            <v>0</v>
          </cell>
          <cell r="W211">
            <v>0</v>
          </cell>
          <cell r="X211">
            <v>-0.19420523760383765</v>
          </cell>
          <cell r="Y211">
            <v>12675.57421875</v>
          </cell>
          <cell r="Z211">
            <v>13704</v>
          </cell>
          <cell r="AA211">
            <v>14676216.575999999</v>
          </cell>
          <cell r="AB211">
            <v>1101386.716</v>
          </cell>
          <cell r="AC211">
            <v>1.2699999999999999E-2</v>
          </cell>
          <cell r="AD211">
            <v>1.55E-2</v>
          </cell>
          <cell r="AE211">
            <v>490666929</v>
          </cell>
          <cell r="AF211">
            <v>6231469.9983000001</v>
          </cell>
          <cell r="AG211">
            <v>7605337.3995000003</v>
          </cell>
          <cell r="AH211">
            <v>1099449.6483000005</v>
          </cell>
          <cell r="AI211">
            <v>1099449.6483000005</v>
          </cell>
          <cell r="AJ211">
            <v>8257.7802734375</v>
          </cell>
          <cell r="AK211">
            <v>6231469.9983000001</v>
          </cell>
          <cell r="AL211">
            <v>0</v>
          </cell>
          <cell r="AM211">
            <v>1937.0676999995485</v>
          </cell>
          <cell r="AN211">
            <v>0</v>
          </cell>
          <cell r="AO211">
            <v>1937.0676999995485</v>
          </cell>
          <cell r="AP211">
            <v>1.4269554167359181E-2</v>
          </cell>
          <cell r="AQ211">
            <v>0</v>
          </cell>
          <cell r="AR211">
            <v>1</v>
          </cell>
          <cell r="AS211">
            <v>0</v>
          </cell>
          <cell r="AT211">
            <v>1</v>
          </cell>
          <cell r="AU211">
            <v>0</v>
          </cell>
          <cell r="AV211">
            <v>0</v>
          </cell>
          <cell r="AW211">
            <v>955241884.828125</v>
          </cell>
          <cell r="AX211">
            <v>0</v>
          </cell>
          <cell r="AY211">
            <v>136463126.40401787</v>
          </cell>
          <cell r="AZ211">
            <v>1937.0676999995485</v>
          </cell>
          <cell r="BA211">
            <v>276.72395714279264</v>
          </cell>
          <cell r="BB211">
            <v>911552454.69180059</v>
          </cell>
          <cell r="BC211">
            <v>734844866.56274295</v>
          </cell>
          <cell r="BD211">
            <v>0</v>
          </cell>
          <cell r="BE211">
            <v>0</v>
          </cell>
        </row>
        <row r="212">
          <cell r="A212">
            <v>111312503</v>
          </cell>
          <cell r="B212" t="str">
            <v>Huntingdon Area SD</v>
          </cell>
          <cell r="C212" t="str">
            <v>Huntingdon</v>
          </cell>
          <cell r="D212">
            <v>8612.6200000000008</v>
          </cell>
          <cell r="E212">
            <v>55</v>
          </cell>
          <cell r="F212">
            <v>1.0500000000000001E-2</v>
          </cell>
          <cell r="G212">
            <v>11</v>
          </cell>
          <cell r="H212">
            <v>31432582.879999999</v>
          </cell>
          <cell r="I212">
            <v>2872.0430000000001</v>
          </cell>
          <cell r="J212">
            <v>0</v>
          </cell>
          <cell r="K212">
            <v>14584628.669999998</v>
          </cell>
          <cell r="L212">
            <v>1068886288</v>
          </cell>
          <cell r="M212">
            <v>323653246</v>
          </cell>
          <cell r="N212">
            <v>8612.6201171875</v>
          </cell>
          <cell r="O212">
            <v>1863.729</v>
          </cell>
          <cell r="P212">
            <v>0.95</v>
          </cell>
          <cell r="Q212">
            <v>8678.8700000000008</v>
          </cell>
          <cell r="R212">
            <v>8245.6200000000008</v>
          </cell>
          <cell r="S212">
            <v>44.901000000000003</v>
          </cell>
          <cell r="T212">
            <v>337.69400000000002</v>
          </cell>
          <cell r="U212">
            <v>0</v>
          </cell>
          <cell r="V212">
            <v>0</v>
          </cell>
          <cell r="W212">
            <v>0</v>
          </cell>
          <cell r="X212">
            <v>-0.13091010651293686</v>
          </cell>
          <cell r="Y212">
            <v>10944.3291015625</v>
          </cell>
          <cell r="Z212">
            <v>13704</v>
          </cell>
          <cell r="AA212">
            <v>39358477.272</v>
          </cell>
          <cell r="AB212">
            <v>7925894.3920000009</v>
          </cell>
          <cell r="AC212">
            <v>1.2699999999999999E-2</v>
          </cell>
          <cell r="AD212">
            <v>1.55E-2</v>
          </cell>
          <cell r="AE212">
            <v>1392539534</v>
          </cell>
          <cell r="AF212">
            <v>17685252.081799999</v>
          </cell>
          <cell r="AG212">
            <v>21584362.776999999</v>
          </cell>
          <cell r="AH212">
            <v>3100623.4118000008</v>
          </cell>
          <cell r="AI212">
            <v>3100623.4118000008</v>
          </cell>
          <cell r="AJ212">
            <v>8257.7802734375</v>
          </cell>
          <cell r="AK212">
            <v>17685252.081799999</v>
          </cell>
          <cell r="AL212">
            <v>0</v>
          </cell>
          <cell r="AM212">
            <v>4825270.9802000001</v>
          </cell>
          <cell r="AN212">
            <v>0</v>
          </cell>
          <cell r="AO212">
            <v>4825270.9802000001</v>
          </cell>
          <cell r="AP212">
            <v>15.351175557609793</v>
          </cell>
          <cell r="AQ212">
            <v>0</v>
          </cell>
          <cell r="AR212">
            <v>0.95702963363031102</v>
          </cell>
          <cell r="AS212">
            <v>0</v>
          </cell>
          <cell r="AT212">
            <v>0.95702963363031102</v>
          </cell>
          <cell r="AU212">
            <v>0</v>
          </cell>
          <cell r="AV212">
            <v>0</v>
          </cell>
          <cell r="AW212">
            <v>955241884.828125</v>
          </cell>
          <cell r="AX212">
            <v>0</v>
          </cell>
          <cell r="AY212">
            <v>136463126.40401787</v>
          </cell>
          <cell r="AZ212">
            <v>4825270.9802000001</v>
          </cell>
          <cell r="BA212">
            <v>689324.42574285716</v>
          </cell>
          <cell r="BB212">
            <v>916377725.67200065</v>
          </cell>
          <cell r="BC212">
            <v>734844866.56274295</v>
          </cell>
          <cell r="BD212">
            <v>0</v>
          </cell>
          <cell r="BE212">
            <v>0</v>
          </cell>
        </row>
        <row r="213">
          <cell r="A213">
            <v>111312804</v>
          </cell>
          <cell r="B213" t="str">
            <v>Juniata Valley SD</v>
          </cell>
          <cell r="C213" t="str">
            <v>Huntingdon</v>
          </cell>
          <cell r="D213">
            <v>5596.29</v>
          </cell>
          <cell r="E213">
            <v>20</v>
          </cell>
          <cell r="F213">
            <v>1.0999999999999999E-2</v>
          </cell>
          <cell r="G213">
            <v>15</v>
          </cell>
          <cell r="H213">
            <v>12258192.73</v>
          </cell>
          <cell r="I213">
            <v>1188.9649999999999</v>
          </cell>
          <cell r="J213">
            <v>0</v>
          </cell>
          <cell r="K213">
            <v>4442413.7799999993</v>
          </cell>
          <cell r="L213">
            <v>300251769</v>
          </cell>
          <cell r="M213">
            <v>103796290</v>
          </cell>
          <cell r="N213">
            <v>5596.2900390625</v>
          </cell>
          <cell r="O213">
            <v>730.18299999999999</v>
          </cell>
          <cell r="P213">
            <v>1</v>
          </cell>
          <cell r="Q213">
            <v>5869.81</v>
          </cell>
          <cell r="R213">
            <v>8245.6200000000008</v>
          </cell>
          <cell r="S213">
            <v>104.807</v>
          </cell>
          <cell r="T213">
            <v>128.69999999999999</v>
          </cell>
          <cell r="U213">
            <v>0</v>
          </cell>
          <cell r="V213">
            <v>0</v>
          </cell>
          <cell r="W213">
            <v>0</v>
          </cell>
          <cell r="X213">
            <v>-4.7915526007039459E-2</v>
          </cell>
          <cell r="Y213">
            <v>10309.9697265625</v>
          </cell>
          <cell r="Z213">
            <v>13704</v>
          </cell>
          <cell r="AA213">
            <v>16293576.359999999</v>
          </cell>
          <cell r="AB213">
            <v>4035383.629999999</v>
          </cell>
          <cell r="AC213">
            <v>1.2699999999999999E-2</v>
          </cell>
          <cell r="AD213">
            <v>1.55E-2</v>
          </cell>
          <cell r="AE213">
            <v>404048059</v>
          </cell>
          <cell r="AF213">
            <v>5131410.3492999999</v>
          </cell>
          <cell r="AG213">
            <v>6262744.9145</v>
          </cell>
          <cell r="AH213">
            <v>688996.56930000056</v>
          </cell>
          <cell r="AI213">
            <v>688996.56930000056</v>
          </cell>
          <cell r="AJ213">
            <v>8257.7802734375</v>
          </cell>
          <cell r="AK213">
            <v>5131410.3492999999</v>
          </cell>
          <cell r="AL213">
            <v>0</v>
          </cell>
          <cell r="AM213">
            <v>3346387.0606999984</v>
          </cell>
          <cell r="AN213">
            <v>0</v>
          </cell>
          <cell r="AO213">
            <v>3346387.0606999984</v>
          </cell>
          <cell r="AP213">
            <v>27.299187852628894</v>
          </cell>
          <cell r="AQ213">
            <v>0</v>
          </cell>
          <cell r="AR213">
            <v>1</v>
          </cell>
          <cell r="AS213">
            <v>0</v>
          </cell>
          <cell r="AT213">
            <v>1</v>
          </cell>
          <cell r="AU213">
            <v>0</v>
          </cell>
          <cell r="AV213">
            <v>0</v>
          </cell>
          <cell r="AW213">
            <v>955241884.828125</v>
          </cell>
          <cell r="AX213">
            <v>0</v>
          </cell>
          <cell r="AY213">
            <v>136463126.40401787</v>
          </cell>
          <cell r="AZ213">
            <v>3346387.0606999984</v>
          </cell>
          <cell r="BA213">
            <v>478055.29438571405</v>
          </cell>
          <cell r="BB213">
            <v>919724112.73270059</v>
          </cell>
          <cell r="BC213">
            <v>734844866.56274295</v>
          </cell>
          <cell r="BD213">
            <v>0</v>
          </cell>
          <cell r="BE213">
            <v>0</v>
          </cell>
        </row>
        <row r="214">
          <cell r="A214">
            <v>111316003</v>
          </cell>
          <cell r="B214" t="str">
            <v>Mount Union Area SD</v>
          </cell>
          <cell r="C214" t="str">
            <v>Huntingdon</v>
          </cell>
          <cell r="D214">
            <v>4960.05</v>
          </cell>
          <cell r="E214">
            <v>14</v>
          </cell>
          <cell r="F214">
            <v>9.1999999999999998E-3</v>
          </cell>
          <cell r="G214">
            <v>4</v>
          </cell>
          <cell r="H214">
            <v>21573821.060000002</v>
          </cell>
          <cell r="I214">
            <v>2043.2850000000001</v>
          </cell>
          <cell r="J214">
            <v>0</v>
          </cell>
          <cell r="K214">
            <v>5542402.4000000004</v>
          </cell>
          <cell r="L214">
            <v>449922208</v>
          </cell>
          <cell r="M214">
            <v>151921497</v>
          </cell>
          <cell r="N214">
            <v>4960.0498046875</v>
          </cell>
          <cell r="O214">
            <v>1321.9860000000001</v>
          </cell>
          <cell r="P214">
            <v>1</v>
          </cell>
          <cell r="Q214">
            <v>4979.34</v>
          </cell>
          <cell r="R214">
            <v>8245.6200000000008</v>
          </cell>
          <cell r="S214">
            <v>91.369</v>
          </cell>
          <cell r="T214">
            <v>278.8</v>
          </cell>
          <cell r="U214">
            <v>0</v>
          </cell>
          <cell r="V214">
            <v>0</v>
          </cell>
          <cell r="W214">
            <v>0</v>
          </cell>
          <cell r="X214">
            <v>-0.16147594482427913</v>
          </cell>
          <cell r="Y214">
            <v>10558.400390625</v>
          </cell>
          <cell r="Z214">
            <v>13704</v>
          </cell>
          <cell r="AA214">
            <v>28001177.640000001</v>
          </cell>
          <cell r="AB214">
            <v>6427356.5799999982</v>
          </cell>
          <cell r="AC214">
            <v>1.2699999999999999E-2</v>
          </cell>
          <cell r="AD214">
            <v>1.55E-2</v>
          </cell>
          <cell r="AE214">
            <v>601843705</v>
          </cell>
          <cell r="AF214">
            <v>7643415.0534999995</v>
          </cell>
          <cell r="AG214">
            <v>9328577.4275000002</v>
          </cell>
          <cell r="AH214">
            <v>2101012.6534999991</v>
          </cell>
          <cell r="AI214">
            <v>2101012.6534999991</v>
          </cell>
          <cell r="AJ214">
            <v>8257.7802734375</v>
          </cell>
          <cell r="AK214">
            <v>7643415.0534999995</v>
          </cell>
          <cell r="AL214">
            <v>0</v>
          </cell>
          <cell r="AM214">
            <v>4326343.9264999991</v>
          </cell>
          <cell r="AN214">
            <v>0</v>
          </cell>
          <cell r="AO214">
            <v>4326343.9264999991</v>
          </cell>
          <cell r="AP214">
            <v>20.05367484261501</v>
          </cell>
          <cell r="AQ214">
            <v>0</v>
          </cell>
          <cell r="AR214">
            <v>1</v>
          </cell>
          <cell r="AS214">
            <v>0</v>
          </cell>
          <cell r="AT214">
            <v>1</v>
          </cell>
          <cell r="AU214">
            <v>0</v>
          </cell>
          <cell r="AV214">
            <v>0</v>
          </cell>
          <cell r="AW214">
            <v>955241884.828125</v>
          </cell>
          <cell r="AX214">
            <v>0</v>
          </cell>
          <cell r="AY214">
            <v>136463126.40401787</v>
          </cell>
          <cell r="AZ214">
            <v>4326343.9264999991</v>
          </cell>
          <cell r="BA214">
            <v>618049.13235714275</v>
          </cell>
          <cell r="BB214">
            <v>924050456.65920055</v>
          </cell>
          <cell r="BC214">
            <v>734844866.56274295</v>
          </cell>
          <cell r="BD214">
            <v>0</v>
          </cell>
          <cell r="BE214">
            <v>0</v>
          </cell>
        </row>
        <row r="215">
          <cell r="A215">
            <v>111317503</v>
          </cell>
          <cell r="B215" t="str">
            <v>Southern Huntingdon County SD</v>
          </cell>
          <cell r="C215" t="str">
            <v>Huntingdon</v>
          </cell>
          <cell r="D215">
            <v>6759.66</v>
          </cell>
          <cell r="E215">
            <v>33</v>
          </cell>
          <cell r="F215">
            <v>7.9000000000000008E-3</v>
          </cell>
          <cell r="G215">
            <v>1</v>
          </cell>
          <cell r="H215">
            <v>17271300.789999999</v>
          </cell>
          <cell r="I215">
            <v>1753.7239999999999</v>
          </cell>
          <cell r="J215">
            <v>0</v>
          </cell>
          <cell r="K215">
            <v>5451785.3700000001</v>
          </cell>
          <cell r="L215">
            <v>535280810</v>
          </cell>
          <cell r="M215">
            <v>153117699</v>
          </cell>
          <cell r="N215">
            <v>6759.66015625</v>
          </cell>
          <cell r="O215">
            <v>1122.364</v>
          </cell>
          <cell r="P215">
            <v>1</v>
          </cell>
          <cell r="Q215">
            <v>6846.68</v>
          </cell>
          <cell r="R215">
            <v>8245.6200000000008</v>
          </cell>
          <cell r="S215">
            <v>118.373</v>
          </cell>
          <cell r="T215">
            <v>166.892</v>
          </cell>
          <cell r="U215">
            <v>0</v>
          </cell>
          <cell r="V215">
            <v>0</v>
          </cell>
          <cell r="W215">
            <v>0</v>
          </cell>
          <cell r="X215">
            <v>-0.11134739195561372</v>
          </cell>
          <cell r="Y215">
            <v>9848.357421875</v>
          </cell>
          <cell r="Z215">
            <v>13704</v>
          </cell>
          <cell r="AA215">
            <v>24033033.695999999</v>
          </cell>
          <cell r="AB215">
            <v>6761732.9059999995</v>
          </cell>
          <cell r="AC215">
            <v>1.2699999999999999E-2</v>
          </cell>
          <cell r="AD215">
            <v>1.55E-2</v>
          </cell>
          <cell r="AE215">
            <v>688398509</v>
          </cell>
          <cell r="AF215">
            <v>8742661.0642999988</v>
          </cell>
          <cell r="AG215">
            <v>10670176.8895</v>
          </cell>
          <cell r="AH215">
            <v>3290875.6942999987</v>
          </cell>
          <cell r="AI215">
            <v>3290875.6942999987</v>
          </cell>
          <cell r="AJ215">
            <v>8257.7802734375</v>
          </cell>
          <cell r="AK215">
            <v>8742661.0642999988</v>
          </cell>
          <cell r="AL215">
            <v>0</v>
          </cell>
          <cell r="AM215">
            <v>3470857.2117000008</v>
          </cell>
          <cell r="AN215">
            <v>0</v>
          </cell>
          <cell r="AO215">
            <v>3470857.2117000008</v>
          </cell>
          <cell r="AP215">
            <v>20.096096141812378</v>
          </cell>
          <cell r="AQ215">
            <v>0</v>
          </cell>
          <cell r="AR215">
            <v>1</v>
          </cell>
          <cell r="AS215">
            <v>0</v>
          </cell>
          <cell r="AT215">
            <v>1</v>
          </cell>
          <cell r="AU215">
            <v>0</v>
          </cell>
          <cell r="AV215">
            <v>0</v>
          </cell>
          <cell r="AW215">
            <v>955241884.828125</v>
          </cell>
          <cell r="AX215">
            <v>0</v>
          </cell>
          <cell r="AY215">
            <v>136463126.40401787</v>
          </cell>
          <cell r="AZ215">
            <v>3470857.2117000008</v>
          </cell>
          <cell r="BA215">
            <v>495836.74452857155</v>
          </cell>
          <cell r="BB215">
            <v>927521313.87090051</v>
          </cell>
          <cell r="BC215">
            <v>734844866.56274295</v>
          </cell>
          <cell r="BD215">
            <v>0</v>
          </cell>
          <cell r="BE215">
            <v>0</v>
          </cell>
        </row>
        <row r="216">
          <cell r="A216">
            <v>111343603</v>
          </cell>
          <cell r="B216" t="str">
            <v>Juniata County SD</v>
          </cell>
          <cell r="C216" t="str">
            <v>Juniata</v>
          </cell>
          <cell r="D216">
            <v>9791.1200000000008</v>
          </cell>
          <cell r="E216">
            <v>66</v>
          </cell>
          <cell r="F216">
            <v>9.4999999999999998E-3</v>
          </cell>
          <cell r="G216">
            <v>6</v>
          </cell>
          <cell r="H216">
            <v>41244182.119999997</v>
          </cell>
          <cell r="I216">
            <v>3668.634</v>
          </cell>
          <cell r="J216">
            <v>0</v>
          </cell>
          <cell r="K216">
            <v>20013742.949999999</v>
          </cell>
          <cell r="L216">
            <v>1622681758</v>
          </cell>
          <cell r="M216">
            <v>488867988</v>
          </cell>
          <cell r="N216">
            <v>9791.1201171875</v>
          </cell>
          <cell r="O216">
            <v>2530.5619999999999</v>
          </cell>
          <cell r="P216">
            <v>0.81</v>
          </cell>
          <cell r="Q216">
            <v>9795.7999999999993</v>
          </cell>
          <cell r="R216">
            <v>8245.6200000000008</v>
          </cell>
          <cell r="S216">
            <v>0</v>
          </cell>
          <cell r="T216">
            <v>487.23</v>
          </cell>
          <cell r="U216">
            <v>0</v>
          </cell>
          <cell r="V216">
            <v>0</v>
          </cell>
          <cell r="W216">
            <v>0</v>
          </cell>
          <cell r="X216">
            <v>-0.17265542550795857</v>
          </cell>
          <cell r="Y216">
            <v>11242.380859375</v>
          </cell>
          <cell r="Z216">
            <v>13704</v>
          </cell>
          <cell r="AA216">
            <v>50274960.336000003</v>
          </cell>
          <cell r="AB216">
            <v>9030778.2160000056</v>
          </cell>
          <cell r="AC216">
            <v>1.2699999999999999E-2</v>
          </cell>
          <cell r="AD216">
            <v>1.55E-2</v>
          </cell>
          <cell r="AE216">
            <v>2111549746</v>
          </cell>
          <cell r="AF216">
            <v>26816681.7742</v>
          </cell>
          <cell r="AG216">
            <v>32729021.063000001</v>
          </cell>
          <cell r="AH216">
            <v>6802938.8242000006</v>
          </cell>
          <cell r="AI216">
            <v>6802938.8242000006</v>
          </cell>
          <cell r="AJ216">
            <v>8257.7802734375</v>
          </cell>
          <cell r="AK216">
            <v>26816681.7742</v>
          </cell>
          <cell r="AL216">
            <v>0</v>
          </cell>
          <cell r="AM216">
            <v>2227839.391800005</v>
          </cell>
          <cell r="AN216">
            <v>0</v>
          </cell>
          <cell r="AO216">
            <v>2227839.391800005</v>
          </cell>
          <cell r="AP216">
            <v>5.4015846048737339</v>
          </cell>
          <cell r="AQ216">
            <v>0</v>
          </cell>
          <cell r="AR216">
            <v>0.81431573704107407</v>
          </cell>
          <cell r="AS216">
            <v>0</v>
          </cell>
          <cell r="AT216">
            <v>0.81431573704107407</v>
          </cell>
          <cell r="AU216">
            <v>0</v>
          </cell>
          <cell r="AV216">
            <v>0</v>
          </cell>
          <cell r="AW216">
            <v>955241884.828125</v>
          </cell>
          <cell r="AX216">
            <v>0</v>
          </cell>
          <cell r="AY216">
            <v>136463126.40401787</v>
          </cell>
          <cell r="AZ216">
            <v>2227839.391800005</v>
          </cell>
          <cell r="BA216">
            <v>318262.77025714359</v>
          </cell>
          <cell r="BB216">
            <v>929749153.26270056</v>
          </cell>
          <cell r="BC216">
            <v>734844866.56274295</v>
          </cell>
          <cell r="BD216">
            <v>0</v>
          </cell>
          <cell r="BE216">
            <v>0</v>
          </cell>
        </row>
        <row r="217">
          <cell r="A217">
            <v>111444602</v>
          </cell>
          <cell r="B217" t="str">
            <v>Mifflin County SD</v>
          </cell>
          <cell r="C217" t="str">
            <v>Mifflin</v>
          </cell>
          <cell r="D217">
            <v>6920.12</v>
          </cell>
          <cell r="E217">
            <v>33</v>
          </cell>
          <cell r="F217">
            <v>1.3100000000000001E-2</v>
          </cell>
          <cell r="G217">
            <v>37</v>
          </cell>
          <cell r="H217">
            <v>77833193.609999999</v>
          </cell>
          <cell r="I217">
            <v>7393.2849999999999</v>
          </cell>
          <cell r="J217">
            <v>0</v>
          </cell>
          <cell r="K217">
            <v>38717772.159999996</v>
          </cell>
          <cell r="L217">
            <v>2092292319</v>
          </cell>
          <cell r="M217">
            <v>865345982</v>
          </cell>
          <cell r="N217">
            <v>6920.1201171875</v>
          </cell>
          <cell r="O217">
            <v>4924.0050000000001</v>
          </cell>
          <cell r="P217">
            <v>1</v>
          </cell>
          <cell r="Q217">
            <v>6876.49</v>
          </cell>
          <cell r="R217">
            <v>8245.6200000000008</v>
          </cell>
          <cell r="S217">
            <v>0</v>
          </cell>
          <cell r="T217">
            <v>1097.5139999999999</v>
          </cell>
          <cell r="U217">
            <v>0</v>
          </cell>
          <cell r="V217">
            <v>0</v>
          </cell>
          <cell r="W217">
            <v>0</v>
          </cell>
          <cell r="X217">
            <v>-0.10266343481573612</v>
          </cell>
          <cell r="Y217">
            <v>10527.5517578125</v>
          </cell>
          <cell r="Z217">
            <v>13704</v>
          </cell>
          <cell r="AA217">
            <v>101317577.64</v>
          </cell>
          <cell r="AB217">
            <v>23484384.030000001</v>
          </cell>
          <cell r="AC217">
            <v>1.2699999999999999E-2</v>
          </cell>
          <cell r="AD217">
            <v>1.55E-2</v>
          </cell>
          <cell r="AE217">
            <v>2957638301</v>
          </cell>
          <cell r="AF217">
            <v>37562006.422699995</v>
          </cell>
          <cell r="AG217">
            <v>45843393.6655</v>
          </cell>
          <cell r="AH217">
            <v>-1155765.7373000011</v>
          </cell>
          <cell r="AI217">
            <v>0</v>
          </cell>
          <cell r="AJ217">
            <v>8257.7802734375</v>
          </cell>
          <cell r="AK217">
            <v>38717772.159999996</v>
          </cell>
          <cell r="AL217">
            <v>0</v>
          </cell>
          <cell r="AM217">
            <v>23484384.030000001</v>
          </cell>
          <cell r="AN217">
            <v>0</v>
          </cell>
          <cell r="AO217">
            <v>23484384.030000001</v>
          </cell>
          <cell r="AP217">
            <v>30.17271030618835</v>
          </cell>
          <cell r="AQ217">
            <v>0</v>
          </cell>
          <cell r="AR217">
            <v>1</v>
          </cell>
          <cell r="AS217">
            <v>0</v>
          </cell>
          <cell r="AT217">
            <v>1</v>
          </cell>
          <cell r="AU217">
            <v>0</v>
          </cell>
          <cell r="AV217">
            <v>0</v>
          </cell>
          <cell r="AW217">
            <v>955241884.828125</v>
          </cell>
          <cell r="AX217">
            <v>0</v>
          </cell>
          <cell r="AY217">
            <v>136463126.40401787</v>
          </cell>
          <cell r="AZ217">
            <v>23484384.030000001</v>
          </cell>
          <cell r="BA217">
            <v>3354912.0042857146</v>
          </cell>
          <cell r="BB217">
            <v>953233537.29270053</v>
          </cell>
          <cell r="BC217">
            <v>734844866.56274295</v>
          </cell>
          <cell r="BD217">
            <v>0</v>
          </cell>
          <cell r="BE217">
            <v>0</v>
          </cell>
        </row>
        <row r="218">
          <cell r="A218">
            <v>112011103</v>
          </cell>
          <cell r="B218" t="str">
            <v>Bermudian Springs SD</v>
          </cell>
          <cell r="C218" t="str">
            <v>Adams</v>
          </cell>
          <cell r="D218">
            <v>8135.48</v>
          </cell>
          <cell r="E218">
            <v>48</v>
          </cell>
          <cell r="F218">
            <v>1.55E-2</v>
          </cell>
          <cell r="G218">
            <v>66</v>
          </cell>
          <cell r="H218">
            <v>30567255.460000001</v>
          </cell>
          <cell r="I218">
            <v>2631.848</v>
          </cell>
          <cell r="J218">
            <v>0</v>
          </cell>
          <cell r="K218">
            <v>18987760.579999998</v>
          </cell>
          <cell r="L218">
            <v>841942472</v>
          </cell>
          <cell r="M218">
            <v>383282319</v>
          </cell>
          <cell r="N218">
            <v>8135.47998046875</v>
          </cell>
          <cell r="O218">
            <v>1922.7760000000001</v>
          </cell>
          <cell r="P218">
            <v>1</v>
          </cell>
          <cell r="Q218">
            <v>8135.49</v>
          </cell>
          <cell r="R218">
            <v>8245.6200000000008</v>
          </cell>
          <cell r="S218">
            <v>0</v>
          </cell>
          <cell r="T218">
            <v>185.65899999999999</v>
          </cell>
          <cell r="U218">
            <v>0</v>
          </cell>
          <cell r="V218">
            <v>0</v>
          </cell>
          <cell r="W218">
            <v>0</v>
          </cell>
          <cell r="X218">
            <v>-9.1532085668865878E-2</v>
          </cell>
          <cell r="Y218">
            <v>11614.369140625</v>
          </cell>
          <cell r="Z218">
            <v>13704</v>
          </cell>
          <cell r="AA218">
            <v>36066844.991999999</v>
          </cell>
          <cell r="AB218">
            <v>5499589.5319999978</v>
          </cell>
          <cell r="AC218">
            <v>1.2699999999999999E-2</v>
          </cell>
          <cell r="AD218">
            <v>1.55E-2</v>
          </cell>
          <cell r="AE218">
            <v>1225224791</v>
          </cell>
          <cell r="AF218">
            <v>15560354.845699999</v>
          </cell>
          <cell r="AG218">
            <v>18990984.260499999</v>
          </cell>
          <cell r="AH218">
            <v>-3427405.7342999987</v>
          </cell>
          <cell r="AI218">
            <v>0</v>
          </cell>
          <cell r="AJ218">
            <v>8257.7802734375</v>
          </cell>
          <cell r="AK218">
            <v>18987760.579999998</v>
          </cell>
          <cell r="AL218">
            <v>0</v>
          </cell>
          <cell r="AM218">
            <v>5499589.5319999978</v>
          </cell>
          <cell r="AN218">
            <v>0</v>
          </cell>
          <cell r="AO218">
            <v>5499589.5319999978</v>
          </cell>
          <cell r="AP218">
            <v>17.991767495111574</v>
          </cell>
          <cell r="AQ218">
            <v>0</v>
          </cell>
          <cell r="AR218">
            <v>1</v>
          </cell>
          <cell r="AS218">
            <v>0</v>
          </cell>
          <cell r="AT218">
            <v>1</v>
          </cell>
          <cell r="AU218">
            <v>0</v>
          </cell>
          <cell r="AV218">
            <v>0</v>
          </cell>
          <cell r="AW218">
            <v>955241884.828125</v>
          </cell>
          <cell r="AX218">
            <v>0</v>
          </cell>
          <cell r="AY218">
            <v>136463126.40401787</v>
          </cell>
          <cell r="AZ218">
            <v>5499589.5319999978</v>
          </cell>
          <cell r="BA218">
            <v>785655.64742857113</v>
          </cell>
          <cell r="BB218">
            <v>958733126.82470047</v>
          </cell>
          <cell r="BC218">
            <v>734844866.56274295</v>
          </cell>
          <cell r="BD218">
            <v>0</v>
          </cell>
          <cell r="BE218">
            <v>0</v>
          </cell>
        </row>
        <row r="219">
          <cell r="A219">
            <v>112011603</v>
          </cell>
          <cell r="B219" t="str">
            <v>Conewago Valley SD</v>
          </cell>
          <cell r="C219" t="str">
            <v>Adams</v>
          </cell>
          <cell r="D219">
            <v>8193.11</v>
          </cell>
          <cell r="E219">
            <v>49</v>
          </cell>
          <cell r="F219">
            <v>1.6400000000000001E-2</v>
          </cell>
          <cell r="G219">
            <v>73</v>
          </cell>
          <cell r="H219">
            <v>61784108.600000001</v>
          </cell>
          <cell r="I219">
            <v>5776.5129999999999</v>
          </cell>
          <cell r="J219">
            <v>0</v>
          </cell>
          <cell r="K219">
            <v>42719188.950000003</v>
          </cell>
          <cell r="L219">
            <v>1813008246</v>
          </cell>
          <cell r="M219">
            <v>784270948</v>
          </cell>
          <cell r="N219">
            <v>8193.1103515625</v>
          </cell>
          <cell r="O219">
            <v>3997.652</v>
          </cell>
          <cell r="P219">
            <v>1</v>
          </cell>
          <cell r="Q219">
            <v>8160.92</v>
          </cell>
          <cell r="R219">
            <v>8245.6200000000008</v>
          </cell>
          <cell r="S219">
            <v>0</v>
          </cell>
          <cell r="T219">
            <v>457.964</v>
          </cell>
          <cell r="U219">
            <v>0</v>
          </cell>
          <cell r="V219">
            <v>0</v>
          </cell>
          <cell r="W219">
            <v>0</v>
          </cell>
          <cell r="X219">
            <v>-8.6753045295469358E-3</v>
          </cell>
          <cell r="Y219">
            <v>10695.7451171875</v>
          </cell>
          <cell r="Z219">
            <v>13704</v>
          </cell>
          <cell r="AA219">
            <v>79161334.151999995</v>
          </cell>
          <cell r="AB219">
            <v>17377225.551999994</v>
          </cell>
          <cell r="AC219">
            <v>1.2699999999999999E-2</v>
          </cell>
          <cell r="AD219">
            <v>1.55E-2</v>
          </cell>
          <cell r="AE219">
            <v>2597279194</v>
          </cell>
          <cell r="AF219">
            <v>32985445.763799999</v>
          </cell>
          <cell r="AG219">
            <v>40257827.506999999</v>
          </cell>
          <cell r="AH219">
            <v>-9733743.1862000041</v>
          </cell>
          <cell r="AI219">
            <v>0</v>
          </cell>
          <cell r="AJ219">
            <v>8257.7802734375</v>
          </cell>
          <cell r="AK219">
            <v>42719188.950000003</v>
          </cell>
          <cell r="AL219">
            <v>0</v>
          </cell>
          <cell r="AM219">
            <v>17377225.551999994</v>
          </cell>
          <cell r="AN219">
            <v>0</v>
          </cell>
          <cell r="AO219">
            <v>17377225.551999994</v>
          </cell>
          <cell r="AP219">
            <v>28.125720263284649</v>
          </cell>
          <cell r="AQ219">
            <v>2461361.4430000037</v>
          </cell>
          <cell r="AR219">
            <v>1</v>
          </cell>
          <cell r="AS219">
            <v>0</v>
          </cell>
          <cell r="AT219">
            <v>1</v>
          </cell>
          <cell r="AU219">
            <v>2461361.5</v>
          </cell>
          <cell r="AV219">
            <v>2461361.5</v>
          </cell>
          <cell r="AW219">
            <v>955241884.828125</v>
          </cell>
          <cell r="AX219">
            <v>351623.07142857142</v>
          </cell>
          <cell r="AY219">
            <v>136463126.40401787</v>
          </cell>
          <cell r="AZ219">
            <v>17377225.551999994</v>
          </cell>
          <cell r="BA219">
            <v>2482460.7931428561</v>
          </cell>
          <cell r="BB219">
            <v>976110352.37670052</v>
          </cell>
          <cell r="BC219">
            <v>734844866.56274295</v>
          </cell>
          <cell r="BD219">
            <v>2461361</v>
          </cell>
          <cell r="BE219">
            <v>351623</v>
          </cell>
        </row>
        <row r="220">
          <cell r="A220">
            <v>112013054</v>
          </cell>
          <cell r="B220" t="str">
            <v>Fairfield Area SD</v>
          </cell>
          <cell r="C220" t="str">
            <v>Adams</v>
          </cell>
          <cell r="D220">
            <v>10542.68</v>
          </cell>
          <cell r="E220">
            <v>73</v>
          </cell>
          <cell r="F220">
            <v>1.3899999999999999E-2</v>
          </cell>
          <cell r="G220">
            <v>49</v>
          </cell>
          <cell r="H220">
            <v>17708216.800000001</v>
          </cell>
          <cell r="I220">
            <v>1396.7170000000001</v>
          </cell>
          <cell r="J220">
            <v>0</v>
          </cell>
          <cell r="K220">
            <v>12766636.289999999</v>
          </cell>
          <cell r="L220">
            <v>675657323</v>
          </cell>
          <cell r="M220">
            <v>240523853</v>
          </cell>
          <cell r="N220">
            <v>10542.6796875</v>
          </cell>
          <cell r="O220">
            <v>1024.5889999999999</v>
          </cell>
          <cell r="P220">
            <v>0.73</v>
          </cell>
          <cell r="Q220">
            <v>10493.03</v>
          </cell>
          <cell r="R220">
            <v>8245.6200000000008</v>
          </cell>
          <cell r="S220">
            <v>53.445</v>
          </cell>
          <cell r="T220">
            <v>144.352</v>
          </cell>
          <cell r="U220">
            <v>0</v>
          </cell>
          <cell r="V220">
            <v>0</v>
          </cell>
          <cell r="W220">
            <v>0</v>
          </cell>
          <cell r="X220">
            <v>-0.15462116786634861</v>
          </cell>
          <cell r="Y220">
            <v>12678.45703125</v>
          </cell>
          <cell r="Z220">
            <v>13704</v>
          </cell>
          <cell r="AA220">
            <v>19140609.768000003</v>
          </cell>
          <cell r="AB220">
            <v>1432392.9680000022</v>
          </cell>
          <cell r="AC220">
            <v>1.2699999999999999E-2</v>
          </cell>
          <cell r="AD220">
            <v>1.55E-2</v>
          </cell>
          <cell r="AE220">
            <v>916181176</v>
          </cell>
          <cell r="AF220">
            <v>11635500.9352</v>
          </cell>
          <cell r="AG220">
            <v>14200808.228</v>
          </cell>
          <cell r="AH220">
            <v>-1131135.3547999989</v>
          </cell>
          <cell r="AI220">
            <v>0</v>
          </cell>
          <cell r="AJ220">
            <v>8257.7802734375</v>
          </cell>
          <cell r="AK220">
            <v>12766636.289999999</v>
          </cell>
          <cell r="AL220">
            <v>0</v>
          </cell>
          <cell r="AM220">
            <v>1432392.9680000022</v>
          </cell>
          <cell r="AN220">
            <v>0</v>
          </cell>
          <cell r="AO220">
            <v>1432392.9680000022</v>
          </cell>
          <cell r="AP220">
            <v>8.0888605791182879</v>
          </cell>
          <cell r="AQ220">
            <v>0</v>
          </cell>
          <cell r="AR220">
            <v>0.72330343767897864</v>
          </cell>
          <cell r="AS220">
            <v>0</v>
          </cell>
          <cell r="AT220">
            <v>0.72330343767897864</v>
          </cell>
          <cell r="AU220">
            <v>0</v>
          </cell>
          <cell r="AV220">
            <v>0</v>
          </cell>
          <cell r="AW220">
            <v>955241884.828125</v>
          </cell>
          <cell r="AX220">
            <v>0</v>
          </cell>
          <cell r="AY220">
            <v>136463126.40401787</v>
          </cell>
          <cell r="AZ220">
            <v>1432392.9680000022</v>
          </cell>
          <cell r="BA220">
            <v>204627.56685714316</v>
          </cell>
          <cell r="BB220">
            <v>977542745.34470057</v>
          </cell>
          <cell r="BC220">
            <v>734844866.56274295</v>
          </cell>
          <cell r="BD220">
            <v>0</v>
          </cell>
          <cell r="BE220">
            <v>0</v>
          </cell>
        </row>
        <row r="221">
          <cell r="A221">
            <v>112013753</v>
          </cell>
          <cell r="B221" t="str">
            <v>Gettysburg Area SD</v>
          </cell>
          <cell r="C221" t="str">
            <v>Adams</v>
          </cell>
          <cell r="D221">
            <v>11734.89</v>
          </cell>
          <cell r="E221">
            <v>79</v>
          </cell>
          <cell r="F221">
            <v>1.49E-2</v>
          </cell>
          <cell r="G221">
            <v>57</v>
          </cell>
          <cell r="H221">
            <v>61454873.530000001</v>
          </cell>
          <cell r="I221">
            <v>4556.308</v>
          </cell>
          <cell r="J221">
            <v>0</v>
          </cell>
          <cell r="K221">
            <v>44725975.619999997</v>
          </cell>
          <cell r="L221">
            <v>2265894089</v>
          </cell>
          <cell r="M221">
            <v>730039655</v>
          </cell>
          <cell r="N221">
            <v>11734.8896484375</v>
          </cell>
          <cell r="O221">
            <v>3130.42</v>
          </cell>
          <cell r="P221">
            <v>0.59</v>
          </cell>
          <cell r="Q221">
            <v>11629.47</v>
          </cell>
          <cell r="R221">
            <v>8245.6200000000008</v>
          </cell>
          <cell r="S221">
            <v>0</v>
          </cell>
          <cell r="T221">
            <v>476.19900000000001</v>
          </cell>
          <cell r="U221">
            <v>0</v>
          </cell>
          <cell r="V221">
            <v>0</v>
          </cell>
          <cell r="W221">
            <v>0</v>
          </cell>
          <cell r="X221">
            <v>2.3128280986797898E-2</v>
          </cell>
          <cell r="Y221">
            <v>13487.8662109375</v>
          </cell>
          <cell r="Z221">
            <v>13704</v>
          </cell>
          <cell r="AA221">
            <v>62439644.832000002</v>
          </cell>
          <cell r="AB221">
            <v>984771.30200000107</v>
          </cell>
          <cell r="AC221">
            <v>1.2699999999999999E-2</v>
          </cell>
          <cell r="AD221">
            <v>1.55E-2</v>
          </cell>
          <cell r="AE221">
            <v>2995933744</v>
          </cell>
          <cell r="AF221">
            <v>38048358.548799999</v>
          </cell>
          <cell r="AG221">
            <v>46436973.031999998</v>
          </cell>
          <cell r="AH221">
            <v>-6677617.0711999983</v>
          </cell>
          <cell r="AI221">
            <v>0</v>
          </cell>
          <cell r="AJ221">
            <v>8257.7802734375</v>
          </cell>
          <cell r="AK221">
            <v>44725975.619999997</v>
          </cell>
          <cell r="AL221">
            <v>0</v>
          </cell>
          <cell r="AM221">
            <v>984771.30200000107</v>
          </cell>
          <cell r="AN221">
            <v>0</v>
          </cell>
          <cell r="AO221">
            <v>984771.30200000107</v>
          </cell>
          <cell r="AP221">
            <v>1.6024299545898049</v>
          </cell>
          <cell r="AQ221">
            <v>0</v>
          </cell>
          <cell r="AR221">
            <v>0.57892929336171717</v>
          </cell>
          <cell r="AS221">
            <v>0</v>
          </cell>
          <cell r="AT221">
            <v>0.57892929336171717</v>
          </cell>
          <cell r="AU221">
            <v>0</v>
          </cell>
          <cell r="AV221">
            <v>0</v>
          </cell>
          <cell r="AW221">
            <v>955241884.828125</v>
          </cell>
          <cell r="AX221">
            <v>0</v>
          </cell>
          <cell r="AY221">
            <v>136463126.40401787</v>
          </cell>
          <cell r="AZ221">
            <v>984771.30200000107</v>
          </cell>
          <cell r="BA221">
            <v>140681.61457142871</v>
          </cell>
          <cell r="BB221">
            <v>978527516.64670062</v>
          </cell>
          <cell r="BC221">
            <v>734844866.56274295</v>
          </cell>
          <cell r="BD221">
            <v>0</v>
          </cell>
          <cell r="BE221">
            <v>0</v>
          </cell>
        </row>
        <row r="222">
          <cell r="A222">
            <v>112015203</v>
          </cell>
          <cell r="B222" t="str">
            <v>Littlestown Area SD</v>
          </cell>
          <cell r="C222" t="str">
            <v>Adams</v>
          </cell>
          <cell r="D222">
            <v>8602.25</v>
          </cell>
          <cell r="E222">
            <v>54</v>
          </cell>
          <cell r="F222">
            <v>1.5599999999999999E-2</v>
          </cell>
          <cell r="G222">
            <v>66</v>
          </cell>
          <cell r="H222">
            <v>33553658.689999998</v>
          </cell>
          <cell r="I222">
            <v>2811.8220000000001</v>
          </cell>
          <cell r="J222">
            <v>0</v>
          </cell>
          <cell r="K222">
            <v>22487130.210000001</v>
          </cell>
          <cell r="L222">
            <v>1038511448</v>
          </cell>
          <cell r="M222">
            <v>404793973</v>
          </cell>
          <cell r="N222">
            <v>8602.25</v>
          </cell>
          <cell r="O222">
            <v>2080.9540000000002</v>
          </cell>
          <cell r="P222">
            <v>0.96</v>
          </cell>
          <cell r="Q222">
            <v>8564.7000000000007</v>
          </cell>
          <cell r="R222">
            <v>8245.6200000000008</v>
          </cell>
          <cell r="S222">
            <v>0</v>
          </cell>
          <cell r="T222">
            <v>278.298</v>
          </cell>
          <cell r="U222">
            <v>0</v>
          </cell>
          <cell r="V222">
            <v>0</v>
          </cell>
          <cell r="W222">
            <v>0</v>
          </cell>
          <cell r="X222">
            <v>-4.4883062809852055E-2</v>
          </cell>
          <cell r="Y222">
            <v>11933.06640625</v>
          </cell>
          <cell r="Z222">
            <v>13704</v>
          </cell>
          <cell r="AA222">
            <v>38533208.688000001</v>
          </cell>
          <cell r="AB222">
            <v>4979549.9980000034</v>
          </cell>
          <cell r="AC222">
            <v>1.2699999999999999E-2</v>
          </cell>
          <cell r="AD222">
            <v>1.55E-2</v>
          </cell>
          <cell r="AE222">
            <v>1443305421</v>
          </cell>
          <cell r="AF222">
            <v>18329978.846699998</v>
          </cell>
          <cell r="AG222">
            <v>22371234.0255</v>
          </cell>
          <cell r="AH222">
            <v>-4157151.3633000031</v>
          </cell>
          <cell r="AI222">
            <v>0</v>
          </cell>
          <cell r="AJ222">
            <v>8257.7802734375</v>
          </cell>
          <cell r="AK222">
            <v>22487130.210000001</v>
          </cell>
          <cell r="AL222">
            <v>0</v>
          </cell>
          <cell r="AM222">
            <v>4979549.9980000034</v>
          </cell>
          <cell r="AN222">
            <v>0</v>
          </cell>
          <cell r="AO222">
            <v>4979549.9980000034</v>
          </cell>
          <cell r="AP222">
            <v>14.840557460531301</v>
          </cell>
          <cell r="AQ222">
            <v>115896.18450000137</v>
          </cell>
          <cell r="AR222">
            <v>0.9582854332331241</v>
          </cell>
          <cell r="AS222">
            <v>0</v>
          </cell>
          <cell r="AT222">
            <v>0.9582854332331241</v>
          </cell>
          <cell r="AU222">
            <v>111260.3359375</v>
          </cell>
          <cell r="AV222">
            <v>111260.3359375</v>
          </cell>
          <cell r="AW222">
            <v>955241884.828125</v>
          </cell>
          <cell r="AX222">
            <v>15894.333705357143</v>
          </cell>
          <cell r="AY222">
            <v>136463126.40401787</v>
          </cell>
          <cell r="AZ222">
            <v>4979549.9980000034</v>
          </cell>
          <cell r="BA222">
            <v>711364.28542857186</v>
          </cell>
          <cell r="BB222">
            <v>983507066.64470065</v>
          </cell>
          <cell r="BC222">
            <v>734844866.56274295</v>
          </cell>
          <cell r="BD222">
            <v>111260</v>
          </cell>
          <cell r="BE222">
            <v>15894</v>
          </cell>
        </row>
        <row r="223">
          <cell r="A223">
            <v>112018523</v>
          </cell>
          <cell r="B223" t="str">
            <v>Upper Adams SD</v>
          </cell>
          <cell r="C223" t="str">
            <v>Adams</v>
          </cell>
          <cell r="D223">
            <v>6168.24</v>
          </cell>
          <cell r="E223">
            <v>25</v>
          </cell>
          <cell r="F223">
            <v>1.84E-2</v>
          </cell>
          <cell r="G223">
            <v>87</v>
          </cell>
          <cell r="H223">
            <v>27719482.399999999</v>
          </cell>
          <cell r="I223">
            <v>2601.2489999999998</v>
          </cell>
          <cell r="J223">
            <v>0</v>
          </cell>
          <cell r="K223">
            <v>17779522.5</v>
          </cell>
          <cell r="L223">
            <v>666599066</v>
          </cell>
          <cell r="M223">
            <v>301576086</v>
          </cell>
          <cell r="N223">
            <v>6168.240234375</v>
          </cell>
          <cell r="O223">
            <v>1750.0219999999999</v>
          </cell>
          <cell r="P223">
            <v>1</v>
          </cell>
          <cell r="Q223">
            <v>6254.32</v>
          </cell>
          <cell r="R223">
            <v>8245.6200000000008</v>
          </cell>
          <cell r="S223">
            <v>0</v>
          </cell>
          <cell r="T223">
            <v>417.19400000000002</v>
          </cell>
          <cell r="U223">
            <v>0</v>
          </cell>
          <cell r="V223">
            <v>0</v>
          </cell>
          <cell r="W223">
            <v>0</v>
          </cell>
          <cell r="X223">
            <v>1.7126450476735628E-2</v>
          </cell>
          <cell r="Y223">
            <v>10656.220703125</v>
          </cell>
          <cell r="Z223">
            <v>13704</v>
          </cell>
          <cell r="AA223">
            <v>35647516.295999996</v>
          </cell>
          <cell r="AB223">
            <v>7928033.8959999979</v>
          </cell>
          <cell r="AC223">
            <v>1.2699999999999999E-2</v>
          </cell>
          <cell r="AD223">
            <v>1.55E-2</v>
          </cell>
          <cell r="AE223">
            <v>968175152</v>
          </cell>
          <cell r="AF223">
            <v>12295824.430399999</v>
          </cell>
          <cell r="AG223">
            <v>15006714.856000001</v>
          </cell>
          <cell r="AH223">
            <v>-5483698.069600001</v>
          </cell>
          <cell r="AI223">
            <v>0</v>
          </cell>
          <cell r="AJ223">
            <v>8257.7802734375</v>
          </cell>
          <cell r="AK223">
            <v>17779522.5</v>
          </cell>
          <cell r="AL223">
            <v>0</v>
          </cell>
          <cell r="AM223">
            <v>7928033.8959999979</v>
          </cell>
          <cell r="AN223">
            <v>0</v>
          </cell>
          <cell r="AO223">
            <v>7928033.8959999979</v>
          </cell>
          <cell r="AP223">
            <v>28.600944929621047</v>
          </cell>
          <cell r="AQ223">
            <v>2772807.6439999994</v>
          </cell>
          <cell r="AR223">
            <v>1</v>
          </cell>
          <cell r="AS223">
            <v>0</v>
          </cell>
          <cell r="AT223">
            <v>1</v>
          </cell>
          <cell r="AU223">
            <v>2772807.75</v>
          </cell>
          <cell r="AV223">
            <v>2772807.75</v>
          </cell>
          <cell r="AW223">
            <v>955241884.828125</v>
          </cell>
          <cell r="AX223">
            <v>396115.39285714284</v>
          </cell>
          <cell r="AY223">
            <v>136463126.40401787</v>
          </cell>
          <cell r="AZ223">
            <v>7928033.8959999979</v>
          </cell>
          <cell r="BA223">
            <v>1132576.2708571425</v>
          </cell>
          <cell r="BB223">
            <v>991435100.54070067</v>
          </cell>
          <cell r="BC223">
            <v>734844866.56274295</v>
          </cell>
          <cell r="BD223">
            <v>2772808</v>
          </cell>
          <cell r="BE223">
            <v>396115</v>
          </cell>
        </row>
        <row r="224">
          <cell r="A224">
            <v>112281302</v>
          </cell>
          <cell r="B224" t="str">
            <v>Chambersburg Area SD</v>
          </cell>
          <cell r="C224" t="str">
            <v>Franklin</v>
          </cell>
          <cell r="D224">
            <v>8307.35</v>
          </cell>
          <cell r="E224">
            <v>50</v>
          </cell>
          <cell r="F224">
            <v>1.46E-2</v>
          </cell>
          <cell r="G224">
            <v>53</v>
          </cell>
          <cell r="H224">
            <v>147513104</v>
          </cell>
          <cell r="I224">
            <v>14564.998</v>
          </cell>
          <cell r="J224">
            <v>0</v>
          </cell>
          <cell r="K224">
            <v>102288920.09</v>
          </cell>
          <cell r="L224">
            <v>5295307597</v>
          </cell>
          <cell r="M224">
            <v>1715788905</v>
          </cell>
          <cell r="N224">
            <v>8307.349609375</v>
          </cell>
          <cell r="O224">
            <v>9621.4089999999997</v>
          </cell>
          <cell r="P224">
            <v>0.99</v>
          </cell>
          <cell r="Q224">
            <v>8352.24</v>
          </cell>
          <cell r="R224">
            <v>8245.6200000000008</v>
          </cell>
          <cell r="S224">
            <v>0</v>
          </cell>
          <cell r="T224">
            <v>2130.5740000000001</v>
          </cell>
          <cell r="U224">
            <v>0</v>
          </cell>
          <cell r="V224">
            <v>0</v>
          </cell>
          <cell r="W224">
            <v>0</v>
          </cell>
          <cell r="X224">
            <v>4.9905696149009471E-2</v>
          </cell>
          <cell r="Y224">
            <v>10127.91796875</v>
          </cell>
          <cell r="Z224">
            <v>13704</v>
          </cell>
          <cell r="AA224">
            <v>199598732.59200001</v>
          </cell>
          <cell r="AB224">
            <v>52085628.592000008</v>
          </cell>
          <cell r="AC224">
            <v>1.2699999999999999E-2</v>
          </cell>
          <cell r="AD224">
            <v>1.55E-2</v>
          </cell>
          <cell r="AE224">
            <v>7011096502</v>
          </cell>
          <cell r="AF224">
            <v>89040925.575399995</v>
          </cell>
          <cell r="AG224">
            <v>108671995.781</v>
          </cell>
          <cell r="AH224">
            <v>-13247994.514600009</v>
          </cell>
          <cell r="AI224">
            <v>0</v>
          </cell>
          <cell r="AJ224">
            <v>8257.7802734375</v>
          </cell>
          <cell r="AK224">
            <v>102288920.09</v>
          </cell>
          <cell r="AL224">
            <v>0</v>
          </cell>
          <cell r="AM224">
            <v>52085628.592000008</v>
          </cell>
          <cell r="AN224">
            <v>0</v>
          </cell>
          <cell r="AO224">
            <v>52085628.592000008</v>
          </cell>
          <cell r="AP224">
            <v>35.309153681695967</v>
          </cell>
          <cell r="AQ224">
            <v>0</v>
          </cell>
          <cell r="AR224">
            <v>0.99399725661181026</v>
          </cell>
          <cell r="AS224">
            <v>0</v>
          </cell>
          <cell r="AT224">
            <v>0.99399725661181026</v>
          </cell>
          <cell r="AU224">
            <v>0</v>
          </cell>
          <cell r="AV224">
            <v>0</v>
          </cell>
          <cell r="AW224">
            <v>955241884.828125</v>
          </cell>
          <cell r="AX224">
            <v>0</v>
          </cell>
          <cell r="AY224">
            <v>136463126.40401787</v>
          </cell>
          <cell r="AZ224">
            <v>52085628.592000008</v>
          </cell>
          <cell r="BA224">
            <v>7440804.0845714295</v>
          </cell>
          <cell r="BB224">
            <v>1043520729.1327007</v>
          </cell>
          <cell r="BC224">
            <v>734844866.56274295</v>
          </cell>
          <cell r="BD224">
            <v>0</v>
          </cell>
          <cell r="BE224">
            <v>0</v>
          </cell>
        </row>
        <row r="225">
          <cell r="A225">
            <v>112282004</v>
          </cell>
          <cell r="B225" t="str">
            <v>Fannett-Metal SD</v>
          </cell>
          <cell r="C225" t="str">
            <v>Franklin</v>
          </cell>
          <cell r="D225">
            <v>10150.26</v>
          </cell>
          <cell r="E225">
            <v>70</v>
          </cell>
          <cell r="F225">
            <v>8.3000000000000001E-3</v>
          </cell>
          <cell r="G225">
            <v>2</v>
          </cell>
          <cell r="H225">
            <v>8547888.4499999993</v>
          </cell>
          <cell r="I225">
            <v>807.67499999999995</v>
          </cell>
          <cell r="J225">
            <v>0</v>
          </cell>
          <cell r="K225">
            <v>3706093.55</v>
          </cell>
          <cell r="L225">
            <v>353372665</v>
          </cell>
          <cell r="M225">
            <v>94549050</v>
          </cell>
          <cell r="N225">
            <v>10150.259765625</v>
          </cell>
          <cell r="O225">
            <v>437.87900000000002</v>
          </cell>
          <cell r="P225">
            <v>0.75</v>
          </cell>
          <cell r="Q225">
            <v>10343.549999999999</v>
          </cell>
          <cell r="R225">
            <v>8245.6200000000008</v>
          </cell>
          <cell r="S225">
            <v>81.62</v>
          </cell>
          <cell r="T225">
            <v>86.763000000000005</v>
          </cell>
          <cell r="U225">
            <v>0</v>
          </cell>
          <cell r="V225">
            <v>0</v>
          </cell>
          <cell r="W225">
            <v>0</v>
          </cell>
          <cell r="X225">
            <v>-0.22341776417299516</v>
          </cell>
          <cell r="Y225">
            <v>10583.3271484375</v>
          </cell>
          <cell r="Z225">
            <v>13704</v>
          </cell>
          <cell r="AA225">
            <v>11068378.199999999</v>
          </cell>
          <cell r="AB225">
            <v>2520489.75</v>
          </cell>
          <cell r="AC225">
            <v>1.2699999999999999E-2</v>
          </cell>
          <cell r="AD225">
            <v>1.55E-2</v>
          </cell>
          <cell r="AE225">
            <v>447921715</v>
          </cell>
          <cell r="AF225">
            <v>5688605.7804999994</v>
          </cell>
          <cell r="AG225">
            <v>6942786.5824999996</v>
          </cell>
          <cell r="AH225">
            <v>1982512.2304999996</v>
          </cell>
          <cell r="AI225">
            <v>1982512.2304999996</v>
          </cell>
          <cell r="AJ225">
            <v>8257.7802734375</v>
          </cell>
          <cell r="AK225">
            <v>5688605.7804999994</v>
          </cell>
          <cell r="AL225">
            <v>0</v>
          </cell>
          <cell r="AM225">
            <v>537977.5195000004</v>
          </cell>
          <cell r="AN225">
            <v>0</v>
          </cell>
          <cell r="AO225">
            <v>537977.5195000004</v>
          </cell>
          <cell r="AP225">
            <v>6.2936890513586476</v>
          </cell>
          <cell r="AQ225">
            <v>0</v>
          </cell>
          <cell r="AR225">
            <v>0.77082467327509674</v>
          </cell>
          <cell r="AS225">
            <v>0</v>
          </cell>
          <cell r="AT225">
            <v>0.77082467327509674</v>
          </cell>
          <cell r="AU225">
            <v>0</v>
          </cell>
          <cell r="AV225">
            <v>0</v>
          </cell>
          <cell r="AW225">
            <v>955241884.828125</v>
          </cell>
          <cell r="AX225">
            <v>0</v>
          </cell>
          <cell r="AY225">
            <v>136463126.40401787</v>
          </cell>
          <cell r="AZ225">
            <v>537977.5195000004</v>
          </cell>
          <cell r="BA225">
            <v>76853.931357142908</v>
          </cell>
          <cell r="BB225">
            <v>1044058706.6522007</v>
          </cell>
          <cell r="BC225">
            <v>734844866.56274295</v>
          </cell>
          <cell r="BD225">
            <v>0</v>
          </cell>
          <cell r="BE225">
            <v>0</v>
          </cell>
        </row>
        <row r="226">
          <cell r="A226">
            <v>112283003</v>
          </cell>
          <cell r="B226" t="str">
            <v>Greencastle-Antrim SD</v>
          </cell>
          <cell r="C226" t="str">
            <v>Franklin</v>
          </cell>
          <cell r="D226">
            <v>9696.17</v>
          </cell>
          <cell r="E226">
            <v>65</v>
          </cell>
          <cell r="F226">
            <v>1.26E-2</v>
          </cell>
          <cell r="G226">
            <v>31</v>
          </cell>
          <cell r="H226">
            <v>40845315.799999997</v>
          </cell>
          <cell r="I226">
            <v>3925.143</v>
          </cell>
          <cell r="J226">
            <v>0</v>
          </cell>
          <cell r="K226">
            <v>30066300.609999999</v>
          </cell>
          <cell r="L226">
            <v>1812126987</v>
          </cell>
          <cell r="M226">
            <v>577129882</v>
          </cell>
          <cell r="N226">
            <v>9696.169921875</v>
          </cell>
          <cell r="O226">
            <v>3083.2550000000001</v>
          </cell>
          <cell r="P226">
            <v>0.81</v>
          </cell>
          <cell r="Q226">
            <v>9823.93</v>
          </cell>
          <cell r="R226">
            <v>8245.6200000000008</v>
          </cell>
          <cell r="S226">
            <v>0</v>
          </cell>
          <cell r="T226">
            <v>321.65600000000001</v>
          </cell>
          <cell r="U226">
            <v>0</v>
          </cell>
          <cell r="V226">
            <v>0</v>
          </cell>
          <cell r="W226">
            <v>0</v>
          </cell>
          <cell r="X226">
            <v>1.3933794417011463E-2</v>
          </cell>
          <cell r="Y226">
            <v>10406.0703125</v>
          </cell>
          <cell r="Z226">
            <v>13704</v>
          </cell>
          <cell r="AA226">
            <v>53790159.671999998</v>
          </cell>
          <cell r="AB226">
            <v>12944843.872000001</v>
          </cell>
          <cell r="AC226">
            <v>1.2699999999999999E-2</v>
          </cell>
          <cell r="AD226">
            <v>1.55E-2</v>
          </cell>
          <cell r="AE226">
            <v>2389256869</v>
          </cell>
          <cell r="AF226">
            <v>30343562.236299999</v>
          </cell>
          <cell r="AG226">
            <v>37033481.469499998</v>
          </cell>
          <cell r="AH226">
            <v>277261.62629999965</v>
          </cell>
          <cell r="AI226">
            <v>277261.62629999965</v>
          </cell>
          <cell r="AJ226">
            <v>8257.7802734375</v>
          </cell>
          <cell r="AK226">
            <v>30343562.236299999</v>
          </cell>
          <cell r="AL226">
            <v>0</v>
          </cell>
          <cell r="AM226">
            <v>12667582.245700002</v>
          </cell>
          <cell r="AN226">
            <v>0</v>
          </cell>
          <cell r="AO226">
            <v>12667582.245700002</v>
          </cell>
          <cell r="AP226">
            <v>31.013549528487189</v>
          </cell>
          <cell r="AQ226">
            <v>0</v>
          </cell>
          <cell r="AR226">
            <v>0.82581400802533889</v>
          </cell>
          <cell r="AS226">
            <v>0</v>
          </cell>
          <cell r="AT226">
            <v>0.82581400802533889</v>
          </cell>
          <cell r="AU226">
            <v>0</v>
          </cell>
          <cell r="AV226">
            <v>0</v>
          </cell>
          <cell r="AW226">
            <v>955241884.828125</v>
          </cell>
          <cell r="AX226">
            <v>0</v>
          </cell>
          <cell r="AY226">
            <v>136463126.40401787</v>
          </cell>
          <cell r="AZ226">
            <v>12667582.245700002</v>
          </cell>
          <cell r="BA226">
            <v>1809654.6065285716</v>
          </cell>
          <cell r="BB226">
            <v>1056726288.8979007</v>
          </cell>
          <cell r="BC226">
            <v>734844866.56274295</v>
          </cell>
          <cell r="BD226">
            <v>0</v>
          </cell>
          <cell r="BE226">
            <v>0</v>
          </cell>
        </row>
        <row r="227">
          <cell r="A227">
            <v>112286003</v>
          </cell>
          <cell r="B227" t="str">
            <v>Tuscarora SD</v>
          </cell>
          <cell r="C227" t="str">
            <v>Franklin</v>
          </cell>
          <cell r="D227">
            <v>9064.86</v>
          </cell>
          <cell r="E227">
            <v>59</v>
          </cell>
          <cell r="F227">
            <v>1.32E-2</v>
          </cell>
          <cell r="G227">
            <v>39</v>
          </cell>
          <cell r="H227">
            <v>39825211</v>
          </cell>
          <cell r="I227">
            <v>3194.2530000000002</v>
          </cell>
          <cell r="J227">
            <v>0</v>
          </cell>
          <cell r="K227">
            <v>23542675.350000001</v>
          </cell>
          <cell r="L227">
            <v>1336438969</v>
          </cell>
          <cell r="M227">
            <v>442393538</v>
          </cell>
          <cell r="N227">
            <v>9064.8603515625</v>
          </cell>
          <cell r="O227">
            <v>2357.3290000000002</v>
          </cell>
          <cell r="P227">
            <v>0.9</v>
          </cell>
          <cell r="Q227">
            <v>9070.93</v>
          </cell>
          <cell r="R227">
            <v>8245.6200000000008</v>
          </cell>
          <cell r="S227">
            <v>0</v>
          </cell>
          <cell r="T227">
            <v>388.108</v>
          </cell>
          <cell r="U227">
            <v>0</v>
          </cell>
          <cell r="V227">
            <v>0</v>
          </cell>
          <cell r="W227">
            <v>0</v>
          </cell>
          <cell r="X227">
            <v>-0.1025777587599712</v>
          </cell>
          <cell r="Y227">
            <v>12467.76953125</v>
          </cell>
          <cell r="Z227">
            <v>13704</v>
          </cell>
          <cell r="AA227">
            <v>43774043.112000003</v>
          </cell>
          <cell r="AB227">
            <v>3948832.1120000035</v>
          </cell>
          <cell r="AC227">
            <v>1.2699999999999999E-2</v>
          </cell>
          <cell r="AD227">
            <v>1.55E-2</v>
          </cell>
          <cell r="AE227">
            <v>1778832507</v>
          </cell>
          <cell r="AF227">
            <v>22591172.8389</v>
          </cell>
          <cell r="AG227">
            <v>27571903.8585</v>
          </cell>
          <cell r="AH227">
            <v>-951502.51110000163</v>
          </cell>
          <cell r="AI227">
            <v>0</v>
          </cell>
          <cell r="AJ227">
            <v>8257.7802734375</v>
          </cell>
          <cell r="AK227">
            <v>23542675.350000001</v>
          </cell>
          <cell r="AL227">
            <v>0</v>
          </cell>
          <cell r="AM227">
            <v>3948832.1120000035</v>
          </cell>
          <cell r="AN227">
            <v>0</v>
          </cell>
          <cell r="AO227">
            <v>3948832.1120000035</v>
          </cell>
          <cell r="AP227">
            <v>9.915407885723452</v>
          </cell>
          <cell r="AQ227">
            <v>0</v>
          </cell>
          <cell r="AR227">
            <v>0.90226428272484971</v>
          </cell>
          <cell r="AS227">
            <v>0</v>
          </cell>
          <cell r="AT227">
            <v>0.90226428272484971</v>
          </cell>
          <cell r="AU227">
            <v>0</v>
          </cell>
          <cell r="AV227">
            <v>0</v>
          </cell>
          <cell r="AW227">
            <v>955241884.828125</v>
          </cell>
          <cell r="AX227">
            <v>0</v>
          </cell>
          <cell r="AY227">
            <v>136463126.40401787</v>
          </cell>
          <cell r="AZ227">
            <v>3948832.1120000035</v>
          </cell>
          <cell r="BA227">
            <v>564118.87314285769</v>
          </cell>
          <cell r="BB227">
            <v>1060675121.0099007</v>
          </cell>
          <cell r="BC227">
            <v>734844866.56274295</v>
          </cell>
          <cell r="BD227">
            <v>0</v>
          </cell>
          <cell r="BE227">
            <v>0</v>
          </cell>
        </row>
        <row r="228">
          <cell r="A228">
            <v>112289003</v>
          </cell>
          <cell r="B228" t="str">
            <v>Waynesboro Area SD</v>
          </cell>
          <cell r="C228" t="str">
            <v>Franklin</v>
          </cell>
          <cell r="D228">
            <v>6999.48</v>
          </cell>
          <cell r="E228">
            <v>34</v>
          </cell>
          <cell r="F228">
            <v>1.2200000000000001E-2</v>
          </cell>
          <cell r="G228">
            <v>27</v>
          </cell>
          <cell r="H228">
            <v>62153443.699999996</v>
          </cell>
          <cell r="I228">
            <v>6368.0789999999997</v>
          </cell>
          <cell r="J228">
            <v>0</v>
          </cell>
          <cell r="K228">
            <v>32883558.819999997</v>
          </cell>
          <cell r="L228">
            <v>1939887740</v>
          </cell>
          <cell r="M228">
            <v>748325394</v>
          </cell>
          <cell r="N228">
            <v>6999.47998046875</v>
          </cell>
          <cell r="O228">
            <v>4582.4920000000002</v>
          </cell>
          <cell r="P228">
            <v>1</v>
          </cell>
          <cell r="Q228">
            <v>6974.52</v>
          </cell>
          <cell r="R228">
            <v>8245.6200000000008</v>
          </cell>
          <cell r="S228">
            <v>0</v>
          </cell>
          <cell r="T228">
            <v>813.57899999999995</v>
          </cell>
          <cell r="U228">
            <v>0</v>
          </cell>
          <cell r="V228">
            <v>0</v>
          </cell>
          <cell r="W228">
            <v>0</v>
          </cell>
          <cell r="X228">
            <v>3.9014010581338757E-2</v>
          </cell>
          <cell r="Y228">
            <v>9760.15625</v>
          </cell>
          <cell r="Z228">
            <v>13704</v>
          </cell>
          <cell r="AA228">
            <v>87268154.615999997</v>
          </cell>
          <cell r="AB228">
            <v>25114710.916000001</v>
          </cell>
          <cell r="AC228">
            <v>1.2699999999999999E-2</v>
          </cell>
          <cell r="AD228">
            <v>1.55E-2</v>
          </cell>
          <cell r="AE228">
            <v>2688213134</v>
          </cell>
          <cell r="AF228">
            <v>34140306.801799998</v>
          </cell>
          <cell r="AG228">
            <v>41667303.577</v>
          </cell>
          <cell r="AH228">
            <v>1256747.9818000011</v>
          </cell>
          <cell r="AI228">
            <v>1256747.9818000011</v>
          </cell>
          <cell r="AJ228">
            <v>8257.7802734375</v>
          </cell>
          <cell r="AK228">
            <v>34140306.801799998</v>
          </cell>
          <cell r="AL228">
            <v>0</v>
          </cell>
          <cell r="AM228">
            <v>23857962.9342</v>
          </cell>
          <cell r="AN228">
            <v>0</v>
          </cell>
          <cell r="AO228">
            <v>23857962.9342</v>
          </cell>
          <cell r="AP228">
            <v>38.385584955447932</v>
          </cell>
          <cell r="AQ228">
            <v>0</v>
          </cell>
          <cell r="AR228">
            <v>1</v>
          </cell>
          <cell r="AS228">
            <v>0</v>
          </cell>
          <cell r="AT228">
            <v>1</v>
          </cell>
          <cell r="AU228">
            <v>0</v>
          </cell>
          <cell r="AV228">
            <v>0</v>
          </cell>
          <cell r="AW228">
            <v>955241884.828125</v>
          </cell>
          <cell r="AX228">
            <v>0</v>
          </cell>
          <cell r="AY228">
            <v>136463126.40401787</v>
          </cell>
          <cell r="AZ228">
            <v>23857962.9342</v>
          </cell>
          <cell r="BA228">
            <v>3408280.4191714288</v>
          </cell>
          <cell r="BB228">
            <v>1084533083.9441006</v>
          </cell>
          <cell r="BC228">
            <v>734844866.56274295</v>
          </cell>
          <cell r="BD228">
            <v>0</v>
          </cell>
          <cell r="BE228">
            <v>0</v>
          </cell>
        </row>
        <row r="229">
          <cell r="A229">
            <v>112671303</v>
          </cell>
          <cell r="B229" t="str">
            <v>Central York SD</v>
          </cell>
          <cell r="C229" t="str">
            <v>York</v>
          </cell>
          <cell r="D229">
            <v>9961.36</v>
          </cell>
          <cell r="E229">
            <v>67</v>
          </cell>
          <cell r="F229">
            <v>1.5100000000000001E-2</v>
          </cell>
          <cell r="G229">
            <v>60</v>
          </cell>
          <cell r="H229">
            <v>94484941.269999996</v>
          </cell>
          <cell r="I229">
            <v>7716.018</v>
          </cell>
          <cell r="J229">
            <v>0</v>
          </cell>
          <cell r="K229">
            <v>70811941.989999995</v>
          </cell>
          <cell r="L229">
            <v>3369459388</v>
          </cell>
          <cell r="M229">
            <v>1324537858</v>
          </cell>
          <cell r="N229">
            <v>9961.3603515625</v>
          </cell>
          <cell r="O229">
            <v>5849.076</v>
          </cell>
          <cell r="P229">
            <v>0.79</v>
          </cell>
          <cell r="Q229">
            <v>9983.4</v>
          </cell>
          <cell r="R229">
            <v>8245.6200000000008</v>
          </cell>
          <cell r="S229">
            <v>0</v>
          </cell>
          <cell r="T229">
            <v>733.447</v>
          </cell>
          <cell r="U229">
            <v>0</v>
          </cell>
          <cell r="V229">
            <v>0</v>
          </cell>
          <cell r="W229">
            <v>0</v>
          </cell>
          <cell r="X229">
            <v>-7.9427695916730965E-3</v>
          </cell>
          <cell r="Y229">
            <v>12245.2978515625</v>
          </cell>
          <cell r="Z229">
            <v>13704</v>
          </cell>
          <cell r="AA229">
            <v>105740310.67200001</v>
          </cell>
          <cell r="AB229">
            <v>11255369.40200001</v>
          </cell>
          <cell r="AC229">
            <v>1.2699999999999999E-2</v>
          </cell>
          <cell r="AD229">
            <v>1.55E-2</v>
          </cell>
          <cell r="AE229">
            <v>4693997246</v>
          </cell>
          <cell r="AF229">
            <v>59613765.0242</v>
          </cell>
          <cell r="AG229">
            <v>72756957.312999994</v>
          </cell>
          <cell r="AH229">
            <v>-11198176.965799995</v>
          </cell>
          <cell r="AI229">
            <v>0</v>
          </cell>
          <cell r="AJ229">
            <v>8257.7802734375</v>
          </cell>
          <cell r="AK229">
            <v>70811941.989999995</v>
          </cell>
          <cell r="AL229">
            <v>0</v>
          </cell>
          <cell r="AM229">
            <v>11255369.40200001</v>
          </cell>
          <cell r="AN229">
            <v>0</v>
          </cell>
          <cell r="AO229">
            <v>11255369.40200001</v>
          </cell>
          <cell r="AP229">
            <v>11.912342062886706</v>
          </cell>
          <cell r="AQ229">
            <v>0</v>
          </cell>
          <cell r="AR229">
            <v>0.79369999906574851</v>
          </cell>
          <cell r="AS229">
            <v>0</v>
          </cell>
          <cell r="AT229">
            <v>0.79369999906574851</v>
          </cell>
          <cell r="AU229">
            <v>0</v>
          </cell>
          <cell r="AV229">
            <v>0</v>
          </cell>
          <cell r="AW229">
            <v>955241884.828125</v>
          </cell>
          <cell r="AX229">
            <v>0</v>
          </cell>
          <cell r="AY229">
            <v>136463126.40401787</v>
          </cell>
          <cell r="AZ229">
            <v>11255369.40200001</v>
          </cell>
          <cell r="BA229">
            <v>1607909.9145714301</v>
          </cell>
          <cell r="BB229">
            <v>1095788453.3461006</v>
          </cell>
          <cell r="BC229">
            <v>734844866.56274295</v>
          </cell>
          <cell r="BD229">
            <v>0</v>
          </cell>
          <cell r="BE229">
            <v>0</v>
          </cell>
        </row>
        <row r="230">
          <cell r="A230">
            <v>112671603</v>
          </cell>
          <cell r="B230" t="str">
            <v>Dallastown Area SD</v>
          </cell>
          <cell r="C230" t="str">
            <v>York</v>
          </cell>
          <cell r="D230">
            <v>8274.66</v>
          </cell>
          <cell r="E230">
            <v>50</v>
          </cell>
          <cell r="F230">
            <v>1.8800000000000001E-2</v>
          </cell>
          <cell r="G230">
            <v>88</v>
          </cell>
          <cell r="H230">
            <v>107214617.64999999</v>
          </cell>
          <cell r="I230">
            <v>8932.4670000000006</v>
          </cell>
          <cell r="J230">
            <v>0</v>
          </cell>
          <cell r="K230">
            <v>84674154.469999999</v>
          </cell>
          <cell r="L230">
            <v>3103909956</v>
          </cell>
          <cell r="M230">
            <v>1396907505</v>
          </cell>
          <cell r="N230">
            <v>8274.66015625</v>
          </cell>
          <cell r="O230">
            <v>6696.1379999999999</v>
          </cell>
          <cell r="P230">
            <v>0.99</v>
          </cell>
          <cell r="Q230">
            <v>8319.8700000000008</v>
          </cell>
          <cell r="R230">
            <v>8245.6200000000008</v>
          </cell>
          <cell r="S230">
            <v>0</v>
          </cell>
          <cell r="T230">
            <v>877.46900000000005</v>
          </cell>
          <cell r="U230">
            <v>0</v>
          </cell>
          <cell r="V230">
            <v>0</v>
          </cell>
          <cell r="W230">
            <v>0</v>
          </cell>
          <cell r="X230">
            <v>7.2081693001621358E-2</v>
          </cell>
          <cell r="Y230">
            <v>12002.80078125</v>
          </cell>
          <cell r="Z230">
            <v>13704</v>
          </cell>
          <cell r="AA230">
            <v>122410527.76800001</v>
          </cell>
          <cell r="AB230">
            <v>15195910.118000016</v>
          </cell>
          <cell r="AC230">
            <v>1.2699999999999999E-2</v>
          </cell>
          <cell r="AD230">
            <v>1.55E-2</v>
          </cell>
          <cell r="AE230">
            <v>4500817461</v>
          </cell>
          <cell r="AF230">
            <v>57160381.754699998</v>
          </cell>
          <cell r="AG230">
            <v>69762670.645500004</v>
          </cell>
          <cell r="AH230">
            <v>-27513772.715300001</v>
          </cell>
          <cell r="AI230">
            <v>0</v>
          </cell>
          <cell r="AJ230">
            <v>8257.7802734375</v>
          </cell>
          <cell r="AK230">
            <v>84674154.469999999</v>
          </cell>
          <cell r="AL230">
            <v>0</v>
          </cell>
          <cell r="AM230">
            <v>15195910.118000016</v>
          </cell>
          <cell r="AN230">
            <v>0</v>
          </cell>
          <cell r="AO230">
            <v>15195910.118000016</v>
          </cell>
          <cell r="AP230">
            <v>14.173356629043592</v>
          </cell>
          <cell r="AQ230">
            <v>14911483.824499995</v>
          </cell>
          <cell r="AR230">
            <v>0.99795588133208191</v>
          </cell>
          <cell r="AS230">
            <v>0</v>
          </cell>
          <cell r="AT230">
            <v>0.99795588133208191</v>
          </cell>
          <cell r="AU230">
            <v>14762369</v>
          </cell>
          <cell r="AV230">
            <v>14762369</v>
          </cell>
          <cell r="AW230">
            <v>955241884.828125</v>
          </cell>
          <cell r="AX230">
            <v>2108909.8571428573</v>
          </cell>
          <cell r="AY230">
            <v>136463126.40401787</v>
          </cell>
          <cell r="AZ230">
            <v>15195910.118000016</v>
          </cell>
          <cell r="BA230">
            <v>2170844.3025714308</v>
          </cell>
          <cell r="BB230">
            <v>1110984363.4641006</v>
          </cell>
          <cell r="BC230">
            <v>734844866.56274295</v>
          </cell>
          <cell r="BD230">
            <v>14762369</v>
          </cell>
          <cell r="BE230">
            <v>2108910</v>
          </cell>
        </row>
        <row r="231">
          <cell r="A231">
            <v>112671803</v>
          </cell>
          <cell r="B231" t="str">
            <v>Dover Area SD</v>
          </cell>
          <cell r="C231" t="str">
            <v>York</v>
          </cell>
          <cell r="D231">
            <v>8135.52</v>
          </cell>
          <cell r="E231">
            <v>48</v>
          </cell>
          <cell r="F231">
            <v>1.6199999999999999E-2</v>
          </cell>
          <cell r="G231">
            <v>71</v>
          </cell>
          <cell r="H231">
            <v>61911251.25</v>
          </cell>
          <cell r="I231">
            <v>5040.3890000000001</v>
          </cell>
          <cell r="J231">
            <v>0</v>
          </cell>
          <cell r="K231">
            <v>36620583.469999999</v>
          </cell>
          <cell r="L231">
            <v>1563575461</v>
          </cell>
          <cell r="M231">
            <v>692287179</v>
          </cell>
          <cell r="N231">
            <v>8135.52001953125</v>
          </cell>
          <cell r="O231">
            <v>3454.4989999999998</v>
          </cell>
          <cell r="P231">
            <v>1</v>
          </cell>
          <cell r="Q231">
            <v>8137.04</v>
          </cell>
          <cell r="R231">
            <v>8245.6200000000008</v>
          </cell>
          <cell r="S231">
            <v>0</v>
          </cell>
          <cell r="T231">
            <v>426.77600000000001</v>
          </cell>
          <cell r="U231">
            <v>0</v>
          </cell>
          <cell r="V231">
            <v>0</v>
          </cell>
          <cell r="W231">
            <v>0</v>
          </cell>
          <cell r="X231">
            <v>-0.11026512947665641</v>
          </cell>
          <cell r="Y231">
            <v>12283.0302734375</v>
          </cell>
          <cell r="Z231">
            <v>13704</v>
          </cell>
          <cell r="AA231">
            <v>69073490.856000006</v>
          </cell>
          <cell r="AB231">
            <v>7162239.6060000062</v>
          </cell>
          <cell r="AC231">
            <v>1.2699999999999999E-2</v>
          </cell>
          <cell r="AD231">
            <v>1.55E-2</v>
          </cell>
          <cell r="AE231">
            <v>2255862640</v>
          </cell>
          <cell r="AF231">
            <v>28649455.527999997</v>
          </cell>
          <cell r="AG231">
            <v>34965870.920000002</v>
          </cell>
          <cell r="AH231">
            <v>-7971127.9420000017</v>
          </cell>
          <cell r="AI231">
            <v>0</v>
          </cell>
          <cell r="AJ231">
            <v>8257.7802734375</v>
          </cell>
          <cell r="AK231">
            <v>36620583.469999999</v>
          </cell>
          <cell r="AL231">
            <v>0</v>
          </cell>
          <cell r="AM231">
            <v>7162239.6060000062</v>
          </cell>
          <cell r="AN231">
            <v>0</v>
          </cell>
          <cell r="AO231">
            <v>7162239.6060000062</v>
          </cell>
          <cell r="AP231">
            <v>11.56855896366657</v>
          </cell>
          <cell r="AQ231">
            <v>1654712.549999997</v>
          </cell>
          <cell r="AR231">
            <v>1</v>
          </cell>
          <cell r="AS231">
            <v>0</v>
          </cell>
          <cell r="AT231">
            <v>1</v>
          </cell>
          <cell r="AU231">
            <v>1654712.5</v>
          </cell>
          <cell r="AV231">
            <v>1654712.5</v>
          </cell>
          <cell r="AW231">
            <v>955241884.828125</v>
          </cell>
          <cell r="AX231">
            <v>236387.5</v>
          </cell>
          <cell r="AY231">
            <v>136463126.40401787</v>
          </cell>
          <cell r="AZ231">
            <v>7162239.6060000062</v>
          </cell>
          <cell r="BA231">
            <v>1023177.0865714295</v>
          </cell>
          <cell r="BB231">
            <v>1118146603.0701005</v>
          </cell>
          <cell r="BC231">
            <v>734844866.56274295</v>
          </cell>
          <cell r="BD231">
            <v>1654713</v>
          </cell>
          <cell r="BE231">
            <v>236388</v>
          </cell>
        </row>
        <row r="232">
          <cell r="A232">
            <v>112672203</v>
          </cell>
          <cell r="B232" t="str">
            <v>Eastern York SD</v>
          </cell>
          <cell r="C232" t="str">
            <v>York</v>
          </cell>
          <cell r="D232">
            <v>8862.75</v>
          </cell>
          <cell r="E232">
            <v>57</v>
          </cell>
          <cell r="F232">
            <v>1.89E-2</v>
          </cell>
          <cell r="G232">
            <v>89</v>
          </cell>
          <cell r="H232">
            <v>44928074.18</v>
          </cell>
          <cell r="I232">
            <v>3602.2170000000001</v>
          </cell>
          <cell r="J232">
            <v>0</v>
          </cell>
          <cell r="K232">
            <v>32141491.48</v>
          </cell>
          <cell r="L232">
            <v>1187572346</v>
          </cell>
          <cell r="M232">
            <v>515667129</v>
          </cell>
          <cell r="N232">
            <v>8862.75</v>
          </cell>
          <cell r="O232">
            <v>2529.0650000000001</v>
          </cell>
          <cell r="P232">
            <v>0.95</v>
          </cell>
          <cell r="Q232">
            <v>8625.83</v>
          </cell>
          <cell r="R232">
            <v>8245.6200000000008</v>
          </cell>
          <cell r="S232">
            <v>0</v>
          </cell>
          <cell r="T232">
            <v>235.34800000000001</v>
          </cell>
          <cell r="U232">
            <v>0</v>
          </cell>
          <cell r="V232">
            <v>0</v>
          </cell>
          <cell r="W232">
            <v>0</v>
          </cell>
          <cell r="X232">
            <v>-6.940385986626528E-2</v>
          </cell>
          <cell r="Y232">
            <v>12472.33984375</v>
          </cell>
          <cell r="Z232">
            <v>13704</v>
          </cell>
          <cell r="AA232">
            <v>49364781.767999999</v>
          </cell>
          <cell r="AB232">
            <v>4436707.5879999995</v>
          </cell>
          <cell r="AC232">
            <v>1.2699999999999999E-2</v>
          </cell>
          <cell r="AD232">
            <v>1.55E-2</v>
          </cell>
          <cell r="AE232">
            <v>1703239475</v>
          </cell>
          <cell r="AF232">
            <v>21631141.3325</v>
          </cell>
          <cell r="AG232">
            <v>26400211.862500001</v>
          </cell>
          <cell r="AH232">
            <v>-10510350.147500001</v>
          </cell>
          <cell r="AI232">
            <v>0</v>
          </cell>
          <cell r="AJ232">
            <v>8257.7802734375</v>
          </cell>
          <cell r="AK232">
            <v>32141491.48</v>
          </cell>
          <cell r="AL232">
            <v>0</v>
          </cell>
          <cell r="AM232">
            <v>4436707.5879999995</v>
          </cell>
          <cell r="AN232">
            <v>0</v>
          </cell>
          <cell r="AO232">
            <v>4436707.5879999995</v>
          </cell>
          <cell r="AP232">
            <v>9.875134131556047</v>
          </cell>
          <cell r="AQ232">
            <v>5741279.6174999997</v>
          </cell>
          <cell r="AR232">
            <v>0.9267394255441157</v>
          </cell>
          <cell r="AS232">
            <v>0</v>
          </cell>
          <cell r="AT232">
            <v>0.9267394255441157</v>
          </cell>
          <cell r="AU232">
            <v>5454215.5</v>
          </cell>
          <cell r="AV232">
            <v>5454215.5</v>
          </cell>
          <cell r="AW232">
            <v>955241884.828125</v>
          </cell>
          <cell r="AX232">
            <v>779173.64285714284</v>
          </cell>
          <cell r="AY232">
            <v>136463126.40401787</v>
          </cell>
          <cell r="AZ232">
            <v>4436707.5879999995</v>
          </cell>
          <cell r="BA232">
            <v>633815.3697142856</v>
          </cell>
          <cell r="BB232">
            <v>1122583310.6581006</v>
          </cell>
          <cell r="BC232">
            <v>734844866.56274295</v>
          </cell>
          <cell r="BD232">
            <v>5454216</v>
          </cell>
          <cell r="BE232">
            <v>779174</v>
          </cell>
        </row>
        <row r="233">
          <cell r="A233">
            <v>112672803</v>
          </cell>
          <cell r="B233" t="str">
            <v>Hanover Public SD</v>
          </cell>
          <cell r="C233" t="str">
            <v>York</v>
          </cell>
          <cell r="D233">
            <v>6979.95</v>
          </cell>
          <cell r="E233">
            <v>34</v>
          </cell>
          <cell r="F233">
            <v>1.9599999999999999E-2</v>
          </cell>
          <cell r="G233">
            <v>91</v>
          </cell>
          <cell r="H233">
            <v>33736916</v>
          </cell>
          <cell r="I233">
            <v>3616.9389999999999</v>
          </cell>
          <cell r="J233">
            <v>1</v>
          </cell>
          <cell r="K233">
            <v>25767280.359999999</v>
          </cell>
          <cell r="L233">
            <v>968132200</v>
          </cell>
          <cell r="M233">
            <v>349799387</v>
          </cell>
          <cell r="N233">
            <v>6979.9501953125</v>
          </cell>
          <cell r="O233">
            <v>2139.7620000000002</v>
          </cell>
          <cell r="P233">
            <v>1</v>
          </cell>
          <cell r="Q233">
            <v>7068.7</v>
          </cell>
          <cell r="R233">
            <v>8245.6200000000008</v>
          </cell>
          <cell r="S233">
            <v>0</v>
          </cell>
          <cell r="T233">
            <v>470.483</v>
          </cell>
          <cell r="U233">
            <v>0</v>
          </cell>
          <cell r="V233">
            <v>0</v>
          </cell>
          <cell r="W233">
            <v>0</v>
          </cell>
          <cell r="X233">
            <v>0.20744840816441676</v>
          </cell>
          <cell r="Y233">
            <v>9327.4775390625</v>
          </cell>
          <cell r="Z233">
            <v>13704</v>
          </cell>
          <cell r="AA233">
            <v>49566532.055999994</v>
          </cell>
          <cell r="AB233">
            <v>15829616.055999994</v>
          </cell>
          <cell r="AC233">
            <v>1.2699999999999999E-2</v>
          </cell>
          <cell r="AD233">
            <v>1.55E-2</v>
          </cell>
          <cell r="AE233">
            <v>1317931587</v>
          </cell>
          <cell r="AF233">
            <v>16737731.154899999</v>
          </cell>
          <cell r="AG233">
            <v>20427939.598499998</v>
          </cell>
          <cell r="AH233">
            <v>-9029549.2050999999</v>
          </cell>
          <cell r="AI233">
            <v>0</v>
          </cell>
          <cell r="AJ233">
            <v>8257.7802734375</v>
          </cell>
          <cell r="AK233">
            <v>25767280.359999999</v>
          </cell>
          <cell r="AL233">
            <v>0</v>
          </cell>
          <cell r="AM233">
            <v>15829616.055999994</v>
          </cell>
          <cell r="AN233">
            <v>0</v>
          </cell>
          <cell r="AO233">
            <v>15829616.055999994</v>
          </cell>
          <cell r="AP233">
            <v>46.920756052509347</v>
          </cell>
          <cell r="AQ233">
            <v>5339340.761500001</v>
          </cell>
          <cell r="AR233">
            <v>1</v>
          </cell>
          <cell r="AS233">
            <v>0</v>
          </cell>
          <cell r="AT233">
            <v>1</v>
          </cell>
          <cell r="AU233">
            <v>5339341</v>
          </cell>
          <cell r="AV233">
            <v>5339341</v>
          </cell>
          <cell r="AW233">
            <v>955241884.828125</v>
          </cell>
          <cell r="AX233">
            <v>762763</v>
          </cell>
          <cell r="AY233">
            <v>136463126.40401787</v>
          </cell>
          <cell r="AZ233">
            <v>15829616.055999994</v>
          </cell>
          <cell r="BA233">
            <v>2261373.7222857135</v>
          </cell>
          <cell r="BB233">
            <v>1138412926.7141006</v>
          </cell>
          <cell r="BC233">
            <v>734844866.56274295</v>
          </cell>
          <cell r="BD233">
            <v>5339341</v>
          </cell>
          <cell r="BE233">
            <v>762763</v>
          </cell>
        </row>
        <row r="234">
          <cell r="A234">
            <v>112674403</v>
          </cell>
          <cell r="B234" t="str">
            <v>Northeastern York SD</v>
          </cell>
          <cell r="C234" t="str">
            <v>York</v>
          </cell>
          <cell r="D234">
            <v>7883.78</v>
          </cell>
          <cell r="E234">
            <v>45</v>
          </cell>
          <cell r="F234">
            <v>1.9E-2</v>
          </cell>
          <cell r="G234">
            <v>89</v>
          </cell>
          <cell r="H234">
            <v>69209502.079999998</v>
          </cell>
          <cell r="I234">
            <v>5587.2039999999997</v>
          </cell>
          <cell r="J234">
            <v>0</v>
          </cell>
          <cell r="K234">
            <v>50565933.090000004</v>
          </cell>
          <cell r="L234">
            <v>1963257080</v>
          </cell>
          <cell r="M234">
            <v>693288337</v>
          </cell>
          <cell r="N234">
            <v>7883.77978515625</v>
          </cell>
          <cell r="O234">
            <v>4270.0370000000003</v>
          </cell>
          <cell r="P234">
            <v>1</v>
          </cell>
          <cell r="Q234">
            <v>7920.99</v>
          </cell>
          <cell r="R234">
            <v>8245.6200000000008</v>
          </cell>
          <cell r="S234">
            <v>0</v>
          </cell>
          <cell r="T234">
            <v>425.29199999999997</v>
          </cell>
          <cell r="U234">
            <v>0</v>
          </cell>
          <cell r="V234">
            <v>0</v>
          </cell>
          <cell r="W234">
            <v>0</v>
          </cell>
          <cell r="X234">
            <v>7.3554743710800882E-2</v>
          </cell>
          <cell r="Y234">
            <v>12387.14453125</v>
          </cell>
          <cell r="Z234">
            <v>13704</v>
          </cell>
          <cell r="AA234">
            <v>76567043.615999997</v>
          </cell>
          <cell r="AB234">
            <v>7357541.5359999985</v>
          </cell>
          <cell r="AC234">
            <v>1.2699999999999999E-2</v>
          </cell>
          <cell r="AD234">
            <v>1.55E-2</v>
          </cell>
          <cell r="AE234">
            <v>2656545417</v>
          </cell>
          <cell r="AF234">
            <v>33738126.795900002</v>
          </cell>
          <cell r="AG234">
            <v>41176453.963500001</v>
          </cell>
          <cell r="AH234">
            <v>-16827806.294100001</v>
          </cell>
          <cell r="AI234">
            <v>0</v>
          </cell>
          <cell r="AJ234">
            <v>8257.7802734375</v>
          </cell>
          <cell r="AK234">
            <v>50565933.090000004</v>
          </cell>
          <cell r="AL234">
            <v>0</v>
          </cell>
          <cell r="AM234">
            <v>7357541.5359999985</v>
          </cell>
          <cell r="AN234">
            <v>0</v>
          </cell>
          <cell r="AO234">
            <v>7357541.5359999985</v>
          </cell>
          <cell r="AP234">
            <v>10.630825702943705</v>
          </cell>
          <cell r="AQ234">
            <v>9389479.126500003</v>
          </cell>
          <cell r="AR234">
            <v>1</v>
          </cell>
          <cell r="AS234">
            <v>0</v>
          </cell>
          <cell r="AT234">
            <v>1</v>
          </cell>
          <cell r="AU234">
            <v>9389479</v>
          </cell>
          <cell r="AV234">
            <v>9389479</v>
          </cell>
          <cell r="AW234">
            <v>955241884.828125</v>
          </cell>
          <cell r="AX234">
            <v>1341354.142857143</v>
          </cell>
          <cell r="AY234">
            <v>136463126.40401787</v>
          </cell>
          <cell r="AZ234">
            <v>7357541.5359999985</v>
          </cell>
          <cell r="BA234">
            <v>1051077.3622857141</v>
          </cell>
          <cell r="BB234">
            <v>1145770468.2501006</v>
          </cell>
          <cell r="BC234">
            <v>734844866.56274295</v>
          </cell>
          <cell r="BD234">
            <v>9389479</v>
          </cell>
          <cell r="BE234">
            <v>1341354</v>
          </cell>
        </row>
        <row r="235">
          <cell r="A235">
            <v>112675503</v>
          </cell>
          <cell r="B235" t="str">
            <v>Red Lion Area SD</v>
          </cell>
          <cell r="C235" t="str">
            <v>York</v>
          </cell>
          <cell r="D235">
            <v>7869.03</v>
          </cell>
          <cell r="E235">
            <v>44</v>
          </cell>
          <cell r="F235">
            <v>1.67E-2</v>
          </cell>
          <cell r="G235">
            <v>76</v>
          </cell>
          <cell r="H235">
            <v>86320021</v>
          </cell>
          <cell r="I235">
            <v>7390.4840000000004</v>
          </cell>
          <cell r="J235">
            <v>0</v>
          </cell>
          <cell r="K235">
            <v>55093779.75</v>
          </cell>
          <cell r="L235">
            <v>2266807184</v>
          </cell>
          <cell r="M235">
            <v>1029759940</v>
          </cell>
          <cell r="N235">
            <v>7869.02978515625</v>
          </cell>
          <cell r="O235">
            <v>5361.6760000000004</v>
          </cell>
          <cell r="P235">
            <v>1</v>
          </cell>
          <cell r="Q235">
            <v>7843.86</v>
          </cell>
          <cell r="R235">
            <v>8245.6200000000008</v>
          </cell>
          <cell r="S235">
            <v>0</v>
          </cell>
          <cell r="T235">
            <v>522.15499999999997</v>
          </cell>
          <cell r="U235">
            <v>0</v>
          </cell>
          <cell r="V235">
            <v>0</v>
          </cell>
          <cell r="W235">
            <v>0</v>
          </cell>
          <cell r="X235">
            <v>-0.10141909271110756</v>
          </cell>
          <cell r="Y235">
            <v>11679.8876953125</v>
          </cell>
          <cell r="Z235">
            <v>13704</v>
          </cell>
          <cell r="AA235">
            <v>101279192.736</v>
          </cell>
          <cell r="AB235">
            <v>14959171.736000001</v>
          </cell>
          <cell r="AC235">
            <v>1.2699999999999999E-2</v>
          </cell>
          <cell r="AD235">
            <v>1.55E-2</v>
          </cell>
          <cell r="AE235">
            <v>3296567124</v>
          </cell>
          <cell r="AF235">
            <v>41866402.474799998</v>
          </cell>
          <cell r="AG235">
            <v>51096790.421999998</v>
          </cell>
          <cell r="AH235">
            <v>-13227377.275200002</v>
          </cell>
          <cell r="AI235">
            <v>0</v>
          </cell>
          <cell r="AJ235">
            <v>8257.7802734375</v>
          </cell>
          <cell r="AK235">
            <v>55093779.75</v>
          </cell>
          <cell r="AL235">
            <v>0</v>
          </cell>
          <cell r="AM235">
            <v>14959171.736000001</v>
          </cell>
          <cell r="AN235">
            <v>0</v>
          </cell>
          <cell r="AO235">
            <v>14959171.736000001</v>
          </cell>
          <cell r="AP235">
            <v>17.329898165803275</v>
          </cell>
          <cell r="AQ235">
            <v>3996989.3280000016</v>
          </cell>
          <cell r="AR235">
            <v>1</v>
          </cell>
          <cell r="AS235">
            <v>0</v>
          </cell>
          <cell r="AT235">
            <v>1</v>
          </cell>
          <cell r="AU235">
            <v>3996989.25</v>
          </cell>
          <cell r="AV235">
            <v>3996989.25</v>
          </cell>
          <cell r="AW235">
            <v>955241884.828125</v>
          </cell>
          <cell r="AX235">
            <v>570998.46428571432</v>
          </cell>
          <cell r="AY235">
            <v>136463126.40401787</v>
          </cell>
          <cell r="AZ235">
            <v>14959171.736000001</v>
          </cell>
          <cell r="BA235">
            <v>2137024.5337142861</v>
          </cell>
          <cell r="BB235">
            <v>1160729639.9861007</v>
          </cell>
          <cell r="BC235">
            <v>734844866.56274295</v>
          </cell>
          <cell r="BD235">
            <v>3996989</v>
          </cell>
          <cell r="BE235">
            <v>570998</v>
          </cell>
        </row>
        <row r="236">
          <cell r="A236">
            <v>112676203</v>
          </cell>
          <cell r="B236" t="str">
            <v>South Eastern SD</v>
          </cell>
          <cell r="C236" t="str">
            <v>York</v>
          </cell>
          <cell r="D236">
            <v>10409.620000000001</v>
          </cell>
          <cell r="E236">
            <v>72</v>
          </cell>
          <cell r="F236">
            <v>1.7399999999999999E-2</v>
          </cell>
          <cell r="G236">
            <v>80</v>
          </cell>
          <cell r="H236">
            <v>52213364.289999999</v>
          </cell>
          <cell r="I236">
            <v>3397.1640000000002</v>
          </cell>
          <cell r="J236">
            <v>0</v>
          </cell>
          <cell r="K236">
            <v>36342883.640000001</v>
          </cell>
          <cell r="L236">
            <v>1510964475</v>
          </cell>
          <cell r="M236">
            <v>581404492</v>
          </cell>
          <cell r="N236">
            <v>10409.6201171875</v>
          </cell>
          <cell r="O236">
            <v>2631.7249999999999</v>
          </cell>
          <cell r="P236">
            <v>0.74</v>
          </cell>
          <cell r="Q236">
            <v>10418.1</v>
          </cell>
          <cell r="R236">
            <v>8245.6200000000008</v>
          </cell>
          <cell r="S236">
            <v>0</v>
          </cell>
          <cell r="T236">
            <v>180.03299999999999</v>
          </cell>
          <cell r="U236">
            <v>0</v>
          </cell>
          <cell r="V236">
            <v>0</v>
          </cell>
          <cell r="W236">
            <v>0</v>
          </cell>
          <cell r="X236">
            <v>-0.16739272307056219</v>
          </cell>
          <cell r="Y236">
            <v>15369.6923828125</v>
          </cell>
          <cell r="Z236">
            <v>13704</v>
          </cell>
          <cell r="AA236">
            <v>46554735.456</v>
          </cell>
          <cell r="AB236">
            <v>0</v>
          </cell>
          <cell r="AC236">
            <v>1.2699999999999999E-2</v>
          </cell>
          <cell r="AD236">
            <v>1.55E-2</v>
          </cell>
          <cell r="AE236">
            <v>2092368967</v>
          </cell>
          <cell r="AF236">
            <v>26573085.880899999</v>
          </cell>
          <cell r="AG236">
            <v>32431718.988499999</v>
          </cell>
          <cell r="AH236">
            <v>-9769797.7591000013</v>
          </cell>
          <cell r="AI236">
            <v>0</v>
          </cell>
          <cell r="AJ236">
            <v>8257.7802734375</v>
          </cell>
          <cell r="AK236">
            <v>36342883.640000001</v>
          </cell>
          <cell r="AL236">
            <v>0</v>
          </cell>
          <cell r="AM236">
            <v>0</v>
          </cell>
          <cell r="AN236">
            <v>0</v>
          </cell>
          <cell r="AO236">
            <v>0</v>
          </cell>
          <cell r="AP236">
            <v>0</v>
          </cell>
          <cell r="AQ236">
            <v>3911164.6515000015</v>
          </cell>
          <cell r="AR236">
            <v>0.73941667463934047</v>
          </cell>
          <cell r="AS236">
            <v>0</v>
          </cell>
          <cell r="AT236">
            <v>0.73941667463934047</v>
          </cell>
          <cell r="AU236">
            <v>2894261.75</v>
          </cell>
          <cell r="AV236">
            <v>2894261.75</v>
          </cell>
          <cell r="AW236">
            <v>955241884.828125</v>
          </cell>
          <cell r="AX236">
            <v>413465.96428571426</v>
          </cell>
          <cell r="AY236">
            <v>136463126.40401787</v>
          </cell>
          <cell r="AZ236">
            <v>0</v>
          </cell>
          <cell r="BA236">
            <v>0</v>
          </cell>
          <cell r="BB236">
            <v>1160729639.9861007</v>
          </cell>
          <cell r="BC236">
            <v>734844866.56274295</v>
          </cell>
          <cell r="BD236">
            <v>2894262</v>
          </cell>
          <cell r="BE236">
            <v>413466</v>
          </cell>
        </row>
        <row r="237">
          <cell r="A237">
            <v>112676403</v>
          </cell>
          <cell r="B237" t="str">
            <v>South Western SD</v>
          </cell>
          <cell r="C237" t="str">
            <v>York</v>
          </cell>
          <cell r="D237">
            <v>8852.16</v>
          </cell>
          <cell r="E237">
            <v>57</v>
          </cell>
          <cell r="F237">
            <v>1.6199999999999999E-2</v>
          </cell>
          <cell r="G237">
            <v>71</v>
          </cell>
          <cell r="H237">
            <v>72250170.710000008</v>
          </cell>
          <cell r="I237">
            <v>5992.4790000000003</v>
          </cell>
          <cell r="J237">
            <v>1</v>
          </cell>
          <cell r="K237">
            <v>52287306.18</v>
          </cell>
          <cell r="L237">
            <v>2370936371</v>
          </cell>
          <cell r="M237">
            <v>852157710</v>
          </cell>
          <cell r="N237">
            <v>8852.16015625</v>
          </cell>
          <cell r="O237">
            <v>4649.8869999999997</v>
          </cell>
          <cell r="P237">
            <v>0.92</v>
          </cell>
          <cell r="Q237">
            <v>8892.31</v>
          </cell>
          <cell r="R237">
            <v>8245.6200000000008</v>
          </cell>
          <cell r="S237">
            <v>0</v>
          </cell>
          <cell r="T237">
            <v>424.53399999999999</v>
          </cell>
          <cell r="U237">
            <v>0</v>
          </cell>
          <cell r="V237">
            <v>0</v>
          </cell>
          <cell r="W237">
            <v>0</v>
          </cell>
          <cell r="X237">
            <v>0.11051615969354722</v>
          </cell>
          <cell r="Y237">
            <v>12056.80859375</v>
          </cell>
          <cell r="Z237">
            <v>13704</v>
          </cell>
          <cell r="AA237">
            <v>82120932.216000006</v>
          </cell>
          <cell r="AB237">
            <v>9870761.5059999973</v>
          </cell>
          <cell r="AC237">
            <v>1.2699999999999999E-2</v>
          </cell>
          <cell r="AD237">
            <v>1.55E-2</v>
          </cell>
          <cell r="AE237">
            <v>3223094081</v>
          </cell>
          <cell r="AF237">
            <v>40933294.828699999</v>
          </cell>
          <cell r="AG237">
            <v>49957958.255499996</v>
          </cell>
          <cell r="AH237">
            <v>-11354011.351300001</v>
          </cell>
          <cell r="AI237">
            <v>0</v>
          </cell>
          <cell r="AJ237">
            <v>8257.7802734375</v>
          </cell>
          <cell r="AK237">
            <v>52287306.18</v>
          </cell>
          <cell r="AL237">
            <v>0</v>
          </cell>
          <cell r="AM237">
            <v>9870761.5059999973</v>
          </cell>
          <cell r="AN237">
            <v>0</v>
          </cell>
          <cell r="AO237">
            <v>9870761.5059999973</v>
          </cell>
          <cell r="AP237">
            <v>13.661921361569604</v>
          </cell>
          <cell r="AQ237">
            <v>2329347.9245000035</v>
          </cell>
          <cell r="AR237">
            <v>0.92802183357621892</v>
          </cell>
          <cell r="AS237">
            <v>0</v>
          </cell>
          <cell r="AT237">
            <v>0.92802183357621892</v>
          </cell>
          <cell r="AU237">
            <v>2143000</v>
          </cell>
          <cell r="AV237">
            <v>2143000</v>
          </cell>
          <cell r="AW237">
            <v>955241884.828125</v>
          </cell>
          <cell r="AX237">
            <v>306142.85714285716</v>
          </cell>
          <cell r="AY237">
            <v>136463126.40401787</v>
          </cell>
          <cell r="AZ237">
            <v>9870761.5059999973</v>
          </cell>
          <cell r="BA237">
            <v>1410108.7865714282</v>
          </cell>
          <cell r="BB237">
            <v>1170600401.4921007</v>
          </cell>
          <cell r="BC237">
            <v>734844866.56274295</v>
          </cell>
          <cell r="BD237">
            <v>2143000</v>
          </cell>
          <cell r="BE237">
            <v>306143</v>
          </cell>
        </row>
        <row r="238">
          <cell r="A238">
            <v>112676503</v>
          </cell>
          <cell r="B238" t="str">
            <v>Southern York County SD</v>
          </cell>
          <cell r="C238" t="str">
            <v>York</v>
          </cell>
          <cell r="D238">
            <v>10703.78</v>
          </cell>
          <cell r="E238">
            <v>74</v>
          </cell>
          <cell r="F238">
            <v>1.5900000000000001E-2</v>
          </cell>
          <cell r="G238">
            <v>69</v>
          </cell>
          <cell r="H238">
            <v>51598548.289999999</v>
          </cell>
          <cell r="I238">
            <v>4046.2950000000001</v>
          </cell>
          <cell r="J238">
            <v>0</v>
          </cell>
          <cell r="K238">
            <v>39963673.599999994</v>
          </cell>
          <cell r="L238">
            <v>1819038154</v>
          </cell>
          <cell r="M238">
            <v>700701714</v>
          </cell>
          <cell r="N238">
            <v>10703.7802734375</v>
          </cell>
          <cell r="O238">
            <v>3015.8130000000001</v>
          </cell>
          <cell r="P238">
            <v>0.69</v>
          </cell>
          <cell r="Q238">
            <v>10769.11</v>
          </cell>
          <cell r="R238">
            <v>8245.6200000000008</v>
          </cell>
          <cell r="S238">
            <v>0</v>
          </cell>
          <cell r="T238">
            <v>259.88499999999999</v>
          </cell>
          <cell r="U238">
            <v>0</v>
          </cell>
          <cell r="V238">
            <v>0</v>
          </cell>
          <cell r="W238">
            <v>0</v>
          </cell>
          <cell r="X238">
            <v>-8.0467998506063426E-2</v>
          </cell>
          <cell r="Y238">
            <v>12752.0478515625</v>
          </cell>
          <cell r="Z238">
            <v>13704</v>
          </cell>
          <cell r="AA238">
            <v>55450426.68</v>
          </cell>
          <cell r="AB238">
            <v>3851878.3900000006</v>
          </cell>
          <cell r="AC238">
            <v>1.2699999999999999E-2</v>
          </cell>
          <cell r="AD238">
            <v>1.55E-2</v>
          </cell>
          <cell r="AE238">
            <v>2519739868</v>
          </cell>
          <cell r="AF238">
            <v>32000696.323599998</v>
          </cell>
          <cell r="AG238">
            <v>39055967.953999996</v>
          </cell>
          <cell r="AH238">
            <v>-7962977.2763999961</v>
          </cell>
          <cell r="AI238">
            <v>0</v>
          </cell>
          <cell r="AJ238">
            <v>8257.7802734375</v>
          </cell>
          <cell r="AK238">
            <v>39963673.599999994</v>
          </cell>
          <cell r="AL238">
            <v>0</v>
          </cell>
          <cell r="AM238">
            <v>3851878.3900000006</v>
          </cell>
          <cell r="AN238">
            <v>0</v>
          </cell>
          <cell r="AO238">
            <v>3851878.3900000006</v>
          </cell>
          <cell r="AP238">
            <v>7.4650906229982246</v>
          </cell>
          <cell r="AQ238">
            <v>907705.64599999785</v>
          </cell>
          <cell r="AR238">
            <v>0.70379449210244083</v>
          </cell>
          <cell r="AS238">
            <v>0</v>
          </cell>
          <cell r="AT238">
            <v>0.70379449210244083</v>
          </cell>
          <cell r="AU238">
            <v>626316.875</v>
          </cell>
          <cell r="AV238">
            <v>626316.875</v>
          </cell>
          <cell r="AW238">
            <v>955241884.828125</v>
          </cell>
          <cell r="AX238">
            <v>89473.83928571429</v>
          </cell>
          <cell r="AY238">
            <v>136463126.40401787</v>
          </cell>
          <cell r="AZ238">
            <v>3851878.3900000006</v>
          </cell>
          <cell r="BA238">
            <v>550268.3414285715</v>
          </cell>
          <cell r="BB238">
            <v>1174452279.8821008</v>
          </cell>
          <cell r="BC238">
            <v>734844866.56274295</v>
          </cell>
          <cell r="BD238">
            <v>626317</v>
          </cell>
          <cell r="BE238">
            <v>89474</v>
          </cell>
        </row>
        <row r="239">
          <cell r="A239">
            <v>112676703</v>
          </cell>
          <cell r="B239" t="str">
            <v>Spring Grove Area SD</v>
          </cell>
          <cell r="C239" t="str">
            <v>York</v>
          </cell>
          <cell r="D239">
            <v>8579.7800000000007</v>
          </cell>
          <cell r="E239">
            <v>53</v>
          </cell>
          <cell r="F239">
            <v>1.7600000000000001E-2</v>
          </cell>
          <cell r="G239">
            <v>81</v>
          </cell>
          <cell r="H239">
            <v>73147304.439999998</v>
          </cell>
          <cell r="I239">
            <v>5677.7510000000002</v>
          </cell>
          <cell r="J239">
            <v>0</v>
          </cell>
          <cell r="K239">
            <v>48249487.280000009</v>
          </cell>
          <cell r="L239">
            <v>1897874950</v>
          </cell>
          <cell r="M239">
            <v>850365258</v>
          </cell>
          <cell r="N239">
            <v>8579.7802734375</v>
          </cell>
          <cell r="O239">
            <v>4160.1880000000001</v>
          </cell>
          <cell r="P239">
            <v>0.97</v>
          </cell>
          <cell r="Q239">
            <v>8524.51</v>
          </cell>
          <cell r="R239">
            <v>8245.6200000000008</v>
          </cell>
          <cell r="S239">
            <v>0</v>
          </cell>
          <cell r="T239">
            <v>353.31299999999999</v>
          </cell>
          <cell r="U239">
            <v>0</v>
          </cell>
          <cell r="V239">
            <v>0</v>
          </cell>
          <cell r="W239">
            <v>0</v>
          </cell>
          <cell r="X239">
            <v>3.7742794996060515E-2</v>
          </cell>
          <cell r="Y239">
            <v>12883.1474609375</v>
          </cell>
          <cell r="Z239">
            <v>13704</v>
          </cell>
          <cell r="AA239">
            <v>77807899.703999996</v>
          </cell>
          <cell r="AB239">
            <v>4660595.2639999986</v>
          </cell>
          <cell r="AC239">
            <v>1.2699999999999999E-2</v>
          </cell>
          <cell r="AD239">
            <v>1.55E-2</v>
          </cell>
          <cell r="AE239">
            <v>2748240208</v>
          </cell>
          <cell r="AF239">
            <v>34902650.641599998</v>
          </cell>
          <cell r="AG239">
            <v>42597723.223999999</v>
          </cell>
          <cell r="AH239">
            <v>-13346836.638400011</v>
          </cell>
          <cell r="AI239">
            <v>0</v>
          </cell>
          <cell r="AJ239">
            <v>8257.7802734375</v>
          </cell>
          <cell r="AK239">
            <v>48249487.280000009</v>
          </cell>
          <cell r="AL239">
            <v>0</v>
          </cell>
          <cell r="AM239">
            <v>4660595.2639999986</v>
          </cell>
          <cell r="AN239">
            <v>0</v>
          </cell>
          <cell r="AO239">
            <v>4660595.2639999986</v>
          </cell>
          <cell r="AP239">
            <v>6.371520180655339</v>
          </cell>
          <cell r="AQ239">
            <v>5651764.0560000092</v>
          </cell>
          <cell r="AR239">
            <v>0.96100647034218567</v>
          </cell>
          <cell r="AS239">
            <v>0</v>
          </cell>
          <cell r="AT239">
            <v>0.96100647034218567</v>
          </cell>
          <cell r="AU239">
            <v>5482211</v>
          </cell>
          <cell r="AV239">
            <v>5482211</v>
          </cell>
          <cell r="AW239">
            <v>955241884.828125</v>
          </cell>
          <cell r="AX239">
            <v>783173</v>
          </cell>
          <cell r="AY239">
            <v>136463126.40401787</v>
          </cell>
          <cell r="AZ239">
            <v>4660595.2639999986</v>
          </cell>
          <cell r="BA239">
            <v>665799.32342857122</v>
          </cell>
          <cell r="BB239">
            <v>1179112875.1461008</v>
          </cell>
          <cell r="BC239">
            <v>734844866.56274295</v>
          </cell>
          <cell r="BD239">
            <v>5482211</v>
          </cell>
          <cell r="BE239">
            <v>783173</v>
          </cell>
        </row>
        <row r="240">
          <cell r="A240">
            <v>112678503</v>
          </cell>
          <cell r="B240" t="str">
            <v>West York Area SD</v>
          </cell>
          <cell r="C240" t="str">
            <v>York</v>
          </cell>
          <cell r="D240">
            <v>8580.58</v>
          </cell>
          <cell r="E240">
            <v>53</v>
          </cell>
          <cell r="F240">
            <v>1.9300000000000001E-2</v>
          </cell>
          <cell r="G240">
            <v>90</v>
          </cell>
          <cell r="H240">
            <v>60411592</v>
          </cell>
          <cell r="I240">
            <v>4816.4549999999999</v>
          </cell>
          <cell r="J240">
            <v>0</v>
          </cell>
          <cell r="K240">
            <v>43538117.549999997</v>
          </cell>
          <cell r="L240">
            <v>1654817582</v>
          </cell>
          <cell r="M240">
            <v>601228722</v>
          </cell>
          <cell r="N240">
            <v>8580.580078125</v>
          </cell>
          <cell r="O240">
            <v>3143.8110000000001</v>
          </cell>
          <cell r="P240">
            <v>0.96</v>
          </cell>
          <cell r="Q240">
            <v>8545.99</v>
          </cell>
          <cell r="R240">
            <v>8245.6200000000008</v>
          </cell>
          <cell r="S240">
            <v>0</v>
          </cell>
          <cell r="T240">
            <v>552.03499999999997</v>
          </cell>
          <cell r="U240">
            <v>0</v>
          </cell>
          <cell r="V240">
            <v>0</v>
          </cell>
          <cell r="W240">
            <v>0</v>
          </cell>
          <cell r="X240">
            <v>-6.4898156338541804E-2</v>
          </cell>
          <cell r="Y240">
            <v>12542.75</v>
          </cell>
          <cell r="Z240">
            <v>13704</v>
          </cell>
          <cell r="AA240">
            <v>66004699.32</v>
          </cell>
          <cell r="AB240">
            <v>5593107.3200000003</v>
          </cell>
          <cell r="AC240">
            <v>1.2699999999999999E-2</v>
          </cell>
          <cell r="AD240">
            <v>1.55E-2</v>
          </cell>
          <cell r="AE240">
            <v>2256046304</v>
          </cell>
          <cell r="AF240">
            <v>28651788.060799997</v>
          </cell>
          <cell r="AG240">
            <v>34968717.711999997</v>
          </cell>
          <cell r="AH240">
            <v>-14886329.4892</v>
          </cell>
          <cell r="AI240">
            <v>0</v>
          </cell>
          <cell r="AJ240">
            <v>8257.7802734375</v>
          </cell>
          <cell r="AK240">
            <v>43538117.549999997</v>
          </cell>
          <cell r="AL240">
            <v>0</v>
          </cell>
          <cell r="AM240">
            <v>5593107.3200000003</v>
          </cell>
          <cell r="AN240">
            <v>0</v>
          </cell>
          <cell r="AO240">
            <v>5593107.3200000003</v>
          </cell>
          <cell r="AP240">
            <v>9.2583345924735774</v>
          </cell>
          <cell r="AQ240">
            <v>8569399.8379999995</v>
          </cell>
          <cell r="AR240">
            <v>0.96090961565956912</v>
          </cell>
          <cell r="AS240">
            <v>0</v>
          </cell>
          <cell r="AT240">
            <v>0.96090961565956912</v>
          </cell>
          <cell r="AU240">
            <v>8226624</v>
          </cell>
          <cell r="AV240">
            <v>8226624</v>
          </cell>
          <cell r="AW240">
            <v>955241884.828125</v>
          </cell>
          <cell r="AX240">
            <v>1175232</v>
          </cell>
          <cell r="AY240">
            <v>136463126.40401787</v>
          </cell>
          <cell r="AZ240">
            <v>5593107.3200000003</v>
          </cell>
          <cell r="BA240">
            <v>799015.33142857149</v>
          </cell>
          <cell r="BB240">
            <v>1184705982.4661007</v>
          </cell>
          <cell r="BC240">
            <v>734844866.56274295</v>
          </cell>
          <cell r="BD240">
            <v>8226624</v>
          </cell>
          <cell r="BE240">
            <v>1175232</v>
          </cell>
        </row>
        <row r="241">
          <cell r="A241">
            <v>112679002</v>
          </cell>
          <cell r="B241" t="str">
            <v>York City SD</v>
          </cell>
          <cell r="C241" t="str">
            <v>York</v>
          </cell>
          <cell r="D241">
            <v>1710.25</v>
          </cell>
          <cell r="E241">
            <v>1</v>
          </cell>
          <cell r="F241">
            <v>2.6100000000000002E-2</v>
          </cell>
          <cell r="G241">
            <v>99</v>
          </cell>
          <cell r="H241">
            <v>146716222.84999999</v>
          </cell>
          <cell r="I241">
            <v>15873.522000000001</v>
          </cell>
          <cell r="J241">
            <v>0</v>
          </cell>
          <cell r="K241">
            <v>40663606.830000006</v>
          </cell>
          <cell r="L241">
            <v>997547837</v>
          </cell>
          <cell r="M241">
            <v>562886521</v>
          </cell>
          <cell r="N241">
            <v>1710.25</v>
          </cell>
          <cell r="O241">
            <v>8069.1750000000002</v>
          </cell>
          <cell r="P241">
            <v>1</v>
          </cell>
          <cell r="Q241">
            <v>1728.89</v>
          </cell>
          <cell r="R241">
            <v>8245.6200000000008</v>
          </cell>
          <cell r="S241">
            <v>0</v>
          </cell>
          <cell r="T241">
            <v>4566.7020000000002</v>
          </cell>
          <cell r="U241">
            <v>0</v>
          </cell>
          <cell r="V241">
            <v>0</v>
          </cell>
          <cell r="W241">
            <v>0</v>
          </cell>
          <cell r="X241">
            <v>2.2045095031896722E-2</v>
          </cell>
          <cell r="Y241">
            <v>9242.8271484375</v>
          </cell>
          <cell r="Z241">
            <v>13704</v>
          </cell>
          <cell r="AA241">
            <v>217530745.48800001</v>
          </cell>
          <cell r="AB241">
            <v>70814522.638000011</v>
          </cell>
          <cell r="AC241">
            <v>1.2699999999999999E-2</v>
          </cell>
          <cell r="AD241">
            <v>1.55E-2</v>
          </cell>
          <cell r="AE241">
            <v>1560434358</v>
          </cell>
          <cell r="AF241">
            <v>19817516.3466</v>
          </cell>
          <cell r="AG241">
            <v>24186732.548999999</v>
          </cell>
          <cell r="AH241">
            <v>-20846090.483400006</v>
          </cell>
          <cell r="AI241">
            <v>0</v>
          </cell>
          <cell r="AJ241">
            <v>8257.7802734375</v>
          </cell>
          <cell r="AK241">
            <v>40663606.830000006</v>
          </cell>
          <cell r="AL241">
            <v>0</v>
          </cell>
          <cell r="AM241">
            <v>70814522.638000011</v>
          </cell>
          <cell r="AN241">
            <v>0</v>
          </cell>
          <cell r="AO241">
            <v>70814522.638000011</v>
          </cell>
          <cell r="AP241">
            <v>48.266320698836076</v>
          </cell>
          <cell r="AQ241">
            <v>16476874.281000007</v>
          </cell>
          <cell r="AR241">
            <v>1</v>
          </cell>
          <cell r="AS241">
            <v>0</v>
          </cell>
          <cell r="AT241">
            <v>1</v>
          </cell>
          <cell r="AU241">
            <v>16476874</v>
          </cell>
          <cell r="AV241">
            <v>16476874</v>
          </cell>
          <cell r="AW241">
            <v>955241884.828125</v>
          </cell>
          <cell r="AX241">
            <v>2353839.1428571427</v>
          </cell>
          <cell r="AY241">
            <v>136463126.40401787</v>
          </cell>
          <cell r="AZ241">
            <v>70814522.638000011</v>
          </cell>
          <cell r="BA241">
            <v>10116360.376857145</v>
          </cell>
          <cell r="BB241">
            <v>1255520505.1041007</v>
          </cell>
          <cell r="BC241">
            <v>734844866.56274295</v>
          </cell>
          <cell r="BD241">
            <v>16476874</v>
          </cell>
          <cell r="BE241">
            <v>2353839</v>
          </cell>
        </row>
        <row r="242">
          <cell r="A242">
            <v>112679403</v>
          </cell>
          <cell r="B242" t="str">
            <v>York Suburban SD</v>
          </cell>
          <cell r="C242" t="str">
            <v>York</v>
          </cell>
          <cell r="D242">
            <v>10093.709999999999</v>
          </cell>
          <cell r="E242">
            <v>69</v>
          </cell>
          <cell r="F242">
            <v>1.84E-2</v>
          </cell>
          <cell r="G242">
            <v>87</v>
          </cell>
          <cell r="H242">
            <v>58756634.789999999</v>
          </cell>
          <cell r="I242">
            <v>4561.2439999999997</v>
          </cell>
          <cell r="J242">
            <v>0</v>
          </cell>
          <cell r="K242">
            <v>50510017.159999996</v>
          </cell>
          <cell r="L242">
            <v>1899817515</v>
          </cell>
          <cell r="M242">
            <v>840452044</v>
          </cell>
          <cell r="N242">
            <v>10093.7099609375</v>
          </cell>
          <cell r="O242">
            <v>3297.7460000000001</v>
          </cell>
          <cell r="P242">
            <v>0.78</v>
          </cell>
          <cell r="Q242">
            <v>10072.74</v>
          </cell>
          <cell r="R242">
            <v>8245.6200000000008</v>
          </cell>
          <cell r="S242">
            <v>0</v>
          </cell>
          <cell r="T242">
            <v>510.92899999999997</v>
          </cell>
          <cell r="U242">
            <v>1</v>
          </cell>
          <cell r="V242">
            <v>1</v>
          </cell>
          <cell r="W242">
            <v>1</v>
          </cell>
          <cell r="X242">
            <v>9.8729814267776828E-2</v>
          </cell>
          <cell r="Y242">
            <v>12881.712890625</v>
          </cell>
          <cell r="Z242">
            <v>13704</v>
          </cell>
          <cell r="AA242">
            <v>62507287.775999993</v>
          </cell>
          <cell r="AB242">
            <v>3750652.985999994</v>
          </cell>
          <cell r="AC242">
            <v>1.2699999999999999E-2</v>
          </cell>
          <cell r="AD242">
            <v>1.55E-2</v>
          </cell>
          <cell r="AE242">
            <v>2740269559</v>
          </cell>
          <cell r="AF242">
            <v>34801423.399300002</v>
          </cell>
          <cell r="AG242">
            <v>42474178.164499998</v>
          </cell>
          <cell r="AH242">
            <v>-15708593.760699995</v>
          </cell>
          <cell r="AI242">
            <v>0</v>
          </cell>
          <cell r="AJ242">
            <v>8257.7802734375</v>
          </cell>
          <cell r="AK242">
            <v>50510017.159999996</v>
          </cell>
          <cell r="AL242">
            <v>0</v>
          </cell>
          <cell r="AM242">
            <v>3750652.985999994</v>
          </cell>
          <cell r="AN242">
            <v>0</v>
          </cell>
          <cell r="AO242">
            <v>3750652.985999994</v>
          </cell>
          <cell r="AP242">
            <v>6.3833692984716865</v>
          </cell>
          <cell r="AQ242">
            <v>8035838.9954999983</v>
          </cell>
          <cell r="AR242">
            <v>0.77767273689691541</v>
          </cell>
          <cell r="AS242">
            <v>0</v>
          </cell>
          <cell r="AT242">
            <v>0.77767273689691541</v>
          </cell>
          <cell r="AU242">
            <v>6267954.5</v>
          </cell>
          <cell r="AV242">
            <v>6267954.5</v>
          </cell>
          <cell r="AW242">
            <v>955241884.828125</v>
          </cell>
          <cell r="AX242">
            <v>895422.07142857148</v>
          </cell>
          <cell r="AY242">
            <v>136463126.40401787</v>
          </cell>
          <cell r="AZ242">
            <v>3750652.985999994</v>
          </cell>
          <cell r="BA242">
            <v>535807.56942857057</v>
          </cell>
          <cell r="BB242">
            <v>1259271158.0901008</v>
          </cell>
          <cell r="BC242">
            <v>734844866.56274295</v>
          </cell>
          <cell r="BD242">
            <v>6267954</v>
          </cell>
          <cell r="BE242">
            <v>895422</v>
          </cell>
        </row>
        <row r="243">
          <cell r="A243">
            <v>113361303</v>
          </cell>
          <cell r="B243" t="str">
            <v>Cocalico SD</v>
          </cell>
          <cell r="C243" t="str">
            <v>Lancaster</v>
          </cell>
          <cell r="D243">
            <v>11215.44</v>
          </cell>
          <cell r="E243">
            <v>76</v>
          </cell>
          <cell r="F243">
            <v>1.6E-2</v>
          </cell>
          <cell r="G243">
            <v>70</v>
          </cell>
          <cell r="H243">
            <v>59825380.800000004</v>
          </cell>
          <cell r="I243">
            <v>4238.009</v>
          </cell>
          <cell r="J243">
            <v>0</v>
          </cell>
          <cell r="K243">
            <v>42086759.469999999</v>
          </cell>
          <cell r="L243">
            <v>1885993840</v>
          </cell>
          <cell r="M243">
            <v>750244886</v>
          </cell>
          <cell r="N243">
            <v>11215.4404296875</v>
          </cell>
          <cell r="O243">
            <v>2962.4169999999999</v>
          </cell>
          <cell r="P243">
            <v>0.64</v>
          </cell>
          <cell r="Q243">
            <v>11218.77</v>
          </cell>
          <cell r="R243">
            <v>8245.6200000000008</v>
          </cell>
          <cell r="S243">
            <v>0</v>
          </cell>
          <cell r="T243">
            <v>327.36700000000002</v>
          </cell>
          <cell r="U243">
            <v>0</v>
          </cell>
          <cell r="V243">
            <v>0</v>
          </cell>
          <cell r="W243">
            <v>0</v>
          </cell>
          <cell r="X243">
            <v>-7.5822033468376002E-2</v>
          </cell>
          <cell r="Y243">
            <v>14116.388671875</v>
          </cell>
          <cell r="Z243">
            <v>13704</v>
          </cell>
          <cell r="AA243">
            <v>58077675.336000003</v>
          </cell>
          <cell r="AB243">
            <v>0</v>
          </cell>
          <cell r="AC243">
            <v>1.2699999999999999E-2</v>
          </cell>
          <cell r="AD243">
            <v>1.55E-2</v>
          </cell>
          <cell r="AE243">
            <v>2636238726</v>
          </cell>
          <cell r="AF243">
            <v>33480231.8202</v>
          </cell>
          <cell r="AG243">
            <v>40861700.252999999</v>
          </cell>
          <cell r="AH243">
            <v>-8606527.6497999988</v>
          </cell>
          <cell r="AI243">
            <v>0</v>
          </cell>
          <cell r="AJ243">
            <v>8257.7802734375</v>
          </cell>
          <cell r="AK243">
            <v>42086759.469999999</v>
          </cell>
          <cell r="AL243">
            <v>0</v>
          </cell>
          <cell r="AM243">
            <v>0</v>
          </cell>
          <cell r="AN243">
            <v>0</v>
          </cell>
          <cell r="AO243">
            <v>0</v>
          </cell>
          <cell r="AP243">
            <v>0</v>
          </cell>
          <cell r="AQ243">
            <v>1225059.2170000002</v>
          </cell>
          <cell r="AR243">
            <v>0.64183351235878749</v>
          </cell>
          <cell r="AS243">
            <v>0</v>
          </cell>
          <cell r="AT243">
            <v>0.64183351235878749</v>
          </cell>
          <cell r="AU243">
            <v>784037.875</v>
          </cell>
          <cell r="AV243">
            <v>784037.875</v>
          </cell>
          <cell r="AW243">
            <v>955241884.828125</v>
          </cell>
          <cell r="AX243">
            <v>112005.41071428571</v>
          </cell>
          <cell r="AY243">
            <v>136463126.40401787</v>
          </cell>
          <cell r="AZ243">
            <v>0</v>
          </cell>
          <cell r="BA243">
            <v>0</v>
          </cell>
          <cell r="BB243">
            <v>1259271158.0901008</v>
          </cell>
          <cell r="BC243">
            <v>734844866.56274295</v>
          </cell>
          <cell r="BD243">
            <v>784038</v>
          </cell>
          <cell r="BE243">
            <v>112005</v>
          </cell>
        </row>
        <row r="244">
          <cell r="A244">
            <v>113361503</v>
          </cell>
          <cell r="B244" t="str">
            <v>Columbia Borough SD</v>
          </cell>
          <cell r="C244" t="str">
            <v>Lancaster</v>
          </cell>
          <cell r="D244">
            <v>4847.0200000000004</v>
          </cell>
          <cell r="E244">
            <v>13</v>
          </cell>
          <cell r="F244">
            <v>2.1700000000000001E-2</v>
          </cell>
          <cell r="G244">
            <v>96</v>
          </cell>
          <cell r="H244">
            <v>25566249.580000002</v>
          </cell>
          <cell r="I244">
            <v>2221.116</v>
          </cell>
          <cell r="J244">
            <v>0</v>
          </cell>
          <cell r="K244">
            <v>12687780.420000002</v>
          </cell>
          <cell r="L244">
            <v>387239815</v>
          </cell>
          <cell r="M244">
            <v>198444007</v>
          </cell>
          <cell r="N244">
            <v>4847.02001953125</v>
          </cell>
          <cell r="O244">
            <v>1304.7840000000001</v>
          </cell>
          <cell r="P244">
            <v>1</v>
          </cell>
          <cell r="Q244">
            <v>4819.03</v>
          </cell>
          <cell r="R244">
            <v>8245.6200000000008</v>
          </cell>
          <cell r="S244">
            <v>0</v>
          </cell>
          <cell r="T244">
            <v>396.714</v>
          </cell>
          <cell r="U244">
            <v>0</v>
          </cell>
          <cell r="V244">
            <v>0</v>
          </cell>
          <cell r="W244">
            <v>0</v>
          </cell>
          <cell r="X244">
            <v>-9.6336127190449053E-2</v>
          </cell>
          <cell r="Y244">
            <v>11510.5419921875</v>
          </cell>
          <cell r="Z244">
            <v>13704</v>
          </cell>
          <cell r="AA244">
            <v>30438173.664000001</v>
          </cell>
          <cell r="AB244">
            <v>4871924.0839999989</v>
          </cell>
          <cell r="AC244">
            <v>1.2699999999999999E-2</v>
          </cell>
          <cell r="AD244">
            <v>1.55E-2</v>
          </cell>
          <cell r="AE244">
            <v>585683822</v>
          </cell>
          <cell r="AF244">
            <v>7438184.5394000001</v>
          </cell>
          <cell r="AG244">
            <v>9078099.2410000004</v>
          </cell>
          <cell r="AH244">
            <v>-5249595.8806000017</v>
          </cell>
          <cell r="AI244">
            <v>0</v>
          </cell>
          <cell r="AJ244">
            <v>8257.7802734375</v>
          </cell>
          <cell r="AK244">
            <v>12687780.420000002</v>
          </cell>
          <cell r="AL244">
            <v>0</v>
          </cell>
          <cell r="AM244">
            <v>4871924.0839999989</v>
          </cell>
          <cell r="AN244">
            <v>0</v>
          </cell>
          <cell r="AO244">
            <v>4871924.0839999989</v>
          </cell>
          <cell r="AP244">
            <v>19.056076522898429</v>
          </cell>
          <cell r="AQ244">
            <v>3609681.1790000014</v>
          </cell>
          <cell r="AR244">
            <v>1</v>
          </cell>
          <cell r="AS244">
            <v>0</v>
          </cell>
          <cell r="AT244">
            <v>1</v>
          </cell>
          <cell r="AU244">
            <v>3609681.25</v>
          </cell>
          <cell r="AV244">
            <v>3609681.25</v>
          </cell>
          <cell r="AW244">
            <v>955241884.828125</v>
          </cell>
          <cell r="AX244">
            <v>515668.75</v>
          </cell>
          <cell r="AY244">
            <v>136463126.40401787</v>
          </cell>
          <cell r="AZ244">
            <v>4871924.0839999989</v>
          </cell>
          <cell r="BA244">
            <v>695989.15485714271</v>
          </cell>
          <cell r="BB244">
            <v>1264143082.1741009</v>
          </cell>
          <cell r="BC244">
            <v>734844866.56274295</v>
          </cell>
          <cell r="BD244">
            <v>3609681</v>
          </cell>
          <cell r="BE244">
            <v>515669</v>
          </cell>
        </row>
        <row r="245">
          <cell r="A245">
            <v>113361703</v>
          </cell>
          <cell r="B245" t="str">
            <v>Conestoga Valley SD</v>
          </cell>
          <cell r="C245" t="str">
            <v>Lancaster</v>
          </cell>
          <cell r="D245">
            <v>12802.41</v>
          </cell>
          <cell r="E245">
            <v>84</v>
          </cell>
          <cell r="F245">
            <v>1.32E-2</v>
          </cell>
          <cell r="G245">
            <v>39</v>
          </cell>
          <cell r="H245">
            <v>69884683.549999997</v>
          </cell>
          <cell r="I245">
            <v>6031.6049999999996</v>
          </cell>
          <cell r="J245">
            <v>0</v>
          </cell>
          <cell r="K245">
            <v>57934690.810000002</v>
          </cell>
          <cell r="L245">
            <v>3356241036</v>
          </cell>
          <cell r="M245">
            <v>1033861322</v>
          </cell>
          <cell r="N245">
            <v>12802.41015625</v>
          </cell>
          <cell r="O245">
            <v>4169.2489999999998</v>
          </cell>
          <cell r="P245">
            <v>0.46</v>
          </cell>
          <cell r="Q245">
            <v>12685.41</v>
          </cell>
          <cell r="R245">
            <v>8245.6200000000008</v>
          </cell>
          <cell r="S245">
            <v>0</v>
          </cell>
          <cell r="T245">
            <v>675.79899999999998</v>
          </cell>
          <cell r="U245">
            <v>0</v>
          </cell>
          <cell r="V245">
            <v>0</v>
          </cell>
          <cell r="W245">
            <v>0</v>
          </cell>
          <cell r="X245">
            <v>-5.5467540963405483E-2</v>
          </cell>
          <cell r="Y245">
            <v>11586.416015625</v>
          </cell>
          <cell r="Z245">
            <v>13704</v>
          </cell>
          <cell r="AA245">
            <v>82657114.919999987</v>
          </cell>
          <cell r="AB245">
            <v>12772431.36999999</v>
          </cell>
          <cell r="AC245">
            <v>1.2699999999999999E-2</v>
          </cell>
          <cell r="AD245">
            <v>1.55E-2</v>
          </cell>
          <cell r="AE245">
            <v>4390102358</v>
          </cell>
          <cell r="AF245">
            <v>55754299.946599998</v>
          </cell>
          <cell r="AG245">
            <v>68046586.548999995</v>
          </cell>
          <cell r="AH245">
            <v>-2180390.8634000048</v>
          </cell>
          <cell r="AI245">
            <v>0</v>
          </cell>
          <cell r="AJ245">
            <v>8257.7802734375</v>
          </cell>
          <cell r="AK245">
            <v>57934690.810000002</v>
          </cell>
          <cell r="AL245">
            <v>0</v>
          </cell>
          <cell r="AM245">
            <v>12772431.36999999</v>
          </cell>
          <cell r="AN245">
            <v>0</v>
          </cell>
          <cell r="AO245">
            <v>12772431.36999999</v>
          </cell>
          <cell r="AP245">
            <v>18.276438729041065</v>
          </cell>
          <cell r="AQ245">
            <v>0</v>
          </cell>
          <cell r="AR245">
            <v>0.44965478223838851</v>
          </cell>
          <cell r="AS245">
            <v>0</v>
          </cell>
          <cell r="AT245">
            <v>0.44965478223838851</v>
          </cell>
          <cell r="AU245">
            <v>0</v>
          </cell>
          <cell r="AV245">
            <v>0</v>
          </cell>
          <cell r="AW245">
            <v>955241884.828125</v>
          </cell>
          <cell r="AX245">
            <v>0</v>
          </cell>
          <cell r="AY245">
            <v>136463126.40401787</v>
          </cell>
          <cell r="AZ245">
            <v>12772431.36999999</v>
          </cell>
          <cell r="BA245">
            <v>1824633.0528571415</v>
          </cell>
          <cell r="BB245">
            <v>1276915513.5441008</v>
          </cell>
          <cell r="BC245">
            <v>734844866.56274295</v>
          </cell>
          <cell r="BD245">
            <v>0</v>
          </cell>
          <cell r="BE245">
            <v>0</v>
          </cell>
        </row>
        <row r="246">
          <cell r="A246">
            <v>113362203</v>
          </cell>
          <cell r="B246" t="str">
            <v>Donegal SD</v>
          </cell>
          <cell r="C246" t="str">
            <v>Lancaster</v>
          </cell>
          <cell r="D246">
            <v>9082.64</v>
          </cell>
          <cell r="E246">
            <v>59</v>
          </cell>
          <cell r="F246">
            <v>1.6500000000000001E-2</v>
          </cell>
          <cell r="G246">
            <v>74</v>
          </cell>
          <cell r="H246">
            <v>48419563.659999996</v>
          </cell>
          <cell r="I246">
            <v>4217.5020000000004</v>
          </cell>
          <cell r="J246">
            <v>0</v>
          </cell>
          <cell r="K246">
            <v>35642264.679999992</v>
          </cell>
          <cell r="L246">
            <v>1548480868</v>
          </cell>
          <cell r="M246">
            <v>612651515</v>
          </cell>
          <cell r="N246">
            <v>9082.6396484375</v>
          </cell>
          <cell r="O246">
            <v>2920.1790000000001</v>
          </cell>
          <cell r="P246">
            <v>0.9</v>
          </cell>
          <cell r="Q246">
            <v>9059.77</v>
          </cell>
          <cell r="R246">
            <v>8245.6200000000008</v>
          </cell>
          <cell r="S246">
            <v>0</v>
          </cell>
          <cell r="T246">
            <v>419.404</v>
          </cell>
          <cell r="U246">
            <v>0</v>
          </cell>
          <cell r="V246">
            <v>0</v>
          </cell>
          <cell r="W246">
            <v>0</v>
          </cell>
          <cell r="X246">
            <v>2.5132856966303217E-3</v>
          </cell>
          <cell r="Y246">
            <v>11480.6259765625</v>
          </cell>
          <cell r="Z246">
            <v>13704</v>
          </cell>
          <cell r="AA246">
            <v>57796647.408000007</v>
          </cell>
          <cell r="AB246">
            <v>9377083.7480000108</v>
          </cell>
          <cell r="AC246">
            <v>1.2699999999999999E-2</v>
          </cell>
          <cell r="AD246">
            <v>1.55E-2</v>
          </cell>
          <cell r="AE246">
            <v>2161132383</v>
          </cell>
          <cell r="AF246">
            <v>27446381.2641</v>
          </cell>
          <cell r="AG246">
            <v>33497551.936499998</v>
          </cell>
          <cell r="AH246">
            <v>-8195883.415899992</v>
          </cell>
          <cell r="AI246">
            <v>0</v>
          </cell>
          <cell r="AJ246">
            <v>8257.7802734375</v>
          </cell>
          <cell r="AK246">
            <v>35642264.679999992</v>
          </cell>
          <cell r="AL246">
            <v>0</v>
          </cell>
          <cell r="AM246">
            <v>9377083.7480000108</v>
          </cell>
          <cell r="AN246">
            <v>0</v>
          </cell>
          <cell r="AO246">
            <v>9377083.7480000108</v>
          </cell>
          <cell r="AP246">
            <v>19.366311959862902</v>
          </cell>
          <cell r="AQ246">
            <v>2144712.7434999943</v>
          </cell>
          <cell r="AR246">
            <v>0.90011124688637034</v>
          </cell>
          <cell r="AS246">
            <v>0</v>
          </cell>
          <cell r="AT246">
            <v>0.90011124688637034</v>
          </cell>
          <cell r="AU246">
            <v>1930241.5</v>
          </cell>
          <cell r="AV246">
            <v>1930241.5</v>
          </cell>
          <cell r="AW246">
            <v>955241884.828125</v>
          </cell>
          <cell r="AX246">
            <v>275748.78571428574</v>
          </cell>
          <cell r="AY246">
            <v>136463126.40401787</v>
          </cell>
          <cell r="AZ246">
            <v>9377083.7480000108</v>
          </cell>
          <cell r="BA246">
            <v>1339583.3925714302</v>
          </cell>
          <cell r="BB246">
            <v>1286292597.2921007</v>
          </cell>
          <cell r="BC246">
            <v>734844866.56274295</v>
          </cell>
          <cell r="BD246">
            <v>1930241</v>
          </cell>
          <cell r="BE246">
            <v>275749</v>
          </cell>
        </row>
        <row r="247">
          <cell r="A247">
            <v>113362303</v>
          </cell>
          <cell r="B247" t="str">
            <v>Eastern Lancaster County SD</v>
          </cell>
          <cell r="C247" t="str">
            <v>Lancaster</v>
          </cell>
          <cell r="D247">
            <v>16506.39</v>
          </cell>
          <cell r="E247">
            <v>94</v>
          </cell>
          <cell r="F247">
            <v>1.11E-2</v>
          </cell>
          <cell r="G247">
            <v>17</v>
          </cell>
          <cell r="H247">
            <v>56599224.789999999</v>
          </cell>
          <cell r="I247">
            <v>4064.6840000000002</v>
          </cell>
          <cell r="J247">
            <v>0</v>
          </cell>
          <cell r="K247">
            <v>42616660.800000004</v>
          </cell>
          <cell r="L247">
            <v>2857165787</v>
          </cell>
          <cell r="M247">
            <v>984220484</v>
          </cell>
          <cell r="N247">
            <v>16506.390625</v>
          </cell>
          <cell r="O247">
            <v>2871.2289999999998</v>
          </cell>
          <cell r="P247">
            <v>0</v>
          </cell>
          <cell r="Q247">
            <v>16478.07</v>
          </cell>
          <cell r="R247">
            <v>8245.6200000000008</v>
          </cell>
          <cell r="S247">
            <v>0</v>
          </cell>
          <cell r="T247">
            <v>392.46600000000001</v>
          </cell>
          <cell r="U247">
            <v>0</v>
          </cell>
          <cell r="V247">
            <v>0</v>
          </cell>
          <cell r="W247">
            <v>0</v>
          </cell>
          <cell r="X247">
            <v>-0.1111645886267046</v>
          </cell>
          <cell r="Y247">
            <v>13924.630859375</v>
          </cell>
          <cell r="Z247">
            <v>13704</v>
          </cell>
          <cell r="AA247">
            <v>55702429.536000006</v>
          </cell>
          <cell r="AB247">
            <v>0</v>
          </cell>
          <cell r="AC247">
            <v>1.2699999999999999E-2</v>
          </cell>
          <cell r="AD247">
            <v>1.55E-2</v>
          </cell>
          <cell r="AE247">
            <v>3841386271</v>
          </cell>
          <cell r="AF247">
            <v>48785605.6417</v>
          </cell>
          <cell r="AG247">
            <v>59541487.200499997</v>
          </cell>
          <cell r="AH247">
            <v>6168944.8416999951</v>
          </cell>
          <cell r="AI247">
            <v>0</v>
          </cell>
          <cell r="AJ247">
            <v>8257.7802734375</v>
          </cell>
          <cell r="AK247">
            <v>48785605.6417</v>
          </cell>
          <cell r="AL247">
            <v>0</v>
          </cell>
          <cell r="AM247">
            <v>0</v>
          </cell>
          <cell r="AN247">
            <v>0</v>
          </cell>
          <cell r="AO247">
            <v>0</v>
          </cell>
          <cell r="AP247">
            <v>0</v>
          </cell>
          <cell r="AQ247">
            <v>0</v>
          </cell>
          <cell r="AR247">
            <v>1.1104584490455593E-3</v>
          </cell>
          <cell r="AS247">
            <v>0</v>
          </cell>
          <cell r="AT247">
            <v>1.1104584490455593E-3</v>
          </cell>
          <cell r="AU247">
            <v>0</v>
          </cell>
          <cell r="AV247">
            <v>0</v>
          </cell>
          <cell r="AW247">
            <v>955241884.828125</v>
          </cell>
          <cell r="AX247">
            <v>0</v>
          </cell>
          <cell r="AY247">
            <v>136463126.40401787</v>
          </cell>
          <cell r="AZ247">
            <v>0</v>
          </cell>
          <cell r="BA247">
            <v>0</v>
          </cell>
          <cell r="BB247">
            <v>1286292597.2921007</v>
          </cell>
          <cell r="BC247">
            <v>734844866.56274295</v>
          </cell>
          <cell r="BD247">
            <v>0</v>
          </cell>
          <cell r="BE247">
            <v>0</v>
          </cell>
        </row>
        <row r="248">
          <cell r="A248">
            <v>113362403</v>
          </cell>
          <cell r="B248" t="str">
            <v>Elizabethtown Area SD</v>
          </cell>
          <cell r="C248" t="str">
            <v>Lancaster</v>
          </cell>
          <cell r="D248">
            <v>10465.15</v>
          </cell>
          <cell r="E248">
            <v>73</v>
          </cell>
          <cell r="F248">
            <v>1.5800000000000002E-2</v>
          </cell>
          <cell r="G248">
            <v>69</v>
          </cell>
          <cell r="H248">
            <v>64150799.619999997</v>
          </cell>
          <cell r="I248">
            <v>5022.8239999999996</v>
          </cell>
          <cell r="J248">
            <v>0</v>
          </cell>
          <cell r="K248">
            <v>48053962.469999999</v>
          </cell>
          <cell r="L248">
            <v>2108132254</v>
          </cell>
          <cell r="M248">
            <v>932035209</v>
          </cell>
          <cell r="N248">
            <v>10465.150390625</v>
          </cell>
          <cell r="O248">
            <v>3692.6120000000001</v>
          </cell>
          <cell r="P248">
            <v>0.73</v>
          </cell>
          <cell r="Q248">
            <v>10493.16</v>
          </cell>
          <cell r="R248">
            <v>8245.6200000000008</v>
          </cell>
          <cell r="S248">
            <v>0</v>
          </cell>
          <cell r="T248">
            <v>363.58800000000002</v>
          </cell>
          <cell r="U248">
            <v>0</v>
          </cell>
          <cell r="V248">
            <v>0</v>
          </cell>
          <cell r="W248">
            <v>0</v>
          </cell>
          <cell r="X248">
            <v>-5.7978611556345455E-2</v>
          </cell>
          <cell r="Y248">
            <v>12771.859375</v>
          </cell>
          <cell r="Z248">
            <v>13704</v>
          </cell>
          <cell r="AA248">
            <v>68832780.096000001</v>
          </cell>
          <cell r="AB248">
            <v>4681980.4760000035</v>
          </cell>
          <cell r="AC248">
            <v>1.2699999999999999E-2</v>
          </cell>
          <cell r="AD248">
            <v>1.55E-2</v>
          </cell>
          <cell r="AE248">
            <v>3040167463</v>
          </cell>
          <cell r="AF248">
            <v>38610126.780099995</v>
          </cell>
          <cell r="AG248">
            <v>47122595.6765</v>
          </cell>
          <cell r="AH248">
            <v>-9443835.6899000034</v>
          </cell>
          <cell r="AI248">
            <v>0</v>
          </cell>
          <cell r="AJ248">
            <v>8257.7802734375</v>
          </cell>
          <cell r="AK248">
            <v>48053962.469999999</v>
          </cell>
          <cell r="AL248">
            <v>0</v>
          </cell>
          <cell r="AM248">
            <v>4681980.4760000035</v>
          </cell>
          <cell r="AN248">
            <v>0</v>
          </cell>
          <cell r="AO248">
            <v>4681980.4760000035</v>
          </cell>
          <cell r="AP248">
            <v>7.2983976875329928</v>
          </cell>
          <cell r="AQ248">
            <v>931366.79349999875</v>
          </cell>
          <cell r="AR248">
            <v>0.73269207412942827</v>
          </cell>
          <cell r="AS248">
            <v>0</v>
          </cell>
          <cell r="AT248">
            <v>0.73269207412942827</v>
          </cell>
          <cell r="AU248">
            <v>679897.75</v>
          </cell>
          <cell r="AV248">
            <v>679897.75</v>
          </cell>
          <cell r="AW248">
            <v>955241884.828125</v>
          </cell>
          <cell r="AX248">
            <v>97128.25</v>
          </cell>
          <cell r="AY248">
            <v>136463126.40401787</v>
          </cell>
          <cell r="AZ248">
            <v>4681980.4760000035</v>
          </cell>
          <cell r="BA248">
            <v>668854.35371428623</v>
          </cell>
          <cell r="BB248">
            <v>1290974577.7681007</v>
          </cell>
          <cell r="BC248">
            <v>734844866.56274295</v>
          </cell>
          <cell r="BD248">
            <v>679898</v>
          </cell>
          <cell r="BE248">
            <v>97128</v>
          </cell>
        </row>
        <row r="249">
          <cell r="A249">
            <v>113362603</v>
          </cell>
          <cell r="B249" t="str">
            <v>Ephrata Area SD</v>
          </cell>
          <cell r="C249" t="str">
            <v>Lancaster</v>
          </cell>
          <cell r="D249">
            <v>10724.72</v>
          </cell>
          <cell r="E249">
            <v>74</v>
          </cell>
          <cell r="F249">
            <v>1.49E-2</v>
          </cell>
          <cell r="G249">
            <v>57</v>
          </cell>
          <cell r="H249">
            <v>69482188.700000003</v>
          </cell>
          <cell r="I249">
            <v>6174.5069999999996</v>
          </cell>
          <cell r="J249">
            <v>0</v>
          </cell>
          <cell r="K249">
            <v>50893459</v>
          </cell>
          <cell r="L249">
            <v>2417021180</v>
          </cell>
          <cell r="M249">
            <v>1000453532</v>
          </cell>
          <cell r="N249">
            <v>10724.7197265625</v>
          </cell>
          <cell r="O249">
            <v>3945.0970000000002</v>
          </cell>
          <cell r="P249">
            <v>0.7</v>
          </cell>
          <cell r="Q249">
            <v>10744.97</v>
          </cell>
          <cell r="R249">
            <v>8245.6200000000008</v>
          </cell>
          <cell r="S249">
            <v>0</v>
          </cell>
          <cell r="T249">
            <v>507.65300000000002</v>
          </cell>
          <cell r="U249">
            <v>0</v>
          </cell>
          <cell r="V249">
            <v>0</v>
          </cell>
          <cell r="W249">
            <v>0</v>
          </cell>
          <cell r="X249">
            <v>-4.1115919370477975E-2</v>
          </cell>
          <cell r="Y249">
            <v>11253.0751953125</v>
          </cell>
          <cell r="Z249">
            <v>13704</v>
          </cell>
          <cell r="AA249">
            <v>84615443.927999988</v>
          </cell>
          <cell r="AB249">
            <v>15133255.227999985</v>
          </cell>
          <cell r="AC249">
            <v>1.2699999999999999E-2</v>
          </cell>
          <cell r="AD249">
            <v>1.55E-2</v>
          </cell>
          <cell r="AE249">
            <v>3417474712</v>
          </cell>
          <cell r="AF249">
            <v>43401928.842399999</v>
          </cell>
          <cell r="AG249">
            <v>52970858.035999998</v>
          </cell>
          <cell r="AH249">
            <v>-7491530.1576000005</v>
          </cell>
          <cell r="AI249">
            <v>0</v>
          </cell>
          <cell r="AJ249">
            <v>8257.7802734375</v>
          </cell>
          <cell r="AK249">
            <v>50893459</v>
          </cell>
          <cell r="AL249">
            <v>0</v>
          </cell>
          <cell r="AM249">
            <v>15133255.227999985</v>
          </cell>
          <cell r="AN249">
            <v>0</v>
          </cell>
          <cell r="AO249">
            <v>15133255.227999985</v>
          </cell>
          <cell r="AP249">
            <v>21.780049694951511</v>
          </cell>
          <cell r="AQ249">
            <v>0</v>
          </cell>
          <cell r="AR249">
            <v>0.70125876792092501</v>
          </cell>
          <cell r="AS249">
            <v>0</v>
          </cell>
          <cell r="AT249">
            <v>0.70125876792092501</v>
          </cell>
          <cell r="AU249">
            <v>0</v>
          </cell>
          <cell r="AV249">
            <v>0</v>
          </cell>
          <cell r="AW249">
            <v>955241884.828125</v>
          </cell>
          <cell r="AX249">
            <v>0</v>
          </cell>
          <cell r="AY249">
            <v>136463126.40401787</v>
          </cell>
          <cell r="AZ249">
            <v>15133255.227999985</v>
          </cell>
          <cell r="BA249">
            <v>2161893.603999998</v>
          </cell>
          <cell r="BB249">
            <v>1306107832.9961007</v>
          </cell>
          <cell r="BC249">
            <v>734844866.56274295</v>
          </cell>
          <cell r="BD249">
            <v>0</v>
          </cell>
          <cell r="BE249">
            <v>0</v>
          </cell>
        </row>
        <row r="250">
          <cell r="A250">
            <v>113363103</v>
          </cell>
          <cell r="B250" t="str">
            <v>Hempfield SD</v>
          </cell>
          <cell r="C250" t="str">
            <v>Lancaster</v>
          </cell>
          <cell r="D250">
            <v>11955.57</v>
          </cell>
          <cell r="E250">
            <v>80</v>
          </cell>
          <cell r="F250">
            <v>1.4500000000000001E-2</v>
          </cell>
          <cell r="G250">
            <v>52</v>
          </cell>
          <cell r="H250">
            <v>124002856.25</v>
          </cell>
          <cell r="I250">
            <v>9737.5529999999999</v>
          </cell>
          <cell r="J250">
            <v>0</v>
          </cell>
          <cell r="K250">
            <v>94342480.199999988</v>
          </cell>
          <cell r="L250">
            <v>4755250308</v>
          </cell>
          <cell r="M250">
            <v>1754964245</v>
          </cell>
          <cell r="N250">
            <v>11955.5703125</v>
          </cell>
          <cell r="O250">
            <v>7002.4459999999999</v>
          </cell>
          <cell r="P250">
            <v>0.56000000000000005</v>
          </cell>
          <cell r="Q250">
            <v>11908.32</v>
          </cell>
          <cell r="R250">
            <v>8245.6200000000008</v>
          </cell>
          <cell r="S250">
            <v>0</v>
          </cell>
          <cell r="T250">
            <v>651.279</v>
          </cell>
          <cell r="U250">
            <v>1</v>
          </cell>
          <cell r="V250">
            <v>1</v>
          </cell>
          <cell r="W250">
            <v>1</v>
          </cell>
          <cell r="X250">
            <v>2.165927953152676E-2</v>
          </cell>
          <cell r="Y250">
            <v>12734.4990234375</v>
          </cell>
          <cell r="Z250">
            <v>13704</v>
          </cell>
          <cell r="AA250">
            <v>133443426.31199999</v>
          </cell>
          <cell r="AB250">
            <v>9440570.0619999915</v>
          </cell>
          <cell r="AC250">
            <v>1.2699999999999999E-2</v>
          </cell>
          <cell r="AD250">
            <v>1.55E-2</v>
          </cell>
          <cell r="AE250">
            <v>6510214553</v>
          </cell>
          <cell r="AF250">
            <v>82679724.823100001</v>
          </cell>
          <cell r="AG250">
            <v>100908325.5715</v>
          </cell>
          <cell r="AH250">
            <v>-11662755.376899987</v>
          </cell>
          <cell r="AI250">
            <v>0</v>
          </cell>
          <cell r="AJ250">
            <v>8257.7802734375</v>
          </cell>
          <cell r="AK250">
            <v>94342480.199999988</v>
          </cell>
          <cell r="AL250">
            <v>0</v>
          </cell>
          <cell r="AM250">
            <v>9440570.0619999915</v>
          </cell>
          <cell r="AN250">
            <v>0</v>
          </cell>
          <cell r="AO250">
            <v>9440570.0619999915</v>
          </cell>
          <cell r="AP250">
            <v>7.6131875889753884</v>
          </cell>
          <cell r="AQ250">
            <v>0</v>
          </cell>
          <cell r="AR250">
            <v>0.55220532435852698</v>
          </cell>
          <cell r="AS250">
            <v>0</v>
          </cell>
          <cell r="AT250">
            <v>0.55220532435852698</v>
          </cell>
          <cell r="AU250">
            <v>0</v>
          </cell>
          <cell r="AV250">
            <v>0</v>
          </cell>
          <cell r="AW250">
            <v>955241884.828125</v>
          </cell>
          <cell r="AX250">
            <v>0</v>
          </cell>
          <cell r="AY250">
            <v>136463126.40401787</v>
          </cell>
          <cell r="AZ250">
            <v>9440570.0619999915</v>
          </cell>
          <cell r="BA250">
            <v>1348652.8659999988</v>
          </cell>
          <cell r="BB250">
            <v>1315548403.0581007</v>
          </cell>
          <cell r="BC250">
            <v>734844866.56274295</v>
          </cell>
          <cell r="BD250">
            <v>0</v>
          </cell>
          <cell r="BE250">
            <v>0</v>
          </cell>
        </row>
        <row r="251">
          <cell r="A251">
            <v>113363603</v>
          </cell>
          <cell r="B251" t="str">
            <v>Lampeter-Strasburg SD</v>
          </cell>
          <cell r="C251" t="str">
            <v>Lancaster</v>
          </cell>
          <cell r="D251">
            <v>13297.89</v>
          </cell>
          <cell r="E251">
            <v>86</v>
          </cell>
          <cell r="F251">
            <v>1.4500000000000001E-2</v>
          </cell>
          <cell r="G251">
            <v>52</v>
          </cell>
          <cell r="H251">
            <v>50172471.780000001</v>
          </cell>
          <cell r="I251">
            <v>3744.3510000000001</v>
          </cell>
          <cell r="J251">
            <v>0</v>
          </cell>
          <cell r="K251">
            <v>42430500.800000004</v>
          </cell>
          <cell r="L251">
            <v>2057439105</v>
          </cell>
          <cell r="M251">
            <v>864928225</v>
          </cell>
          <cell r="N251">
            <v>13297.8896484375</v>
          </cell>
          <cell r="O251">
            <v>2792.6039999999998</v>
          </cell>
          <cell r="P251">
            <v>0.37</v>
          </cell>
          <cell r="Q251">
            <v>13401.89</v>
          </cell>
          <cell r="R251">
            <v>8245.6200000000008</v>
          </cell>
          <cell r="S251">
            <v>0</v>
          </cell>
          <cell r="T251">
            <v>260.18400000000003</v>
          </cell>
          <cell r="U251">
            <v>1</v>
          </cell>
          <cell r="V251">
            <v>1</v>
          </cell>
          <cell r="W251">
            <v>1</v>
          </cell>
          <cell r="X251">
            <v>-9.5338558621725827E-2</v>
          </cell>
          <cell r="Y251">
            <v>13399.5107421875</v>
          </cell>
          <cell r="Z251">
            <v>13704</v>
          </cell>
          <cell r="AA251">
            <v>51312586.104000002</v>
          </cell>
          <cell r="AB251">
            <v>1140114.324000001</v>
          </cell>
          <cell r="AC251">
            <v>1.2699999999999999E-2</v>
          </cell>
          <cell r="AD251">
            <v>1.55E-2</v>
          </cell>
          <cell r="AE251">
            <v>2922367330</v>
          </cell>
          <cell r="AF251">
            <v>37114065.090999998</v>
          </cell>
          <cell r="AG251">
            <v>45296693.615000002</v>
          </cell>
          <cell r="AH251">
            <v>-5316435.7090000063</v>
          </cell>
          <cell r="AI251">
            <v>0</v>
          </cell>
          <cell r="AJ251">
            <v>8257.7802734375</v>
          </cell>
          <cell r="AK251">
            <v>42430500.800000004</v>
          </cell>
          <cell r="AL251">
            <v>0</v>
          </cell>
          <cell r="AM251">
            <v>1140114.324000001</v>
          </cell>
          <cell r="AN251">
            <v>0</v>
          </cell>
          <cell r="AO251">
            <v>1140114.324000001</v>
          </cell>
          <cell r="AP251">
            <v>2.2723901844008387</v>
          </cell>
          <cell r="AQ251">
            <v>0</v>
          </cell>
          <cell r="AR251">
            <v>0.3896532472276677</v>
          </cell>
          <cell r="AS251">
            <v>0</v>
          </cell>
          <cell r="AT251">
            <v>0.3896532472276677</v>
          </cell>
          <cell r="AU251">
            <v>0</v>
          </cell>
          <cell r="AV251">
            <v>0</v>
          </cell>
          <cell r="AW251">
            <v>955241884.828125</v>
          </cell>
          <cell r="AX251">
            <v>0</v>
          </cell>
          <cell r="AY251">
            <v>136463126.40401787</v>
          </cell>
          <cell r="AZ251">
            <v>1140114.324000001</v>
          </cell>
          <cell r="BA251">
            <v>162873.47485714298</v>
          </cell>
          <cell r="BB251">
            <v>1316688517.3821006</v>
          </cell>
          <cell r="BC251">
            <v>734844866.56274295</v>
          </cell>
          <cell r="BD251">
            <v>0</v>
          </cell>
          <cell r="BE251">
            <v>0</v>
          </cell>
        </row>
        <row r="252">
          <cell r="A252">
            <v>113364002</v>
          </cell>
          <cell r="B252" t="str">
            <v>Lancaster SD</v>
          </cell>
          <cell r="C252" t="str">
            <v>Lancaster</v>
          </cell>
          <cell r="D252">
            <v>5269.24</v>
          </cell>
          <cell r="E252">
            <v>18</v>
          </cell>
          <cell r="F252">
            <v>1.8499999999999999E-2</v>
          </cell>
          <cell r="G252">
            <v>88</v>
          </cell>
          <cell r="H252">
            <v>227727508</v>
          </cell>
          <cell r="I252">
            <v>19627.449000000001</v>
          </cell>
          <cell r="J252">
            <v>0</v>
          </cell>
          <cell r="K252">
            <v>95665135.730000004</v>
          </cell>
          <cell r="L252">
            <v>3600610877</v>
          </cell>
          <cell r="M252">
            <v>1572665991</v>
          </cell>
          <cell r="N252">
            <v>5269.240234375</v>
          </cell>
          <cell r="O252">
            <v>10181.977999999999</v>
          </cell>
          <cell r="P252">
            <v>1</v>
          </cell>
          <cell r="Q252">
            <v>5222.3599999999997</v>
          </cell>
          <cell r="R252">
            <v>8245.6200000000008</v>
          </cell>
          <cell r="S252">
            <v>0</v>
          </cell>
          <cell r="T252">
            <v>3686.453</v>
          </cell>
          <cell r="U252">
            <v>0</v>
          </cell>
          <cell r="V252">
            <v>0</v>
          </cell>
          <cell r="W252">
            <v>0</v>
          </cell>
          <cell r="X252">
            <v>-9.1512203652508076E-2</v>
          </cell>
          <cell r="Y252">
            <v>11602.501953125</v>
          </cell>
          <cell r="Z252">
            <v>13704</v>
          </cell>
          <cell r="AA252">
            <v>268974561.09600002</v>
          </cell>
          <cell r="AB252">
            <v>41247053.096000016</v>
          </cell>
          <cell r="AC252">
            <v>1.2699999999999999E-2</v>
          </cell>
          <cell r="AD252">
            <v>1.55E-2</v>
          </cell>
          <cell r="AE252">
            <v>5173276868</v>
          </cell>
          <cell r="AF252">
            <v>65700616.2236</v>
          </cell>
          <cell r="AG252">
            <v>80185791.453999996</v>
          </cell>
          <cell r="AH252">
            <v>-29964519.506400004</v>
          </cell>
          <cell r="AI252">
            <v>0</v>
          </cell>
          <cell r="AJ252">
            <v>8257.7802734375</v>
          </cell>
          <cell r="AK252">
            <v>95665135.730000004</v>
          </cell>
          <cell r="AL252">
            <v>0</v>
          </cell>
          <cell r="AM252">
            <v>41247053.096000016</v>
          </cell>
          <cell r="AN252">
            <v>0</v>
          </cell>
          <cell r="AO252">
            <v>41247053.096000016</v>
          </cell>
          <cell r="AP252">
            <v>18.112459692836062</v>
          </cell>
          <cell r="AQ252">
            <v>15479344.276000008</v>
          </cell>
          <cell r="AR252">
            <v>1</v>
          </cell>
          <cell r="AS252">
            <v>0</v>
          </cell>
          <cell r="AT252">
            <v>1</v>
          </cell>
          <cell r="AU252">
            <v>15479344</v>
          </cell>
          <cell r="AV252">
            <v>15479344</v>
          </cell>
          <cell r="AW252">
            <v>955241884.828125</v>
          </cell>
          <cell r="AX252">
            <v>2211334.8571428573</v>
          </cell>
          <cell r="AY252">
            <v>136463126.40401787</v>
          </cell>
          <cell r="AZ252">
            <v>41247053.096000016</v>
          </cell>
          <cell r="BA252">
            <v>5892436.1565714311</v>
          </cell>
          <cell r="BB252">
            <v>1357935570.4781005</v>
          </cell>
          <cell r="BC252">
            <v>734844866.56274295</v>
          </cell>
          <cell r="BD252">
            <v>15479344</v>
          </cell>
          <cell r="BE252">
            <v>2211335</v>
          </cell>
        </row>
        <row r="253">
          <cell r="A253">
            <v>113364403</v>
          </cell>
          <cell r="B253" t="str">
            <v>Manheim Central SD</v>
          </cell>
          <cell r="C253" t="str">
            <v>Lancaster</v>
          </cell>
          <cell r="D253">
            <v>13575.43</v>
          </cell>
          <cell r="E253">
            <v>88</v>
          </cell>
          <cell r="F253">
            <v>1.32E-2</v>
          </cell>
          <cell r="G253">
            <v>39</v>
          </cell>
          <cell r="H253">
            <v>52904073.460000001</v>
          </cell>
          <cell r="I253">
            <v>4157.4679999999998</v>
          </cell>
          <cell r="J253">
            <v>0</v>
          </cell>
          <cell r="K253">
            <v>42273041.590000004</v>
          </cell>
          <cell r="L253">
            <v>2378387990</v>
          </cell>
          <cell r="M253">
            <v>819088101</v>
          </cell>
          <cell r="N253">
            <v>13575.4296875</v>
          </cell>
          <cell r="O253">
            <v>2937.915</v>
          </cell>
          <cell r="P253">
            <v>0.35</v>
          </cell>
          <cell r="Q253">
            <v>13631.54</v>
          </cell>
          <cell r="R253">
            <v>8245.6200000000008</v>
          </cell>
          <cell r="S253">
            <v>0</v>
          </cell>
          <cell r="T253">
            <v>345.98899999999998</v>
          </cell>
          <cell r="U253">
            <v>0</v>
          </cell>
          <cell r="V253">
            <v>0</v>
          </cell>
          <cell r="W253">
            <v>0</v>
          </cell>
          <cell r="X253">
            <v>-9.3890573184716893E-3</v>
          </cell>
          <cell r="Y253">
            <v>12725.0703125</v>
          </cell>
          <cell r="Z253">
            <v>13704</v>
          </cell>
          <cell r="AA253">
            <v>56973941.471999995</v>
          </cell>
          <cell r="AB253">
            <v>4069868.0119999945</v>
          </cell>
          <cell r="AC253">
            <v>1.2699999999999999E-2</v>
          </cell>
          <cell r="AD253">
            <v>1.55E-2</v>
          </cell>
          <cell r="AE253">
            <v>3197476091</v>
          </cell>
          <cell r="AF253">
            <v>40607946.355700001</v>
          </cell>
          <cell r="AG253">
            <v>49560879.410499997</v>
          </cell>
          <cell r="AH253">
            <v>-1665095.2343000025</v>
          </cell>
          <cell r="AI253">
            <v>0</v>
          </cell>
          <cell r="AJ253">
            <v>8257.7802734375</v>
          </cell>
          <cell r="AK253">
            <v>42273041.590000004</v>
          </cell>
          <cell r="AL253">
            <v>0</v>
          </cell>
          <cell r="AM253">
            <v>4069868.0119999945</v>
          </cell>
          <cell r="AN253">
            <v>0</v>
          </cell>
          <cell r="AO253">
            <v>4069868.0119999945</v>
          </cell>
          <cell r="AP253">
            <v>7.6929199319163244</v>
          </cell>
          <cell r="AQ253">
            <v>0</v>
          </cell>
          <cell r="AR253">
            <v>0.35604372628228087</v>
          </cell>
          <cell r="AS253">
            <v>0</v>
          </cell>
          <cell r="AT253">
            <v>0.35604372628228087</v>
          </cell>
          <cell r="AU253">
            <v>0</v>
          </cell>
          <cell r="AV253">
            <v>0</v>
          </cell>
          <cell r="AW253">
            <v>955241884.828125</v>
          </cell>
          <cell r="AX253">
            <v>0</v>
          </cell>
          <cell r="AY253">
            <v>136463126.40401787</v>
          </cell>
          <cell r="AZ253">
            <v>4069868.0119999945</v>
          </cell>
          <cell r="BA253">
            <v>581409.7159999992</v>
          </cell>
          <cell r="BB253">
            <v>1362005438.4901006</v>
          </cell>
          <cell r="BC253">
            <v>734844866.56274295</v>
          </cell>
          <cell r="BD253">
            <v>0</v>
          </cell>
          <cell r="BE253">
            <v>0</v>
          </cell>
        </row>
        <row r="254">
          <cell r="A254">
            <v>113364503</v>
          </cell>
          <cell r="B254" t="str">
            <v>Manheim Township SD</v>
          </cell>
          <cell r="C254" t="str">
            <v>Lancaster</v>
          </cell>
          <cell r="D254">
            <v>13313.37</v>
          </cell>
          <cell r="E254">
            <v>86</v>
          </cell>
          <cell r="F254">
            <v>1.32E-2</v>
          </cell>
          <cell r="G254">
            <v>39</v>
          </cell>
          <cell r="H254">
            <v>90545620.560000002</v>
          </cell>
          <cell r="I254">
            <v>8000.4449999999997</v>
          </cell>
          <cell r="J254">
            <v>0</v>
          </cell>
          <cell r="K254">
            <v>82069934.819999993</v>
          </cell>
          <cell r="L254">
            <v>4243735001</v>
          </cell>
          <cell r="M254">
            <v>1981972095</v>
          </cell>
          <cell r="N254">
            <v>13313.3701171875</v>
          </cell>
          <cell r="O254">
            <v>6064.33</v>
          </cell>
          <cell r="P254">
            <v>0.41</v>
          </cell>
          <cell r="Q254">
            <v>13147.86</v>
          </cell>
          <cell r="R254">
            <v>8245.6200000000008</v>
          </cell>
          <cell r="S254">
            <v>0</v>
          </cell>
          <cell r="T254">
            <v>564.87599999999998</v>
          </cell>
          <cell r="U254">
            <v>1</v>
          </cell>
          <cell r="V254">
            <v>1</v>
          </cell>
          <cell r="W254">
            <v>1</v>
          </cell>
          <cell r="X254">
            <v>1.08000255326056E-2</v>
          </cell>
          <cell r="Y254">
            <v>11317.5732421875</v>
          </cell>
          <cell r="Z254">
            <v>13704</v>
          </cell>
          <cell r="AA254">
            <v>109638098.28</v>
          </cell>
          <cell r="AB254">
            <v>19092477.719999999</v>
          </cell>
          <cell r="AC254">
            <v>1.2699999999999999E-2</v>
          </cell>
          <cell r="AD254">
            <v>1.55E-2</v>
          </cell>
          <cell r="AE254">
            <v>6225707096</v>
          </cell>
          <cell r="AF254">
            <v>79066480.119199991</v>
          </cell>
          <cell r="AG254">
            <v>96498459.988000005</v>
          </cell>
          <cell r="AH254">
            <v>-3003454.7008000016</v>
          </cell>
          <cell r="AI254">
            <v>0</v>
          </cell>
          <cell r="AJ254">
            <v>8257.7802734375</v>
          </cell>
          <cell r="AK254">
            <v>82069934.819999993</v>
          </cell>
          <cell r="AL254">
            <v>0</v>
          </cell>
          <cell r="AM254">
            <v>19092477.719999999</v>
          </cell>
          <cell r="AN254">
            <v>0</v>
          </cell>
          <cell r="AO254">
            <v>19092477.719999999</v>
          </cell>
          <cell r="AP254">
            <v>21.08603110997332</v>
          </cell>
          <cell r="AQ254">
            <v>0</v>
          </cell>
          <cell r="AR254">
            <v>0.38777859468940701</v>
          </cell>
          <cell r="AS254">
            <v>0</v>
          </cell>
          <cell r="AT254">
            <v>0.38777859468940701</v>
          </cell>
          <cell r="AU254">
            <v>0</v>
          </cell>
          <cell r="AV254">
            <v>0</v>
          </cell>
          <cell r="AW254">
            <v>955241884.828125</v>
          </cell>
          <cell r="AX254">
            <v>0</v>
          </cell>
          <cell r="AY254">
            <v>136463126.40401787</v>
          </cell>
          <cell r="AZ254">
            <v>19092477.719999999</v>
          </cell>
          <cell r="BA254">
            <v>2727496.8171428568</v>
          </cell>
          <cell r="BB254">
            <v>1381097916.2101007</v>
          </cell>
          <cell r="BC254">
            <v>734844866.56274295</v>
          </cell>
          <cell r="BD254">
            <v>0</v>
          </cell>
          <cell r="BE254">
            <v>0</v>
          </cell>
        </row>
        <row r="255">
          <cell r="A255">
            <v>113365203</v>
          </cell>
          <cell r="B255" t="str">
            <v>Penn Manor SD</v>
          </cell>
          <cell r="C255" t="str">
            <v>Lancaster</v>
          </cell>
          <cell r="D255">
            <v>9527.75</v>
          </cell>
          <cell r="E255">
            <v>63</v>
          </cell>
          <cell r="F255">
            <v>1.5100000000000001E-2</v>
          </cell>
          <cell r="G255">
            <v>60</v>
          </cell>
          <cell r="H255">
            <v>84177807.230000004</v>
          </cell>
          <cell r="I255">
            <v>8064.8159999999998</v>
          </cell>
          <cell r="J255">
            <v>0</v>
          </cell>
          <cell r="K255">
            <v>63769446.769999996</v>
          </cell>
          <cell r="L255">
            <v>3021120474</v>
          </cell>
          <cell r="M255">
            <v>1208508749</v>
          </cell>
          <cell r="N255">
            <v>9527.75</v>
          </cell>
          <cell r="O255">
            <v>5399.518</v>
          </cell>
          <cell r="P255">
            <v>0.83</v>
          </cell>
          <cell r="Q255">
            <v>9659.42</v>
          </cell>
          <cell r="R255">
            <v>8245.6200000000008</v>
          </cell>
          <cell r="S255">
            <v>0</v>
          </cell>
          <cell r="T255">
            <v>730.74699999999996</v>
          </cell>
          <cell r="U255">
            <v>0</v>
          </cell>
          <cell r="V255">
            <v>0</v>
          </cell>
          <cell r="W255">
            <v>0</v>
          </cell>
          <cell r="X255">
            <v>4.7855830770587568E-2</v>
          </cell>
          <cell r="Y255">
            <v>10437.66015625</v>
          </cell>
          <cell r="Z255">
            <v>13704</v>
          </cell>
          <cell r="AA255">
            <v>110520238.464</v>
          </cell>
          <cell r="AB255">
            <v>26342431.233999997</v>
          </cell>
          <cell r="AC255">
            <v>1.2699999999999999E-2</v>
          </cell>
          <cell r="AD255">
            <v>1.55E-2</v>
          </cell>
          <cell r="AE255">
            <v>4229629223</v>
          </cell>
          <cell r="AF255">
            <v>53716291.132100001</v>
          </cell>
          <cell r="AG255">
            <v>65559252.956500001</v>
          </cell>
          <cell r="AH255">
            <v>-10053155.637899995</v>
          </cell>
          <cell r="AI255">
            <v>0</v>
          </cell>
          <cell r="AJ255">
            <v>8257.7802734375</v>
          </cell>
          <cell r="AK255">
            <v>63769446.769999996</v>
          </cell>
          <cell r="AL255">
            <v>0</v>
          </cell>
          <cell r="AM255">
            <v>26342431.233999997</v>
          </cell>
          <cell r="AN255">
            <v>0</v>
          </cell>
          <cell r="AO255">
            <v>26342431.233999997</v>
          </cell>
          <cell r="AP255">
            <v>31.293795955060062</v>
          </cell>
          <cell r="AQ255">
            <v>0</v>
          </cell>
          <cell r="AR255">
            <v>0.8462093099464556</v>
          </cell>
          <cell r="AS255">
            <v>0</v>
          </cell>
          <cell r="AT255">
            <v>0.8462093099464556</v>
          </cell>
          <cell r="AU255">
            <v>0</v>
          </cell>
          <cell r="AV255">
            <v>0</v>
          </cell>
          <cell r="AW255">
            <v>955241884.828125</v>
          </cell>
          <cell r="AX255">
            <v>0</v>
          </cell>
          <cell r="AY255">
            <v>136463126.40401787</v>
          </cell>
          <cell r="AZ255">
            <v>26342431.233999997</v>
          </cell>
          <cell r="BA255">
            <v>3763204.4619999998</v>
          </cell>
          <cell r="BB255">
            <v>1407440347.4441006</v>
          </cell>
          <cell r="BC255">
            <v>734844866.56274295</v>
          </cell>
          <cell r="BD255">
            <v>0</v>
          </cell>
          <cell r="BE255">
            <v>0</v>
          </cell>
        </row>
        <row r="256">
          <cell r="A256">
            <v>113365303</v>
          </cell>
          <cell r="B256" t="str">
            <v>Pequea Valley SD</v>
          </cell>
          <cell r="C256" t="str">
            <v>Lancaster</v>
          </cell>
          <cell r="D256">
            <v>19352.240000000002</v>
          </cell>
          <cell r="E256">
            <v>96</v>
          </cell>
          <cell r="F256">
            <v>1.2999999999999999E-2</v>
          </cell>
          <cell r="G256">
            <v>36</v>
          </cell>
          <cell r="H256">
            <v>37627261.469999999</v>
          </cell>
          <cell r="I256">
            <v>2329.8490000000002</v>
          </cell>
          <cell r="J256">
            <v>0</v>
          </cell>
          <cell r="K256">
            <v>30577418.050000001</v>
          </cell>
          <cell r="L256">
            <v>1760897284</v>
          </cell>
          <cell r="M256">
            <v>584535717</v>
          </cell>
          <cell r="N256">
            <v>19352.240234375</v>
          </cell>
          <cell r="O256">
            <v>1472.9179999999999</v>
          </cell>
          <cell r="P256">
            <v>0</v>
          </cell>
          <cell r="Q256">
            <v>19456.62</v>
          </cell>
          <cell r="R256">
            <v>8245.6200000000008</v>
          </cell>
          <cell r="S256">
            <v>0</v>
          </cell>
          <cell r="T256">
            <v>214.73699999999999</v>
          </cell>
          <cell r="U256">
            <v>0</v>
          </cell>
          <cell r="V256">
            <v>0</v>
          </cell>
          <cell r="W256">
            <v>0</v>
          </cell>
          <cell r="X256">
            <v>-0.1751112793711456</v>
          </cell>
          <cell r="Y256">
            <v>16150.0859375</v>
          </cell>
          <cell r="Z256">
            <v>13704</v>
          </cell>
          <cell r="AA256">
            <v>31928250.696000002</v>
          </cell>
          <cell r="AB256">
            <v>0</v>
          </cell>
          <cell r="AC256">
            <v>1.2699999999999999E-2</v>
          </cell>
          <cell r="AD256">
            <v>1.55E-2</v>
          </cell>
          <cell r="AE256">
            <v>2345433001</v>
          </cell>
          <cell r="AF256">
            <v>29786999.1127</v>
          </cell>
          <cell r="AG256">
            <v>36354211.515500002</v>
          </cell>
          <cell r="AH256">
            <v>-790418.93730000034</v>
          </cell>
          <cell r="AI256">
            <v>0</v>
          </cell>
          <cell r="AJ256">
            <v>8257.7802734375</v>
          </cell>
          <cell r="AK256">
            <v>30577418.050000001</v>
          </cell>
          <cell r="AL256">
            <v>0</v>
          </cell>
          <cell r="AM256">
            <v>0</v>
          </cell>
          <cell r="AN256">
            <v>0</v>
          </cell>
          <cell r="AO256">
            <v>0</v>
          </cell>
          <cell r="AP256">
            <v>0</v>
          </cell>
          <cell r="AQ256">
            <v>0</v>
          </cell>
          <cell r="AR256">
            <v>-0.34351600473369892</v>
          </cell>
          <cell r="AS256">
            <v>0</v>
          </cell>
          <cell r="AT256">
            <v>0</v>
          </cell>
          <cell r="AU256">
            <v>0</v>
          </cell>
          <cell r="AV256">
            <v>0</v>
          </cell>
          <cell r="AW256">
            <v>955241884.828125</v>
          </cell>
          <cell r="AX256">
            <v>0</v>
          </cell>
          <cell r="AY256">
            <v>136463126.40401787</v>
          </cell>
          <cell r="AZ256">
            <v>0</v>
          </cell>
          <cell r="BA256">
            <v>0</v>
          </cell>
          <cell r="BB256">
            <v>1407440347.4441006</v>
          </cell>
          <cell r="BC256">
            <v>734844866.56274295</v>
          </cell>
          <cell r="BD256">
            <v>0</v>
          </cell>
          <cell r="BE256">
            <v>0</v>
          </cell>
        </row>
        <row r="257">
          <cell r="A257">
            <v>113367003</v>
          </cell>
          <cell r="B257" t="str">
            <v>Solanco SD</v>
          </cell>
          <cell r="C257" t="str">
            <v>Lancaster</v>
          </cell>
          <cell r="D257">
            <v>12433.21</v>
          </cell>
          <cell r="E257">
            <v>82</v>
          </cell>
          <cell r="F257">
            <v>1.1900000000000001E-2</v>
          </cell>
          <cell r="G257">
            <v>24</v>
          </cell>
          <cell r="H257">
            <v>58550270.289999999</v>
          </cell>
          <cell r="I257">
            <v>4669.915</v>
          </cell>
          <cell r="J257">
            <v>0</v>
          </cell>
          <cell r="K257">
            <v>38340913.930000007</v>
          </cell>
          <cell r="L257">
            <v>2495120770</v>
          </cell>
          <cell r="M257">
            <v>717545242</v>
          </cell>
          <cell r="N257">
            <v>12433.2099609375</v>
          </cell>
          <cell r="O257">
            <v>3151.962</v>
          </cell>
          <cell r="P257">
            <v>0.48</v>
          </cell>
          <cell r="Q257">
            <v>12506.44</v>
          </cell>
          <cell r="R257">
            <v>8245.6200000000008</v>
          </cell>
          <cell r="S257">
            <v>0</v>
          </cell>
          <cell r="T257">
            <v>444.37200000000001</v>
          </cell>
          <cell r="U257">
            <v>0</v>
          </cell>
          <cell r="V257">
            <v>0</v>
          </cell>
          <cell r="W257">
            <v>0</v>
          </cell>
          <cell r="X257">
            <v>-0.16707599672605189</v>
          </cell>
          <cell r="Y257">
            <v>12537.759765625</v>
          </cell>
          <cell r="Z257">
            <v>13704</v>
          </cell>
          <cell r="AA257">
            <v>63996515.159999996</v>
          </cell>
          <cell r="AB257">
            <v>5446244.8699999973</v>
          </cell>
          <cell r="AC257">
            <v>1.2699999999999999E-2</v>
          </cell>
          <cell r="AD257">
            <v>1.55E-2</v>
          </cell>
          <cell r="AE257">
            <v>3212666012</v>
          </cell>
          <cell r="AF257">
            <v>40800858.352399997</v>
          </cell>
          <cell r="AG257">
            <v>49796323.185999997</v>
          </cell>
          <cell r="AH257">
            <v>2459944.4223999903</v>
          </cell>
          <cell r="AI257">
            <v>2459944.4223999903</v>
          </cell>
          <cell r="AJ257">
            <v>8257.7802734375</v>
          </cell>
          <cell r="AK257">
            <v>40800858.352399997</v>
          </cell>
          <cell r="AL257">
            <v>0</v>
          </cell>
          <cell r="AM257">
            <v>2986300.4476000071</v>
          </cell>
          <cell r="AN257">
            <v>0</v>
          </cell>
          <cell r="AO257">
            <v>2986300.4476000071</v>
          </cell>
          <cell r="AP257">
            <v>5.1004042044705082</v>
          </cell>
          <cell r="AQ257">
            <v>0</v>
          </cell>
          <cell r="AR257">
            <v>0.49436415728680116</v>
          </cell>
          <cell r="AS257">
            <v>0</v>
          </cell>
          <cell r="AT257">
            <v>0.49436415728680116</v>
          </cell>
          <cell r="AU257">
            <v>0</v>
          </cell>
          <cell r="AV257">
            <v>0</v>
          </cell>
          <cell r="AW257">
            <v>955241884.828125</v>
          </cell>
          <cell r="AX257">
            <v>0</v>
          </cell>
          <cell r="AY257">
            <v>136463126.40401787</v>
          </cell>
          <cell r="AZ257">
            <v>2986300.4476000071</v>
          </cell>
          <cell r="BA257">
            <v>426614.34965714387</v>
          </cell>
          <cell r="BB257">
            <v>1410426647.8917007</v>
          </cell>
          <cell r="BC257">
            <v>734844866.56274295</v>
          </cell>
          <cell r="BD257">
            <v>0</v>
          </cell>
          <cell r="BE257">
            <v>0</v>
          </cell>
        </row>
        <row r="258">
          <cell r="A258">
            <v>113369003</v>
          </cell>
          <cell r="B258" t="str">
            <v>Warwick SD</v>
          </cell>
          <cell r="C258" t="str">
            <v>Lancaster</v>
          </cell>
          <cell r="D258">
            <v>14359.55</v>
          </cell>
          <cell r="E258">
            <v>90</v>
          </cell>
          <cell r="F258">
            <v>1.2800000000000001E-2</v>
          </cell>
          <cell r="G258">
            <v>34</v>
          </cell>
          <cell r="H258">
            <v>66313609.009999998</v>
          </cell>
          <cell r="I258">
            <v>5252.6959999999999</v>
          </cell>
          <cell r="J258">
            <v>0</v>
          </cell>
          <cell r="K258">
            <v>55179482.729999997</v>
          </cell>
          <cell r="L258">
            <v>2846048601</v>
          </cell>
          <cell r="M258">
            <v>1475294326</v>
          </cell>
          <cell r="N258">
            <v>14359.5498046875</v>
          </cell>
          <cell r="O258">
            <v>3891.3049999999998</v>
          </cell>
          <cell r="P258">
            <v>0.26</v>
          </cell>
          <cell r="Q258">
            <v>14354.78</v>
          </cell>
          <cell r="R258">
            <v>8245.6200000000008</v>
          </cell>
          <cell r="S258">
            <v>0</v>
          </cell>
          <cell r="T258">
            <v>323.23599999999999</v>
          </cell>
          <cell r="U258">
            <v>0</v>
          </cell>
          <cell r="V258">
            <v>0</v>
          </cell>
          <cell r="W258">
            <v>0</v>
          </cell>
          <cell r="X258">
            <v>-0.14025139686365934</v>
          </cell>
          <cell r="Y258">
            <v>12624.6806640625</v>
          </cell>
          <cell r="Z258">
            <v>13704</v>
          </cell>
          <cell r="AA258">
            <v>71982945.983999997</v>
          </cell>
          <cell r="AB258">
            <v>5669336.9739999995</v>
          </cell>
          <cell r="AC258">
            <v>1.2699999999999999E-2</v>
          </cell>
          <cell r="AD258">
            <v>1.55E-2</v>
          </cell>
          <cell r="AE258">
            <v>4321342927</v>
          </cell>
          <cell r="AF258">
            <v>54881055.172899999</v>
          </cell>
          <cell r="AG258">
            <v>66980815.368500002</v>
          </cell>
          <cell r="AH258">
            <v>-298427.557099998</v>
          </cell>
          <cell r="AI258">
            <v>0</v>
          </cell>
          <cell r="AJ258">
            <v>8257.7802734375</v>
          </cell>
          <cell r="AK258">
            <v>55179482.729999997</v>
          </cell>
          <cell r="AL258">
            <v>0</v>
          </cell>
          <cell r="AM258">
            <v>5669336.9739999995</v>
          </cell>
          <cell r="AN258">
            <v>0</v>
          </cell>
          <cell r="AO258">
            <v>5669336.9739999995</v>
          </cell>
          <cell r="AP258">
            <v>8.5492812993258624</v>
          </cell>
          <cell r="AQ258">
            <v>0</v>
          </cell>
          <cell r="AR258">
            <v>0.26108841247843095</v>
          </cell>
          <cell r="AS258">
            <v>0</v>
          </cell>
          <cell r="AT258">
            <v>0.26108841247843095</v>
          </cell>
          <cell r="AU258">
            <v>0</v>
          </cell>
          <cell r="AV258">
            <v>0</v>
          </cell>
          <cell r="AW258">
            <v>955241884.828125</v>
          </cell>
          <cell r="AX258">
            <v>0</v>
          </cell>
          <cell r="AY258">
            <v>136463126.40401787</v>
          </cell>
          <cell r="AZ258">
            <v>5669336.9739999995</v>
          </cell>
          <cell r="BA258">
            <v>809905.28199999989</v>
          </cell>
          <cell r="BB258">
            <v>1416095984.8657007</v>
          </cell>
          <cell r="BC258">
            <v>734844866.56274295</v>
          </cell>
          <cell r="BD258">
            <v>0</v>
          </cell>
          <cell r="BE258">
            <v>0</v>
          </cell>
        </row>
        <row r="259">
          <cell r="A259">
            <v>113380303</v>
          </cell>
          <cell r="B259" t="str">
            <v>Annville-Cleona SD</v>
          </cell>
          <cell r="C259" t="str">
            <v>Lebanon</v>
          </cell>
          <cell r="D259">
            <v>10153.01</v>
          </cell>
          <cell r="E259">
            <v>70</v>
          </cell>
          <cell r="F259">
            <v>1.4800000000000001E-2</v>
          </cell>
          <cell r="G259">
            <v>55</v>
          </cell>
          <cell r="H259">
            <v>24535112.080000002</v>
          </cell>
          <cell r="I259">
            <v>1938.712</v>
          </cell>
          <cell r="J259">
            <v>0</v>
          </cell>
          <cell r="K259">
            <v>17424934.530000001</v>
          </cell>
          <cell r="L259">
            <v>855720568</v>
          </cell>
          <cell r="M259">
            <v>318174364</v>
          </cell>
          <cell r="N259">
            <v>10153.009765625</v>
          </cell>
          <cell r="O259">
            <v>1444.058</v>
          </cell>
          <cell r="P259">
            <v>0.77</v>
          </cell>
          <cell r="Q259">
            <v>10129.43</v>
          </cell>
          <cell r="R259">
            <v>8245.6200000000008</v>
          </cell>
          <cell r="S259">
            <v>0</v>
          </cell>
          <cell r="T259">
            <v>178.39599999999999</v>
          </cell>
          <cell r="U259">
            <v>0</v>
          </cell>
          <cell r="V259">
            <v>0</v>
          </cell>
          <cell r="W259">
            <v>0</v>
          </cell>
          <cell r="X259">
            <v>-2.7821366387286883E-2</v>
          </cell>
          <cell r="Y259">
            <v>12655.3671875</v>
          </cell>
          <cell r="Z259">
            <v>13704</v>
          </cell>
          <cell r="AA259">
            <v>26568109.248</v>
          </cell>
          <cell r="AB259">
            <v>2032997.1679999977</v>
          </cell>
          <cell r="AC259">
            <v>1.2699999999999999E-2</v>
          </cell>
          <cell r="AD259">
            <v>1.55E-2</v>
          </cell>
          <cell r="AE259">
            <v>1173894932</v>
          </cell>
          <cell r="AF259">
            <v>14908465.636399999</v>
          </cell>
          <cell r="AG259">
            <v>18195371.445999999</v>
          </cell>
          <cell r="AH259">
            <v>-2516468.8936000019</v>
          </cell>
          <cell r="AI259">
            <v>0</v>
          </cell>
          <cell r="AJ259">
            <v>8257.7802734375</v>
          </cell>
          <cell r="AK259">
            <v>17424934.530000001</v>
          </cell>
          <cell r="AL259">
            <v>0</v>
          </cell>
          <cell r="AM259">
            <v>2032997.1679999977</v>
          </cell>
          <cell r="AN259">
            <v>0</v>
          </cell>
          <cell r="AO259">
            <v>2032997.1679999977</v>
          </cell>
          <cell r="AP259">
            <v>8.2860724718564143</v>
          </cell>
          <cell r="AQ259">
            <v>0</v>
          </cell>
          <cell r="AR259">
            <v>0.7704916540000688</v>
          </cell>
          <cell r="AS259">
            <v>0</v>
          </cell>
          <cell r="AT259">
            <v>0.7704916540000688</v>
          </cell>
          <cell r="AU259">
            <v>0</v>
          </cell>
          <cell r="AV259">
            <v>0</v>
          </cell>
          <cell r="AW259">
            <v>955241884.828125</v>
          </cell>
          <cell r="AX259">
            <v>0</v>
          </cell>
          <cell r="AY259">
            <v>136463126.40401787</v>
          </cell>
          <cell r="AZ259">
            <v>2032997.1679999977</v>
          </cell>
          <cell r="BA259">
            <v>290428.16685714253</v>
          </cell>
          <cell r="BB259">
            <v>1418128982.0337007</v>
          </cell>
          <cell r="BC259">
            <v>734844866.56274295</v>
          </cell>
          <cell r="BD259">
            <v>0</v>
          </cell>
          <cell r="BE259">
            <v>0</v>
          </cell>
        </row>
        <row r="260">
          <cell r="A260">
            <v>113381303</v>
          </cell>
          <cell r="B260" t="str">
            <v>Cornwall-Lebanon SD</v>
          </cell>
          <cell r="C260" t="str">
            <v>Lebanon</v>
          </cell>
          <cell r="D260">
            <v>9680.82</v>
          </cell>
          <cell r="E260">
            <v>65</v>
          </cell>
          <cell r="F260">
            <v>1.52E-2</v>
          </cell>
          <cell r="G260">
            <v>61</v>
          </cell>
          <cell r="H260">
            <v>78688497.720000014</v>
          </cell>
          <cell r="I260">
            <v>6933.53</v>
          </cell>
          <cell r="J260">
            <v>0</v>
          </cell>
          <cell r="K260">
            <v>60706504.140000001</v>
          </cell>
          <cell r="L260">
            <v>2932027521</v>
          </cell>
          <cell r="M260">
            <v>1074937527</v>
          </cell>
          <cell r="N260">
            <v>9680.8203125</v>
          </cell>
          <cell r="O260">
            <v>4915.277</v>
          </cell>
          <cell r="P260">
            <v>0.83</v>
          </cell>
          <cell r="Q260">
            <v>9650.1299999999992</v>
          </cell>
          <cell r="R260">
            <v>8245.6200000000008</v>
          </cell>
          <cell r="S260">
            <v>0</v>
          </cell>
          <cell r="T260">
            <v>897.85900000000004</v>
          </cell>
          <cell r="U260">
            <v>0</v>
          </cell>
          <cell r="V260">
            <v>0</v>
          </cell>
          <cell r="W260">
            <v>0</v>
          </cell>
          <cell r="X260">
            <v>5.9068973257230747E-2</v>
          </cell>
          <cell r="Y260">
            <v>11348.98046875</v>
          </cell>
          <cell r="Z260">
            <v>13704</v>
          </cell>
          <cell r="AA260">
            <v>95017095.11999999</v>
          </cell>
          <cell r="AB260">
            <v>16328597.399999976</v>
          </cell>
          <cell r="AC260">
            <v>1.2699999999999999E-2</v>
          </cell>
          <cell r="AD260">
            <v>1.55E-2</v>
          </cell>
          <cell r="AE260">
            <v>4006965048</v>
          </cell>
          <cell r="AF260">
            <v>50888456.1096</v>
          </cell>
          <cell r="AG260">
            <v>62107958.244000003</v>
          </cell>
          <cell r="AH260">
            <v>-9818048.0304000005</v>
          </cell>
          <cell r="AI260">
            <v>0</v>
          </cell>
          <cell r="AJ260">
            <v>8257.7802734375</v>
          </cell>
          <cell r="AK260">
            <v>60706504.140000001</v>
          </cell>
          <cell r="AL260">
            <v>0</v>
          </cell>
          <cell r="AM260">
            <v>16328597.399999976</v>
          </cell>
          <cell r="AN260">
            <v>0</v>
          </cell>
          <cell r="AO260">
            <v>16328597.399999976</v>
          </cell>
          <cell r="AP260">
            <v>20.750932948424794</v>
          </cell>
          <cell r="AQ260">
            <v>0</v>
          </cell>
          <cell r="AR260">
            <v>0.82767281376571122</v>
          </cell>
          <cell r="AS260">
            <v>0</v>
          </cell>
          <cell r="AT260">
            <v>0.82767281376571122</v>
          </cell>
          <cell r="AU260">
            <v>0</v>
          </cell>
          <cell r="AV260">
            <v>0</v>
          </cell>
          <cell r="AW260">
            <v>955241884.828125</v>
          </cell>
          <cell r="AX260">
            <v>0</v>
          </cell>
          <cell r="AY260">
            <v>136463126.40401787</v>
          </cell>
          <cell r="AZ260">
            <v>16328597.399999976</v>
          </cell>
          <cell r="BA260">
            <v>2332656.7714285678</v>
          </cell>
          <cell r="BB260">
            <v>1434457579.4337006</v>
          </cell>
          <cell r="BC260">
            <v>734844866.56274295</v>
          </cell>
          <cell r="BD260">
            <v>0</v>
          </cell>
          <cell r="BE260">
            <v>0</v>
          </cell>
        </row>
        <row r="261">
          <cell r="A261">
            <v>113382303</v>
          </cell>
          <cell r="B261" t="str">
            <v>Eastern Lebanon County SD</v>
          </cell>
          <cell r="C261" t="str">
            <v>Lebanon</v>
          </cell>
          <cell r="D261">
            <v>11406.24</v>
          </cell>
          <cell r="E261">
            <v>78</v>
          </cell>
          <cell r="F261">
            <v>1.49E-2</v>
          </cell>
          <cell r="G261">
            <v>57</v>
          </cell>
          <cell r="H261">
            <v>44525493.57</v>
          </cell>
          <cell r="I261">
            <v>3383.6179999999999</v>
          </cell>
          <cell r="J261">
            <v>0</v>
          </cell>
          <cell r="K261">
            <v>31616814.690000001</v>
          </cell>
          <cell r="L261">
            <v>1541854073</v>
          </cell>
          <cell r="M261">
            <v>578410469</v>
          </cell>
          <cell r="N261">
            <v>11406.240234375</v>
          </cell>
          <cell r="O261">
            <v>2433.3969999999999</v>
          </cell>
          <cell r="P261">
            <v>0.62</v>
          </cell>
          <cell r="Q261">
            <v>11356.22</v>
          </cell>
          <cell r="R261">
            <v>8245.6200000000008</v>
          </cell>
          <cell r="S261">
            <v>0</v>
          </cell>
          <cell r="T261">
            <v>180.47399999999999</v>
          </cell>
          <cell r="U261">
            <v>0</v>
          </cell>
          <cell r="V261">
            <v>0</v>
          </cell>
          <cell r="W261">
            <v>0</v>
          </cell>
          <cell r="X261">
            <v>-1.8422446824415864E-2</v>
          </cell>
          <cell r="Y261">
            <v>13159.1376953125</v>
          </cell>
          <cell r="Z261">
            <v>13704</v>
          </cell>
          <cell r="AA261">
            <v>46369101.071999997</v>
          </cell>
          <cell r="AB261">
            <v>1843607.5019999966</v>
          </cell>
          <cell r="AC261">
            <v>1.2699999999999999E-2</v>
          </cell>
          <cell r="AD261">
            <v>1.55E-2</v>
          </cell>
          <cell r="AE261">
            <v>2120264542</v>
          </cell>
          <cell r="AF261">
            <v>26927359.683399998</v>
          </cell>
          <cell r="AG261">
            <v>32864100.401000001</v>
          </cell>
          <cell r="AH261">
            <v>-4689455.0066000037</v>
          </cell>
          <cell r="AI261">
            <v>0</v>
          </cell>
          <cell r="AJ261">
            <v>8257.7802734375</v>
          </cell>
          <cell r="AK261">
            <v>31616814.690000001</v>
          </cell>
          <cell r="AL261">
            <v>0</v>
          </cell>
          <cell r="AM261">
            <v>1843607.5019999966</v>
          </cell>
          <cell r="AN261">
            <v>0</v>
          </cell>
          <cell r="AO261">
            <v>1843607.5019999966</v>
          </cell>
          <cell r="AP261">
            <v>4.1405661210730891</v>
          </cell>
          <cell r="AQ261">
            <v>0</v>
          </cell>
          <cell r="AR261">
            <v>0.61872805321969682</v>
          </cell>
          <cell r="AS261">
            <v>0</v>
          </cell>
          <cell r="AT261">
            <v>0.61872805321969682</v>
          </cell>
          <cell r="AU261">
            <v>0</v>
          </cell>
          <cell r="AV261">
            <v>0</v>
          </cell>
          <cell r="AW261">
            <v>955241884.828125</v>
          </cell>
          <cell r="AX261">
            <v>0</v>
          </cell>
          <cell r="AY261">
            <v>136463126.40401787</v>
          </cell>
          <cell r="AZ261">
            <v>1843607.5019999966</v>
          </cell>
          <cell r="BA261">
            <v>263372.50028571382</v>
          </cell>
          <cell r="BB261">
            <v>1436301186.9357007</v>
          </cell>
          <cell r="BC261">
            <v>734844866.56274295</v>
          </cell>
          <cell r="BD261">
            <v>0</v>
          </cell>
          <cell r="BE261">
            <v>0</v>
          </cell>
        </row>
        <row r="262">
          <cell r="A262">
            <v>113384603</v>
          </cell>
          <cell r="B262" t="str">
            <v>Lebanon SD</v>
          </cell>
          <cell r="C262" t="str">
            <v>Lebanon</v>
          </cell>
          <cell r="D262">
            <v>2160.08</v>
          </cell>
          <cell r="E262">
            <v>1</v>
          </cell>
          <cell r="F262">
            <v>1.9099999999999999E-2</v>
          </cell>
          <cell r="G262">
            <v>89</v>
          </cell>
          <cell r="H262">
            <v>72304127.789999992</v>
          </cell>
          <cell r="I262">
            <v>9847.1849999999995</v>
          </cell>
          <cell r="J262">
            <v>0</v>
          </cell>
          <cell r="K262">
            <v>23042316.380000003</v>
          </cell>
          <cell r="L262">
            <v>819633799</v>
          </cell>
          <cell r="M262">
            <v>384666607</v>
          </cell>
          <cell r="N262">
            <v>2160.080078125</v>
          </cell>
          <cell r="O262">
            <v>5217.5649999999996</v>
          </cell>
          <cell r="P262">
            <v>1</v>
          </cell>
          <cell r="Q262">
            <v>2167.9</v>
          </cell>
          <cell r="R262">
            <v>8245.6200000000008</v>
          </cell>
          <cell r="S262">
            <v>0</v>
          </cell>
          <cell r="T262">
            <v>2559.6370000000002</v>
          </cell>
          <cell r="U262">
            <v>0</v>
          </cell>
          <cell r="V262">
            <v>0</v>
          </cell>
          <cell r="W262">
            <v>0</v>
          </cell>
          <cell r="X262">
            <v>7.8044757989450583E-2</v>
          </cell>
          <cell r="Y262">
            <v>7342.619140625</v>
          </cell>
          <cell r="Z262">
            <v>13704</v>
          </cell>
          <cell r="AA262">
            <v>134945823.23999998</v>
          </cell>
          <cell r="AB262">
            <v>62641695.449999988</v>
          </cell>
          <cell r="AC262">
            <v>1.2699999999999999E-2</v>
          </cell>
          <cell r="AD262">
            <v>1.55E-2</v>
          </cell>
          <cell r="AE262">
            <v>1204300406</v>
          </cell>
          <cell r="AF262">
            <v>15294615.156199999</v>
          </cell>
          <cell r="AG262">
            <v>18666656.293000001</v>
          </cell>
          <cell r="AH262">
            <v>-7747701.2238000035</v>
          </cell>
          <cell r="AI262">
            <v>0</v>
          </cell>
          <cell r="AJ262">
            <v>8257.7802734375</v>
          </cell>
          <cell r="AK262">
            <v>23042316.380000003</v>
          </cell>
          <cell r="AL262">
            <v>0</v>
          </cell>
          <cell r="AM262">
            <v>62641695.449999988</v>
          </cell>
          <cell r="AN262">
            <v>0</v>
          </cell>
          <cell r="AO262">
            <v>62641695.449999988</v>
          </cell>
          <cell r="AP262">
            <v>86.636402878596968</v>
          </cell>
          <cell r="AQ262">
            <v>4375660.0870000012</v>
          </cell>
          <cell r="AR262">
            <v>1</v>
          </cell>
          <cell r="AS262">
            <v>0</v>
          </cell>
          <cell r="AT262">
            <v>1</v>
          </cell>
          <cell r="AU262">
            <v>4375660</v>
          </cell>
          <cell r="AV262">
            <v>4375660</v>
          </cell>
          <cell r="AW262">
            <v>955241884.828125</v>
          </cell>
          <cell r="AX262">
            <v>625094.28571428568</v>
          </cell>
          <cell r="AY262">
            <v>136463126.40401787</v>
          </cell>
          <cell r="AZ262">
            <v>62641695.449999988</v>
          </cell>
          <cell r="BA262">
            <v>8948813.6357142832</v>
          </cell>
          <cell r="BB262">
            <v>1498942882.3857007</v>
          </cell>
          <cell r="BC262">
            <v>734844866.56274295</v>
          </cell>
          <cell r="BD262">
            <v>4375660</v>
          </cell>
          <cell r="BE262">
            <v>625094</v>
          </cell>
        </row>
        <row r="263">
          <cell r="A263">
            <v>113385003</v>
          </cell>
          <cell r="B263" t="str">
            <v>Northern Lebanon SD</v>
          </cell>
          <cell r="C263" t="str">
            <v>Lebanon</v>
          </cell>
          <cell r="D263">
            <v>10397.629999999999</v>
          </cell>
          <cell r="E263">
            <v>72</v>
          </cell>
          <cell r="F263">
            <v>1.2999999999999999E-2</v>
          </cell>
          <cell r="G263">
            <v>36</v>
          </cell>
          <cell r="H263">
            <v>39217775.510000005</v>
          </cell>
          <cell r="I263">
            <v>3312.21</v>
          </cell>
          <cell r="J263">
            <v>0</v>
          </cell>
          <cell r="K263">
            <v>25444714.219999999</v>
          </cell>
          <cell r="L263">
            <v>1472796581</v>
          </cell>
          <cell r="M263">
            <v>487844595</v>
          </cell>
          <cell r="N263">
            <v>10397.6298828125</v>
          </cell>
          <cell r="O263">
            <v>2262.7139999999999</v>
          </cell>
          <cell r="P263">
            <v>0.73</v>
          </cell>
          <cell r="Q263">
            <v>10436.540000000001</v>
          </cell>
          <cell r="R263">
            <v>8245.6200000000008</v>
          </cell>
          <cell r="S263">
            <v>0</v>
          </cell>
          <cell r="T263">
            <v>367.37</v>
          </cell>
          <cell r="U263">
            <v>0</v>
          </cell>
          <cell r="V263">
            <v>0</v>
          </cell>
          <cell r="W263">
            <v>0</v>
          </cell>
          <cell r="X263">
            <v>-4.5934584146854397E-2</v>
          </cell>
          <cell r="Y263">
            <v>11840.365234375</v>
          </cell>
          <cell r="Z263">
            <v>13704</v>
          </cell>
          <cell r="AA263">
            <v>45390525.840000004</v>
          </cell>
          <cell r="AB263">
            <v>6172750.3299999982</v>
          </cell>
          <cell r="AC263">
            <v>1.2699999999999999E-2</v>
          </cell>
          <cell r="AD263">
            <v>1.55E-2</v>
          </cell>
          <cell r="AE263">
            <v>1960641176</v>
          </cell>
          <cell r="AF263">
            <v>24900142.935199998</v>
          </cell>
          <cell r="AG263">
            <v>30389938.228</v>
          </cell>
          <cell r="AH263">
            <v>-544571.28480000049</v>
          </cell>
          <cell r="AI263">
            <v>0</v>
          </cell>
          <cell r="AJ263">
            <v>8257.7802734375</v>
          </cell>
          <cell r="AK263">
            <v>25444714.219999999</v>
          </cell>
          <cell r="AL263">
            <v>0</v>
          </cell>
          <cell r="AM263">
            <v>6172750.3299999982</v>
          </cell>
          <cell r="AN263">
            <v>0</v>
          </cell>
          <cell r="AO263">
            <v>6172750.3299999982</v>
          </cell>
          <cell r="AP263">
            <v>15.73967480237636</v>
          </cell>
          <cell r="AQ263">
            <v>0</v>
          </cell>
          <cell r="AR263">
            <v>0.74086866706078669</v>
          </cell>
          <cell r="AS263">
            <v>0</v>
          </cell>
          <cell r="AT263">
            <v>0.74086866706078669</v>
          </cell>
          <cell r="AU263">
            <v>0</v>
          </cell>
          <cell r="AV263">
            <v>0</v>
          </cell>
          <cell r="AW263">
            <v>955241884.828125</v>
          </cell>
          <cell r="AX263">
            <v>0</v>
          </cell>
          <cell r="AY263">
            <v>136463126.40401787</v>
          </cell>
          <cell r="AZ263">
            <v>6172750.3299999982</v>
          </cell>
          <cell r="BA263">
            <v>881821.47571428551</v>
          </cell>
          <cell r="BB263">
            <v>1505115632.7157006</v>
          </cell>
          <cell r="BC263">
            <v>734844866.56274295</v>
          </cell>
          <cell r="BD263">
            <v>0</v>
          </cell>
          <cell r="BE263">
            <v>0</v>
          </cell>
        </row>
        <row r="264">
          <cell r="A264">
            <v>113385303</v>
          </cell>
          <cell r="B264" t="str">
            <v>Palmyra Area SD</v>
          </cell>
          <cell r="C264" t="str">
            <v>Lebanon</v>
          </cell>
          <cell r="D264">
            <v>9092.98</v>
          </cell>
          <cell r="E264">
            <v>60</v>
          </cell>
          <cell r="F264">
            <v>1.4500000000000001E-2</v>
          </cell>
          <cell r="G264">
            <v>52</v>
          </cell>
          <cell r="H264">
            <v>50209924.380000003</v>
          </cell>
          <cell r="I264">
            <v>4781.33</v>
          </cell>
          <cell r="J264">
            <v>1</v>
          </cell>
          <cell r="K264">
            <v>39371120.600000009</v>
          </cell>
          <cell r="L264">
            <v>1919818381</v>
          </cell>
          <cell r="M264">
            <v>791297029</v>
          </cell>
          <cell r="N264">
            <v>9092.98046875</v>
          </cell>
          <cell r="O264">
            <v>3610.3960000000002</v>
          </cell>
          <cell r="P264">
            <v>0.89</v>
          </cell>
          <cell r="Q264">
            <v>9120.67</v>
          </cell>
          <cell r="R264">
            <v>8245.6200000000008</v>
          </cell>
          <cell r="S264">
            <v>0</v>
          </cell>
          <cell r="T264">
            <v>551.09799999999996</v>
          </cell>
          <cell r="U264">
            <v>1</v>
          </cell>
          <cell r="V264">
            <v>1</v>
          </cell>
          <cell r="W264">
            <v>1</v>
          </cell>
          <cell r="X264">
            <v>0.10406879081993423</v>
          </cell>
          <cell r="Y264">
            <v>10501.24609375</v>
          </cell>
          <cell r="Z264">
            <v>13704</v>
          </cell>
          <cell r="AA264">
            <v>65523346.32</v>
          </cell>
          <cell r="AB264">
            <v>15313421.939999998</v>
          </cell>
          <cell r="AC264">
            <v>1.2699999999999999E-2</v>
          </cell>
          <cell r="AD264">
            <v>1.55E-2</v>
          </cell>
          <cell r="AE264">
            <v>2711115410</v>
          </cell>
          <cell r="AF264">
            <v>34431165.707000002</v>
          </cell>
          <cell r="AG264">
            <v>42022288.854999997</v>
          </cell>
          <cell r="AH264">
            <v>-4939954.8930000067</v>
          </cell>
          <cell r="AI264">
            <v>0</v>
          </cell>
          <cell r="AJ264">
            <v>8257.7802734375</v>
          </cell>
          <cell r="AK264">
            <v>39371120.600000009</v>
          </cell>
          <cell r="AL264">
            <v>2651168.2549999878</v>
          </cell>
          <cell r="AM264">
            <v>15313421.939999998</v>
          </cell>
          <cell r="AN264">
            <v>2651168.2549999878</v>
          </cell>
          <cell r="AO264">
            <v>12662253.68500001</v>
          </cell>
          <cell r="AP264">
            <v>25.21862727609232</v>
          </cell>
          <cell r="AQ264">
            <v>0</v>
          </cell>
          <cell r="AR264">
            <v>0.89885899507412925</v>
          </cell>
          <cell r="AS264">
            <v>0</v>
          </cell>
          <cell r="AT264">
            <v>0.89885899507412925</v>
          </cell>
          <cell r="AU264">
            <v>0</v>
          </cell>
          <cell r="AV264">
            <v>0</v>
          </cell>
          <cell r="AW264">
            <v>955241884.828125</v>
          </cell>
          <cell r="AX264">
            <v>0</v>
          </cell>
          <cell r="AY264">
            <v>136463126.40401787</v>
          </cell>
          <cell r="AZ264">
            <v>12662253.68500001</v>
          </cell>
          <cell r="BA264">
            <v>1808893.3835714299</v>
          </cell>
          <cell r="BB264">
            <v>1517777886.4007006</v>
          </cell>
          <cell r="BC264">
            <v>734844866.56274295</v>
          </cell>
          <cell r="BD264">
            <v>0</v>
          </cell>
          <cell r="BE264">
            <v>0</v>
          </cell>
        </row>
        <row r="265">
          <cell r="A265">
            <v>114060503</v>
          </cell>
          <cell r="B265" t="str">
            <v>Antietam SD</v>
          </cell>
          <cell r="C265" t="str">
            <v>Berks</v>
          </cell>
          <cell r="D265">
            <v>5010.3999999999996</v>
          </cell>
          <cell r="E265">
            <v>16</v>
          </cell>
          <cell r="F265">
            <v>2.4400000000000002E-2</v>
          </cell>
          <cell r="G265">
            <v>98</v>
          </cell>
          <cell r="H265">
            <v>19120820.689999998</v>
          </cell>
          <cell r="I265">
            <v>1975.854</v>
          </cell>
          <cell r="J265">
            <v>1</v>
          </cell>
          <cell r="K265">
            <v>12391055.430000002</v>
          </cell>
          <cell r="L265">
            <v>342131879</v>
          </cell>
          <cell r="M265">
            <v>164773602</v>
          </cell>
          <cell r="N265">
            <v>5010.39990234375</v>
          </cell>
          <cell r="O265">
            <v>1166.319</v>
          </cell>
          <cell r="P265">
            <v>1</v>
          </cell>
          <cell r="Q265">
            <v>5014.3599999999997</v>
          </cell>
          <cell r="R265">
            <v>8245.6200000000008</v>
          </cell>
          <cell r="S265">
            <v>0</v>
          </cell>
          <cell r="T265">
            <v>248.95099999999999</v>
          </cell>
          <cell r="U265">
            <v>0</v>
          </cell>
          <cell r="V265">
            <v>0</v>
          </cell>
          <cell r="W265">
            <v>0</v>
          </cell>
          <cell r="X265">
            <v>0.10117357150949798</v>
          </cell>
          <cell r="Y265">
            <v>9677.244140625</v>
          </cell>
          <cell r="Z265">
            <v>13704</v>
          </cell>
          <cell r="AA265">
            <v>27077103.216000002</v>
          </cell>
          <cell r="AB265">
            <v>7956282.5260000043</v>
          </cell>
          <cell r="AC265">
            <v>1.2699999999999999E-2</v>
          </cell>
          <cell r="AD265">
            <v>1.55E-2</v>
          </cell>
          <cell r="AE265">
            <v>506905481</v>
          </cell>
          <cell r="AF265">
            <v>6437699.6086999997</v>
          </cell>
          <cell r="AG265">
            <v>7857034.9555000002</v>
          </cell>
          <cell r="AH265">
            <v>-5953355.8213000018</v>
          </cell>
          <cell r="AI265">
            <v>0</v>
          </cell>
          <cell r="AJ265">
            <v>8257.7802734375</v>
          </cell>
          <cell r="AK265">
            <v>12391055.430000002</v>
          </cell>
          <cell r="AL265">
            <v>0</v>
          </cell>
          <cell r="AM265">
            <v>7956282.5260000043</v>
          </cell>
          <cell r="AN265">
            <v>0</v>
          </cell>
          <cell r="AO265">
            <v>7956282.5260000043</v>
          </cell>
          <cell r="AP265">
            <v>41.6105702521496</v>
          </cell>
          <cell r="AQ265">
            <v>4534020.4745000014</v>
          </cell>
          <cell r="AR265">
            <v>1</v>
          </cell>
          <cell r="AS265">
            <v>0</v>
          </cell>
          <cell r="AT265">
            <v>1</v>
          </cell>
          <cell r="AU265">
            <v>4534020.5</v>
          </cell>
          <cell r="AV265">
            <v>4534020.5</v>
          </cell>
          <cell r="AW265">
            <v>955241884.828125</v>
          </cell>
          <cell r="AX265">
            <v>647717.21428571432</v>
          </cell>
          <cell r="AY265">
            <v>136463126.40401787</v>
          </cell>
          <cell r="AZ265">
            <v>7956282.5260000043</v>
          </cell>
          <cell r="BA265">
            <v>1136611.7894285719</v>
          </cell>
          <cell r="BB265">
            <v>1525734168.9267006</v>
          </cell>
          <cell r="BC265">
            <v>734844866.56274295</v>
          </cell>
          <cell r="BD265">
            <v>4534020</v>
          </cell>
          <cell r="BE265">
            <v>647717</v>
          </cell>
        </row>
        <row r="266">
          <cell r="A266">
            <v>114060753</v>
          </cell>
          <cell r="B266" t="str">
            <v>Boyertown Area SD</v>
          </cell>
          <cell r="C266" t="str">
            <v>Berks</v>
          </cell>
          <cell r="D266">
            <v>11236.08</v>
          </cell>
          <cell r="E266">
            <v>77</v>
          </cell>
          <cell r="F266">
            <v>1.5699999999999999E-2</v>
          </cell>
          <cell r="G266">
            <v>68</v>
          </cell>
          <cell r="H266">
            <v>113915729.35000001</v>
          </cell>
          <cell r="I266">
            <v>9331.0490000000009</v>
          </cell>
          <cell r="J266">
            <v>0</v>
          </cell>
          <cell r="K266">
            <v>92372358.829999998</v>
          </cell>
          <cell r="L266">
            <v>4081117991</v>
          </cell>
          <cell r="M266">
            <v>1786725815</v>
          </cell>
          <cell r="N266">
            <v>11236.080078125</v>
          </cell>
          <cell r="O266">
            <v>6766.4269999999997</v>
          </cell>
          <cell r="P266">
            <v>0.64</v>
          </cell>
          <cell r="Q266">
            <v>11242.64</v>
          </cell>
          <cell r="R266">
            <v>8245.6200000000008</v>
          </cell>
          <cell r="S266">
            <v>0</v>
          </cell>
          <cell r="T266">
            <v>540.56100000000004</v>
          </cell>
          <cell r="U266">
            <v>0</v>
          </cell>
          <cell r="V266">
            <v>0</v>
          </cell>
          <cell r="W266">
            <v>0</v>
          </cell>
          <cell r="X266">
            <v>-5.2982590316060049E-2</v>
          </cell>
          <cell r="Y266">
            <v>12208.2451171875</v>
          </cell>
          <cell r="Z266">
            <v>13704</v>
          </cell>
          <cell r="AA266">
            <v>127872695.49600001</v>
          </cell>
          <cell r="AB266">
            <v>13956966.145999998</v>
          </cell>
          <cell r="AC266">
            <v>1.2699999999999999E-2</v>
          </cell>
          <cell r="AD266">
            <v>1.55E-2</v>
          </cell>
          <cell r="AE266">
            <v>5867843806</v>
          </cell>
          <cell r="AF266">
            <v>74521616.336199999</v>
          </cell>
          <cell r="AG266">
            <v>90951578.993000001</v>
          </cell>
          <cell r="AH266">
            <v>-17850742.493799999</v>
          </cell>
          <cell r="AI266">
            <v>0</v>
          </cell>
          <cell r="AJ266">
            <v>8257.7802734375</v>
          </cell>
          <cell r="AK266">
            <v>92372358.829999998</v>
          </cell>
          <cell r="AL266">
            <v>0</v>
          </cell>
          <cell r="AM266">
            <v>13956966.145999998</v>
          </cell>
          <cell r="AN266">
            <v>0</v>
          </cell>
          <cell r="AO266">
            <v>13956966.145999998</v>
          </cell>
          <cell r="AP266">
            <v>12.25200964400444</v>
          </cell>
          <cell r="AQ266">
            <v>1420779.8369999975</v>
          </cell>
          <cell r="AR266">
            <v>0.6393340939007921</v>
          </cell>
          <cell r="AS266">
            <v>0</v>
          </cell>
          <cell r="AT266">
            <v>0.6393340939007921</v>
          </cell>
          <cell r="AU266">
            <v>909299.125</v>
          </cell>
          <cell r="AV266">
            <v>909299.125</v>
          </cell>
          <cell r="AW266">
            <v>955241884.828125</v>
          </cell>
          <cell r="AX266">
            <v>129899.875</v>
          </cell>
          <cell r="AY266">
            <v>136463126.40401787</v>
          </cell>
          <cell r="AZ266">
            <v>13956966.145999998</v>
          </cell>
          <cell r="BA266">
            <v>1993852.3065714282</v>
          </cell>
          <cell r="BB266">
            <v>1539691135.0727005</v>
          </cell>
          <cell r="BC266">
            <v>734844866.56274295</v>
          </cell>
          <cell r="BD266">
            <v>909299</v>
          </cell>
          <cell r="BE266">
            <v>129900</v>
          </cell>
        </row>
        <row r="267">
          <cell r="A267">
            <v>114060853</v>
          </cell>
          <cell r="B267" t="str">
            <v>Brandywine Heights Area SD</v>
          </cell>
          <cell r="C267" t="str">
            <v>Berks</v>
          </cell>
          <cell r="D267">
            <v>11753.66</v>
          </cell>
          <cell r="E267">
            <v>79</v>
          </cell>
          <cell r="F267">
            <v>1.8100000000000002E-2</v>
          </cell>
          <cell r="G267">
            <v>86</v>
          </cell>
          <cell r="H267">
            <v>31385365.52</v>
          </cell>
          <cell r="I267">
            <v>1924.3589999999999</v>
          </cell>
          <cell r="J267">
            <v>0</v>
          </cell>
          <cell r="K267">
            <v>22857727.690000001</v>
          </cell>
          <cell r="L267">
            <v>901223549</v>
          </cell>
          <cell r="M267">
            <v>358172397</v>
          </cell>
          <cell r="N267">
            <v>11753.66015625</v>
          </cell>
          <cell r="O267">
            <v>1349.557</v>
          </cell>
          <cell r="P267">
            <v>0.57999999999999996</v>
          </cell>
          <cell r="Q267">
            <v>11696.82</v>
          </cell>
          <cell r="R267">
            <v>8245.6200000000008</v>
          </cell>
          <cell r="S267">
            <v>0</v>
          </cell>
          <cell r="T267">
            <v>157.822</v>
          </cell>
          <cell r="U267">
            <v>0</v>
          </cell>
          <cell r="V267">
            <v>0</v>
          </cell>
          <cell r="W267">
            <v>0</v>
          </cell>
          <cell r="X267">
            <v>-0.20051787903004609</v>
          </cell>
          <cell r="Y267">
            <v>16309.5166015625</v>
          </cell>
          <cell r="Z267">
            <v>13704</v>
          </cell>
          <cell r="AA267">
            <v>26371415.735999998</v>
          </cell>
          <cell r="AB267">
            <v>0</v>
          </cell>
          <cell r="AC267">
            <v>1.2699999999999999E-2</v>
          </cell>
          <cell r="AD267">
            <v>1.55E-2</v>
          </cell>
          <cell r="AE267">
            <v>1259395946</v>
          </cell>
          <cell r="AF267">
            <v>15994328.5142</v>
          </cell>
          <cell r="AG267">
            <v>19520637.162999999</v>
          </cell>
          <cell r="AH267">
            <v>-6863399.1758000012</v>
          </cell>
          <cell r="AI267">
            <v>0</v>
          </cell>
          <cell r="AJ267">
            <v>8257.7802734375</v>
          </cell>
          <cell r="AK267">
            <v>22857727.690000001</v>
          </cell>
          <cell r="AL267">
            <v>0</v>
          </cell>
          <cell r="AM267">
            <v>0</v>
          </cell>
          <cell r="AN267">
            <v>0</v>
          </cell>
          <cell r="AO267">
            <v>0</v>
          </cell>
          <cell r="AP267">
            <v>0</v>
          </cell>
          <cell r="AQ267">
            <v>3337090.5270000026</v>
          </cell>
          <cell r="AR267">
            <v>0.57665622394221727</v>
          </cell>
          <cell r="AS267">
            <v>0</v>
          </cell>
          <cell r="AT267">
            <v>0.57665622394221727</v>
          </cell>
          <cell r="AU267">
            <v>1935512.5</v>
          </cell>
          <cell r="AV267">
            <v>1935512.5</v>
          </cell>
          <cell r="AW267">
            <v>955241884.828125</v>
          </cell>
          <cell r="AX267">
            <v>276501.78571428574</v>
          </cell>
          <cell r="AY267">
            <v>136463126.40401787</v>
          </cell>
          <cell r="AZ267">
            <v>0</v>
          </cell>
          <cell r="BA267">
            <v>0</v>
          </cell>
          <cell r="BB267">
            <v>1539691135.0727005</v>
          </cell>
          <cell r="BC267">
            <v>734844866.56274295</v>
          </cell>
          <cell r="BD267">
            <v>1935513</v>
          </cell>
          <cell r="BE267">
            <v>276502</v>
          </cell>
        </row>
        <row r="268">
          <cell r="A268">
            <v>114061103</v>
          </cell>
          <cell r="B268" t="str">
            <v>Conrad Weiser Area SD</v>
          </cell>
          <cell r="C268" t="str">
            <v>Berks</v>
          </cell>
          <cell r="D268">
            <v>10029.209999999999</v>
          </cell>
          <cell r="E268">
            <v>68</v>
          </cell>
          <cell r="F268">
            <v>1.84E-2</v>
          </cell>
          <cell r="G268">
            <v>87</v>
          </cell>
          <cell r="H268">
            <v>48618553.229999997</v>
          </cell>
          <cell r="I268">
            <v>3545.654</v>
          </cell>
          <cell r="J268">
            <v>0</v>
          </cell>
          <cell r="K268">
            <v>36048349.840000004</v>
          </cell>
          <cell r="L268">
            <v>1414324513</v>
          </cell>
          <cell r="M268">
            <v>546482458</v>
          </cell>
          <cell r="N268">
            <v>10029.2099609375</v>
          </cell>
          <cell r="O268">
            <v>2503.623</v>
          </cell>
          <cell r="P268">
            <v>0.78</v>
          </cell>
          <cell r="Q268">
            <v>10042.16</v>
          </cell>
          <cell r="R268">
            <v>8245.6200000000008</v>
          </cell>
          <cell r="S268">
            <v>0</v>
          </cell>
          <cell r="T268">
            <v>229.98099999999999</v>
          </cell>
          <cell r="U268">
            <v>0</v>
          </cell>
          <cell r="V268">
            <v>0</v>
          </cell>
          <cell r="W268">
            <v>0</v>
          </cell>
          <cell r="X268">
            <v>-0.1315298996079155</v>
          </cell>
          <cell r="Y268">
            <v>13712.154296875</v>
          </cell>
          <cell r="Z268">
            <v>13704</v>
          </cell>
          <cell r="AA268">
            <v>48589642.416000001</v>
          </cell>
          <cell r="AB268">
            <v>0</v>
          </cell>
          <cell r="AC268">
            <v>1.2699999999999999E-2</v>
          </cell>
          <cell r="AD268">
            <v>1.55E-2</v>
          </cell>
          <cell r="AE268">
            <v>1960806971</v>
          </cell>
          <cell r="AF268">
            <v>24902248.5317</v>
          </cell>
          <cell r="AG268">
            <v>30392508.050499998</v>
          </cell>
          <cell r="AH268">
            <v>-11146101.308300003</v>
          </cell>
          <cell r="AI268">
            <v>0</v>
          </cell>
          <cell r="AJ268">
            <v>8257.7802734375</v>
          </cell>
          <cell r="AK268">
            <v>36048349.840000004</v>
          </cell>
          <cell r="AL268">
            <v>0</v>
          </cell>
          <cell r="AM268">
            <v>0</v>
          </cell>
          <cell r="AN268">
            <v>0</v>
          </cell>
          <cell r="AO268">
            <v>0</v>
          </cell>
          <cell r="AP268">
            <v>0</v>
          </cell>
          <cell r="AQ268">
            <v>5655841.7895000055</v>
          </cell>
          <cell r="AR268">
            <v>0.78548355262029768</v>
          </cell>
          <cell r="AS268">
            <v>0</v>
          </cell>
          <cell r="AT268">
            <v>0.78548355262029768</v>
          </cell>
          <cell r="AU268">
            <v>4411556.5</v>
          </cell>
          <cell r="AV268">
            <v>4411556.5</v>
          </cell>
          <cell r="AW268">
            <v>955241884.828125</v>
          </cell>
          <cell r="AX268">
            <v>630222.35714285716</v>
          </cell>
          <cell r="AY268">
            <v>136463126.40401787</v>
          </cell>
          <cell r="AZ268">
            <v>0</v>
          </cell>
          <cell r="BA268">
            <v>0</v>
          </cell>
          <cell r="BB268">
            <v>1539691135.0727005</v>
          </cell>
          <cell r="BC268">
            <v>734844866.56274295</v>
          </cell>
          <cell r="BD268">
            <v>4411557</v>
          </cell>
          <cell r="BE268">
            <v>630222</v>
          </cell>
        </row>
        <row r="269">
          <cell r="A269">
            <v>114061503</v>
          </cell>
          <cell r="B269" t="str">
            <v>Daniel Boone Area SD</v>
          </cell>
          <cell r="C269" t="str">
            <v>Berks</v>
          </cell>
          <cell r="D269">
            <v>9187.4500000000007</v>
          </cell>
          <cell r="E269">
            <v>61</v>
          </cell>
          <cell r="F269">
            <v>1.7999999999999999E-2</v>
          </cell>
          <cell r="G269">
            <v>85</v>
          </cell>
          <cell r="H269">
            <v>55769451.019999996</v>
          </cell>
          <cell r="I269">
            <v>4350.0370000000003</v>
          </cell>
          <cell r="J269">
            <v>0</v>
          </cell>
          <cell r="K269">
            <v>41240652.390000001</v>
          </cell>
          <cell r="L269">
            <v>1563048205</v>
          </cell>
          <cell r="M269">
            <v>732669441</v>
          </cell>
          <cell r="N269">
            <v>9187.4501953125</v>
          </cell>
          <cell r="O269">
            <v>3183.759</v>
          </cell>
          <cell r="P269">
            <v>0.89</v>
          </cell>
          <cell r="Q269">
            <v>9172.92</v>
          </cell>
          <cell r="R269">
            <v>8245.6200000000008</v>
          </cell>
          <cell r="S269">
            <v>0</v>
          </cell>
          <cell r="T269">
            <v>320.03699999999998</v>
          </cell>
          <cell r="U269">
            <v>0</v>
          </cell>
          <cell r="V269">
            <v>0</v>
          </cell>
          <cell r="W269">
            <v>0</v>
          </cell>
          <cell r="X269">
            <v>-0.16620001275836652</v>
          </cell>
          <cell r="Y269">
            <v>12820.4541015625</v>
          </cell>
          <cell r="Z269">
            <v>13704</v>
          </cell>
          <cell r="AA269">
            <v>59612907.048</v>
          </cell>
          <cell r="AB269">
            <v>3843456.0280000046</v>
          </cell>
          <cell r="AC269">
            <v>1.2699999999999999E-2</v>
          </cell>
          <cell r="AD269">
            <v>1.55E-2</v>
          </cell>
          <cell r="AE269">
            <v>2295717646</v>
          </cell>
          <cell r="AF269">
            <v>29155614.104199998</v>
          </cell>
          <cell r="AG269">
            <v>35583623.512999997</v>
          </cell>
          <cell r="AH269">
            <v>-12085038.285800003</v>
          </cell>
          <cell r="AI269">
            <v>0</v>
          </cell>
          <cell r="AJ269">
            <v>8257.7802734375</v>
          </cell>
          <cell r="AK269">
            <v>41240652.390000001</v>
          </cell>
          <cell r="AL269">
            <v>0</v>
          </cell>
          <cell r="AM269">
            <v>3843456.0280000046</v>
          </cell>
          <cell r="AN269">
            <v>0</v>
          </cell>
          <cell r="AO269">
            <v>3843456.0280000046</v>
          </cell>
          <cell r="AP269">
            <v>6.8916870395974801</v>
          </cell>
          <cell r="AQ269">
            <v>5657028.8770000041</v>
          </cell>
          <cell r="AR269">
            <v>0.88741890785524591</v>
          </cell>
          <cell r="AS269">
            <v>0</v>
          </cell>
          <cell r="AT269">
            <v>0.88741890785524591</v>
          </cell>
          <cell r="AU269">
            <v>5034755.5</v>
          </cell>
          <cell r="AV269">
            <v>5034755.5</v>
          </cell>
          <cell r="AW269">
            <v>955241884.828125</v>
          </cell>
          <cell r="AX269">
            <v>719250.78571428568</v>
          </cell>
          <cell r="AY269">
            <v>136463126.40401787</v>
          </cell>
          <cell r="AZ269">
            <v>3843456.0280000046</v>
          </cell>
          <cell r="BA269">
            <v>549065.1468571435</v>
          </cell>
          <cell r="BB269">
            <v>1543534591.1007006</v>
          </cell>
          <cell r="BC269">
            <v>734844866.56274295</v>
          </cell>
          <cell r="BD269">
            <v>5034756</v>
          </cell>
          <cell r="BE269">
            <v>719251</v>
          </cell>
        </row>
        <row r="270">
          <cell r="A270">
            <v>114062003</v>
          </cell>
          <cell r="B270" t="str">
            <v>Exeter Township SD</v>
          </cell>
          <cell r="C270" t="str">
            <v>Berks</v>
          </cell>
          <cell r="D270">
            <v>8685.43</v>
          </cell>
          <cell r="E270">
            <v>55</v>
          </cell>
          <cell r="F270">
            <v>2.0199999999999999E-2</v>
          </cell>
          <cell r="G270">
            <v>93</v>
          </cell>
          <cell r="H270">
            <v>73150909.879999995</v>
          </cell>
          <cell r="I270">
            <v>5736.277</v>
          </cell>
          <cell r="J270">
            <v>0</v>
          </cell>
          <cell r="K270">
            <v>55234017.850000001</v>
          </cell>
          <cell r="L270">
            <v>1865262141</v>
          </cell>
          <cell r="M270">
            <v>874465227</v>
          </cell>
          <cell r="N270">
            <v>8685.4296875</v>
          </cell>
          <cell r="O270">
            <v>3999.4229999999998</v>
          </cell>
          <cell r="P270">
            <v>0.96</v>
          </cell>
          <cell r="Q270">
            <v>8609.64</v>
          </cell>
          <cell r="R270">
            <v>8245.6200000000008</v>
          </cell>
          <cell r="S270">
            <v>0</v>
          </cell>
          <cell r="T270">
            <v>455.60300000000001</v>
          </cell>
          <cell r="U270">
            <v>0</v>
          </cell>
          <cell r="V270">
            <v>0</v>
          </cell>
          <cell r="W270">
            <v>0</v>
          </cell>
          <cell r="X270">
            <v>-8.0889698435471641E-2</v>
          </cell>
          <cell r="Y270">
            <v>12752.33203125</v>
          </cell>
          <cell r="Z270">
            <v>13704</v>
          </cell>
          <cell r="AA270">
            <v>78609940.008000001</v>
          </cell>
          <cell r="AB270">
            <v>5459030.1280000061</v>
          </cell>
          <cell r="AC270">
            <v>1.2699999999999999E-2</v>
          </cell>
          <cell r="AD270">
            <v>1.55E-2</v>
          </cell>
          <cell r="AE270">
            <v>2739727368</v>
          </cell>
          <cell r="AF270">
            <v>34794537.573600002</v>
          </cell>
          <cell r="AG270">
            <v>42465774.203999996</v>
          </cell>
          <cell r="AH270">
            <v>-20439480.2764</v>
          </cell>
          <cell r="AI270">
            <v>0</v>
          </cell>
          <cell r="AJ270">
            <v>8257.7802734375</v>
          </cell>
          <cell r="AK270">
            <v>55234017.850000001</v>
          </cell>
          <cell r="AL270">
            <v>0</v>
          </cell>
          <cell r="AM270">
            <v>5459030.1280000061</v>
          </cell>
          <cell r="AN270">
            <v>0</v>
          </cell>
          <cell r="AO270">
            <v>5459030.1280000061</v>
          </cell>
          <cell r="AP270">
            <v>7.4626961400141729</v>
          </cell>
          <cell r="AQ270">
            <v>12768243.646000005</v>
          </cell>
          <cell r="AR270">
            <v>0.94821254624101536</v>
          </cell>
          <cell r="AS270">
            <v>0</v>
          </cell>
          <cell r="AT270">
            <v>0.94821254624101536</v>
          </cell>
          <cell r="AU270">
            <v>12257514</v>
          </cell>
          <cell r="AV270">
            <v>12257514</v>
          </cell>
          <cell r="AW270">
            <v>955241884.828125</v>
          </cell>
          <cell r="AX270">
            <v>1751073.4285714286</v>
          </cell>
          <cell r="AY270">
            <v>136463126.40401787</v>
          </cell>
          <cell r="AZ270">
            <v>5459030.1280000061</v>
          </cell>
          <cell r="BA270">
            <v>779861.44685714378</v>
          </cell>
          <cell r="BB270">
            <v>1548993621.2287006</v>
          </cell>
          <cell r="BC270">
            <v>734844866.56274295</v>
          </cell>
          <cell r="BD270">
            <v>12257514</v>
          </cell>
          <cell r="BE270">
            <v>1751073</v>
          </cell>
        </row>
        <row r="271">
          <cell r="A271">
            <v>114062503</v>
          </cell>
          <cell r="B271" t="str">
            <v>Fleetwood Area SD</v>
          </cell>
          <cell r="C271" t="str">
            <v>Berks</v>
          </cell>
          <cell r="D271">
            <v>9827.18</v>
          </cell>
          <cell r="E271">
            <v>67</v>
          </cell>
          <cell r="F271">
            <v>1.8200000000000001E-2</v>
          </cell>
          <cell r="G271">
            <v>86</v>
          </cell>
          <cell r="H271">
            <v>45379843.160000004</v>
          </cell>
          <cell r="I271">
            <v>3312.0680000000002</v>
          </cell>
          <cell r="J271">
            <v>0</v>
          </cell>
          <cell r="K271">
            <v>32075303.220000003</v>
          </cell>
          <cell r="L271">
            <v>1209771463</v>
          </cell>
          <cell r="M271">
            <v>549588044</v>
          </cell>
          <cell r="N271">
            <v>9827.1796875</v>
          </cell>
          <cell r="O271">
            <v>2350.4609999999998</v>
          </cell>
          <cell r="P271">
            <v>0.8</v>
          </cell>
          <cell r="Q271">
            <v>9864.3799999999992</v>
          </cell>
          <cell r="R271">
            <v>8245.6200000000008</v>
          </cell>
          <cell r="S271">
            <v>0</v>
          </cell>
          <cell r="T271">
            <v>146.50700000000001</v>
          </cell>
          <cell r="U271">
            <v>0</v>
          </cell>
          <cell r="V271">
            <v>0</v>
          </cell>
          <cell r="W271">
            <v>0</v>
          </cell>
          <cell r="X271">
            <v>-0.13805471802315139</v>
          </cell>
          <cell r="Y271">
            <v>13701.3623046875</v>
          </cell>
          <cell r="Z271">
            <v>13704</v>
          </cell>
          <cell r="AA271">
            <v>45388579.872000001</v>
          </cell>
          <cell r="AB271">
            <v>8736.7119999974966</v>
          </cell>
          <cell r="AC271">
            <v>1.2699999999999999E-2</v>
          </cell>
          <cell r="AD271">
            <v>1.55E-2</v>
          </cell>
          <cell r="AE271">
            <v>1759359507</v>
          </cell>
          <cell r="AF271">
            <v>22343865.738899998</v>
          </cell>
          <cell r="AG271">
            <v>27270072.3585</v>
          </cell>
          <cell r="AH271">
            <v>-9731437.4811000042</v>
          </cell>
          <cell r="AI271">
            <v>0</v>
          </cell>
          <cell r="AJ271">
            <v>8257.7802734375</v>
          </cell>
          <cell r="AK271">
            <v>32075303.220000003</v>
          </cell>
          <cell r="AL271">
            <v>0</v>
          </cell>
          <cell r="AM271">
            <v>8736.7119999974966</v>
          </cell>
          <cell r="AN271">
            <v>0</v>
          </cell>
          <cell r="AO271">
            <v>8736.7119999974966</v>
          </cell>
          <cell r="AP271">
            <v>1.925240677715356E-2</v>
          </cell>
          <cell r="AQ271">
            <v>4805230.8615000024</v>
          </cell>
          <cell r="AR271">
            <v>0.80994899814533339</v>
          </cell>
          <cell r="AS271">
            <v>0</v>
          </cell>
          <cell r="AT271">
            <v>0.80994899814533339</v>
          </cell>
          <cell r="AU271">
            <v>3844184.75</v>
          </cell>
          <cell r="AV271">
            <v>3844184.75</v>
          </cell>
          <cell r="AW271">
            <v>955241884.828125</v>
          </cell>
          <cell r="AX271">
            <v>549169.25</v>
          </cell>
          <cell r="AY271">
            <v>136463126.40401787</v>
          </cell>
          <cell r="AZ271">
            <v>8736.7119999974966</v>
          </cell>
          <cell r="BA271">
            <v>1248.1017142853566</v>
          </cell>
          <cell r="BB271">
            <v>1549002357.9407005</v>
          </cell>
          <cell r="BC271">
            <v>734844866.56274295</v>
          </cell>
          <cell r="BD271">
            <v>3844185</v>
          </cell>
          <cell r="BE271">
            <v>549169</v>
          </cell>
        </row>
        <row r="272">
          <cell r="A272">
            <v>114063003</v>
          </cell>
          <cell r="B272" t="str">
            <v>Governor Mifflin SD</v>
          </cell>
          <cell r="C272" t="str">
            <v>Berks</v>
          </cell>
          <cell r="D272">
            <v>9701.56</v>
          </cell>
          <cell r="E272">
            <v>65</v>
          </cell>
          <cell r="F272">
            <v>1.6400000000000001E-2</v>
          </cell>
          <cell r="G272">
            <v>73</v>
          </cell>
          <cell r="H272">
            <v>67642875.700000003</v>
          </cell>
          <cell r="I272">
            <v>6216.0370000000003</v>
          </cell>
          <cell r="J272">
            <v>0</v>
          </cell>
          <cell r="K272">
            <v>52863175.259999998</v>
          </cell>
          <cell r="L272">
            <v>2142987307</v>
          </cell>
          <cell r="M272">
            <v>1082487334</v>
          </cell>
          <cell r="N272">
            <v>9701.5595703125</v>
          </cell>
          <cell r="O272">
            <v>4233.567</v>
          </cell>
          <cell r="P272">
            <v>0.83</v>
          </cell>
          <cell r="Q272">
            <v>9683.86</v>
          </cell>
          <cell r="R272">
            <v>8245.6200000000008</v>
          </cell>
          <cell r="S272">
            <v>0</v>
          </cell>
          <cell r="T272">
            <v>429.51799999999997</v>
          </cell>
          <cell r="U272">
            <v>0</v>
          </cell>
          <cell r="V272">
            <v>0</v>
          </cell>
          <cell r="W272">
            <v>0</v>
          </cell>
          <cell r="X272">
            <v>1.8653810200621176E-2</v>
          </cell>
          <cell r="Y272">
            <v>10881.994140625</v>
          </cell>
          <cell r="Z272">
            <v>13704</v>
          </cell>
          <cell r="AA272">
            <v>85184571.048000008</v>
          </cell>
          <cell r="AB272">
            <v>17541695.348000005</v>
          </cell>
          <cell r="AC272">
            <v>1.2699999999999999E-2</v>
          </cell>
          <cell r="AD272">
            <v>1.55E-2</v>
          </cell>
          <cell r="AE272">
            <v>3225474641</v>
          </cell>
          <cell r="AF272">
            <v>40963527.940700002</v>
          </cell>
          <cell r="AG272">
            <v>49994856.935499996</v>
          </cell>
          <cell r="AH272">
            <v>-11899647.319299996</v>
          </cell>
          <cell r="AI272">
            <v>0</v>
          </cell>
          <cell r="AJ272">
            <v>8257.7802734375</v>
          </cell>
          <cell r="AK272">
            <v>52863175.259999998</v>
          </cell>
          <cell r="AL272">
            <v>0</v>
          </cell>
          <cell r="AM272">
            <v>17541695.348000005</v>
          </cell>
          <cell r="AN272">
            <v>0</v>
          </cell>
          <cell r="AO272">
            <v>17541695.348000005</v>
          </cell>
          <cell r="AP272">
            <v>25.932805438075135</v>
          </cell>
          <cell r="AQ272">
            <v>2868318.324500002</v>
          </cell>
          <cell r="AR272">
            <v>0.82516133281977089</v>
          </cell>
          <cell r="AS272">
            <v>0</v>
          </cell>
          <cell r="AT272">
            <v>0.82516133281977089</v>
          </cell>
          <cell r="AU272">
            <v>2380704.25</v>
          </cell>
          <cell r="AV272">
            <v>2380704.25</v>
          </cell>
          <cell r="AW272">
            <v>955241884.828125</v>
          </cell>
          <cell r="AX272">
            <v>340100.60714285716</v>
          </cell>
          <cell r="AY272">
            <v>136463126.40401787</v>
          </cell>
          <cell r="AZ272">
            <v>17541695.348000005</v>
          </cell>
          <cell r="BA272">
            <v>2505956.478285715</v>
          </cell>
          <cell r="BB272">
            <v>1566544053.2887006</v>
          </cell>
          <cell r="BC272">
            <v>734844866.56274295</v>
          </cell>
          <cell r="BD272">
            <v>2380704</v>
          </cell>
          <cell r="BE272">
            <v>340101</v>
          </cell>
        </row>
        <row r="273">
          <cell r="A273">
            <v>114063503</v>
          </cell>
          <cell r="B273" t="str">
            <v>Hamburg Area SD</v>
          </cell>
          <cell r="C273" t="str">
            <v>Berks</v>
          </cell>
          <cell r="D273">
            <v>12305.91</v>
          </cell>
          <cell r="E273">
            <v>81</v>
          </cell>
          <cell r="F273">
            <v>1.43E-2</v>
          </cell>
          <cell r="G273">
            <v>51</v>
          </cell>
          <cell r="H273">
            <v>40833387.960000001</v>
          </cell>
          <cell r="I273">
            <v>3133.587</v>
          </cell>
          <cell r="J273">
            <v>0</v>
          </cell>
          <cell r="K273">
            <v>29826135.699999999</v>
          </cell>
          <cell r="L273">
            <v>1612319049</v>
          </cell>
          <cell r="M273">
            <v>477161666</v>
          </cell>
          <cell r="N273">
            <v>12305.91015625</v>
          </cell>
          <cell r="O273">
            <v>2152.8000000000002</v>
          </cell>
          <cell r="P273">
            <v>0.5</v>
          </cell>
          <cell r="Q273">
            <v>12340.78</v>
          </cell>
          <cell r="R273">
            <v>8245.6200000000008</v>
          </cell>
          <cell r="S273">
            <v>0</v>
          </cell>
          <cell r="T273">
            <v>217.61199999999999</v>
          </cell>
          <cell r="U273">
            <v>0</v>
          </cell>
          <cell r="V273">
            <v>0</v>
          </cell>
          <cell r="W273">
            <v>0</v>
          </cell>
          <cell r="X273">
            <v>-0.12431027434454453</v>
          </cell>
          <cell r="Y273">
            <v>13030.876953125</v>
          </cell>
          <cell r="Z273">
            <v>13704</v>
          </cell>
          <cell r="AA273">
            <v>42942676.248000003</v>
          </cell>
          <cell r="AB273">
            <v>2109288.2880000025</v>
          </cell>
          <cell r="AC273">
            <v>1.2699999999999999E-2</v>
          </cell>
          <cell r="AD273">
            <v>1.55E-2</v>
          </cell>
          <cell r="AE273">
            <v>2089480715</v>
          </cell>
          <cell r="AF273">
            <v>26536405.080499999</v>
          </cell>
          <cell r="AG273">
            <v>32386951.0825</v>
          </cell>
          <cell r="AH273">
            <v>-3289730.6195</v>
          </cell>
          <cell r="AI273">
            <v>0</v>
          </cell>
          <cell r="AJ273">
            <v>8257.7802734375</v>
          </cell>
          <cell r="AK273">
            <v>29826135.699999999</v>
          </cell>
          <cell r="AL273">
            <v>0</v>
          </cell>
          <cell r="AM273">
            <v>2109288.2880000025</v>
          </cell>
          <cell r="AN273">
            <v>0</v>
          </cell>
          <cell r="AO273">
            <v>2109288.2880000025</v>
          </cell>
          <cell r="AP273">
            <v>5.1655970600975882</v>
          </cell>
          <cell r="AQ273">
            <v>0</v>
          </cell>
          <cell r="AR273">
            <v>0.50977989862070183</v>
          </cell>
          <cell r="AS273">
            <v>0</v>
          </cell>
          <cell r="AT273">
            <v>0.50977989862070183</v>
          </cell>
          <cell r="AU273">
            <v>0</v>
          </cell>
          <cell r="AV273">
            <v>0</v>
          </cell>
          <cell r="AW273">
            <v>955241884.828125</v>
          </cell>
          <cell r="AX273">
            <v>0</v>
          </cell>
          <cell r="AY273">
            <v>136463126.40401787</v>
          </cell>
          <cell r="AZ273">
            <v>2109288.2880000025</v>
          </cell>
          <cell r="BA273">
            <v>301326.89828571462</v>
          </cell>
          <cell r="BB273">
            <v>1568653341.5767007</v>
          </cell>
          <cell r="BC273">
            <v>734844866.56274295</v>
          </cell>
          <cell r="BD273">
            <v>0</v>
          </cell>
          <cell r="BE273">
            <v>0</v>
          </cell>
        </row>
        <row r="274">
          <cell r="A274">
            <v>114064003</v>
          </cell>
          <cell r="B274" t="str">
            <v>Kutztown Area SD</v>
          </cell>
          <cell r="C274" t="str">
            <v>Berks</v>
          </cell>
          <cell r="D274">
            <v>12551.81</v>
          </cell>
          <cell r="E274">
            <v>83</v>
          </cell>
          <cell r="F274">
            <v>1.6299999999999999E-2</v>
          </cell>
          <cell r="G274">
            <v>73</v>
          </cell>
          <cell r="H274">
            <v>32491336.25</v>
          </cell>
          <cell r="I274">
            <v>2005.056</v>
          </cell>
          <cell r="J274">
            <v>0</v>
          </cell>
          <cell r="K274">
            <v>24477263.449999999</v>
          </cell>
          <cell r="L274">
            <v>1103344439</v>
          </cell>
          <cell r="M274">
            <v>396261293</v>
          </cell>
          <cell r="N274">
            <v>12551.8095703125</v>
          </cell>
          <cell r="O274">
            <v>1448.193</v>
          </cell>
          <cell r="P274">
            <v>0.48</v>
          </cell>
          <cell r="Q274">
            <v>12506.64</v>
          </cell>
          <cell r="R274">
            <v>8245.6200000000008</v>
          </cell>
          <cell r="S274">
            <v>36.639000000000003</v>
          </cell>
          <cell r="T274">
            <v>193.83500000000001</v>
          </cell>
          <cell r="U274">
            <v>0</v>
          </cell>
          <cell r="V274">
            <v>0</v>
          </cell>
          <cell r="W274">
            <v>0</v>
          </cell>
          <cell r="X274">
            <v>-4.4544800786430153E-2</v>
          </cell>
          <cell r="Y274">
            <v>16204.703125</v>
          </cell>
          <cell r="Z274">
            <v>13704</v>
          </cell>
          <cell r="AA274">
            <v>27477287.423999999</v>
          </cell>
          <cell r="AB274">
            <v>0</v>
          </cell>
          <cell r="AC274">
            <v>1.2699999999999999E-2</v>
          </cell>
          <cell r="AD274">
            <v>1.55E-2</v>
          </cell>
          <cell r="AE274">
            <v>1499605732</v>
          </cell>
          <cell r="AF274">
            <v>19044992.796399999</v>
          </cell>
          <cell r="AG274">
            <v>23243888.846000001</v>
          </cell>
          <cell r="AH274">
            <v>-5432270.6535999998</v>
          </cell>
          <cell r="AI274">
            <v>0</v>
          </cell>
          <cell r="AJ274">
            <v>8257.7802734375</v>
          </cell>
          <cell r="AK274">
            <v>24477263.449999999</v>
          </cell>
          <cell r="AL274">
            <v>0</v>
          </cell>
          <cell r="AM274">
            <v>0</v>
          </cell>
          <cell r="AN274">
            <v>0</v>
          </cell>
          <cell r="AO274">
            <v>0</v>
          </cell>
          <cell r="AP274">
            <v>0</v>
          </cell>
          <cell r="AQ274">
            <v>1233374.6039999984</v>
          </cell>
          <cell r="AR274">
            <v>0.48000199149310774</v>
          </cell>
          <cell r="AS274">
            <v>0</v>
          </cell>
          <cell r="AT274">
            <v>0.48000199149310774</v>
          </cell>
          <cell r="AU274">
            <v>592019.8125</v>
          </cell>
          <cell r="AV274">
            <v>592019.8125</v>
          </cell>
          <cell r="AW274">
            <v>955241884.828125</v>
          </cell>
          <cell r="AX274">
            <v>84574.258928571435</v>
          </cell>
          <cell r="AY274">
            <v>136463126.40401787</v>
          </cell>
          <cell r="AZ274">
            <v>0</v>
          </cell>
          <cell r="BA274">
            <v>0</v>
          </cell>
          <cell r="BB274">
            <v>1568653341.5767007</v>
          </cell>
          <cell r="BC274">
            <v>734844866.56274295</v>
          </cell>
          <cell r="BD274">
            <v>592020</v>
          </cell>
          <cell r="BE274">
            <v>84574</v>
          </cell>
        </row>
        <row r="275">
          <cell r="A275">
            <v>114065503</v>
          </cell>
          <cell r="B275" t="str">
            <v>Muhlenberg SD</v>
          </cell>
          <cell r="C275" t="str">
            <v>Berks</v>
          </cell>
          <cell r="D275">
            <v>6646.76</v>
          </cell>
          <cell r="E275">
            <v>31</v>
          </cell>
          <cell r="F275">
            <v>1.9699999999999999E-2</v>
          </cell>
          <cell r="G275">
            <v>91</v>
          </cell>
          <cell r="H275">
            <v>61606030.720000006</v>
          </cell>
          <cell r="I275">
            <v>6315.6880000000001</v>
          </cell>
          <cell r="J275">
            <v>1</v>
          </cell>
          <cell r="K275">
            <v>45488699.189999998</v>
          </cell>
          <cell r="L275">
            <v>1705615370</v>
          </cell>
          <cell r="M275">
            <v>600387781</v>
          </cell>
          <cell r="N275">
            <v>6646.759765625</v>
          </cell>
          <cell r="O275">
            <v>4206.45</v>
          </cell>
          <cell r="P275">
            <v>1</v>
          </cell>
          <cell r="Q275">
            <v>6553.29</v>
          </cell>
          <cell r="R275">
            <v>8245.6200000000008</v>
          </cell>
          <cell r="S275">
            <v>0</v>
          </cell>
          <cell r="T275">
            <v>719.93799999999999</v>
          </cell>
          <cell r="U275">
            <v>0</v>
          </cell>
          <cell r="V275">
            <v>0</v>
          </cell>
          <cell r="W275">
            <v>0</v>
          </cell>
          <cell r="X275">
            <v>0.17064506614279273</v>
          </cell>
          <cell r="Y275">
            <v>9754.4453125</v>
          </cell>
          <cell r="Z275">
            <v>13704</v>
          </cell>
          <cell r="AA275">
            <v>86550188.351999998</v>
          </cell>
          <cell r="AB275">
            <v>24944157.631999992</v>
          </cell>
          <cell r="AC275">
            <v>1.2699999999999999E-2</v>
          </cell>
          <cell r="AD275">
            <v>1.55E-2</v>
          </cell>
          <cell r="AE275">
            <v>2306003151</v>
          </cell>
          <cell r="AF275">
            <v>29286240.017699998</v>
          </cell>
          <cell r="AG275">
            <v>35743048.840499997</v>
          </cell>
          <cell r="AH275">
            <v>-16202459.1723</v>
          </cell>
          <cell r="AI275">
            <v>0</v>
          </cell>
          <cell r="AJ275">
            <v>8257.7802734375</v>
          </cell>
          <cell r="AK275">
            <v>45488699.189999998</v>
          </cell>
          <cell r="AL275">
            <v>0</v>
          </cell>
          <cell r="AM275">
            <v>24944157.631999992</v>
          </cell>
          <cell r="AN275">
            <v>0</v>
          </cell>
          <cell r="AO275">
            <v>24944157.631999992</v>
          </cell>
          <cell r="AP275">
            <v>40.489798385764253</v>
          </cell>
          <cell r="AQ275">
            <v>9745650.3495000005</v>
          </cell>
          <cell r="AR275">
            <v>1</v>
          </cell>
          <cell r="AS275">
            <v>0</v>
          </cell>
          <cell r="AT275">
            <v>1</v>
          </cell>
          <cell r="AU275">
            <v>9745650</v>
          </cell>
          <cell r="AV275">
            <v>9745650</v>
          </cell>
          <cell r="AW275">
            <v>955241884.828125</v>
          </cell>
          <cell r="AX275">
            <v>1392235.7142857143</v>
          </cell>
          <cell r="AY275">
            <v>136463126.40401787</v>
          </cell>
          <cell r="AZ275">
            <v>24944157.631999992</v>
          </cell>
          <cell r="BA275">
            <v>3563451.0902857133</v>
          </cell>
          <cell r="BB275">
            <v>1593597499.2087007</v>
          </cell>
          <cell r="BC275">
            <v>734844866.56274295</v>
          </cell>
          <cell r="BD275">
            <v>9745650</v>
          </cell>
          <cell r="BE275">
            <v>1392236</v>
          </cell>
        </row>
        <row r="276">
          <cell r="A276">
            <v>114066503</v>
          </cell>
          <cell r="B276" t="str">
            <v>Oley Valley SD</v>
          </cell>
          <cell r="C276" t="str">
            <v>Berks</v>
          </cell>
          <cell r="D276">
            <v>13385.97</v>
          </cell>
          <cell r="E276">
            <v>87</v>
          </cell>
          <cell r="F276">
            <v>1.6199999999999999E-2</v>
          </cell>
          <cell r="G276">
            <v>71</v>
          </cell>
          <cell r="H276">
            <v>34424518.609999999</v>
          </cell>
          <cell r="I276">
            <v>2177.6390000000001</v>
          </cell>
          <cell r="J276">
            <v>0</v>
          </cell>
          <cell r="K276">
            <v>24572033.98</v>
          </cell>
          <cell r="L276">
            <v>1080492952</v>
          </cell>
          <cell r="M276">
            <v>432248256</v>
          </cell>
          <cell r="N276">
            <v>13385.9697265625</v>
          </cell>
          <cell r="O276">
            <v>1508.873</v>
          </cell>
          <cell r="P276">
            <v>0.4</v>
          </cell>
          <cell r="Q276">
            <v>13181.19</v>
          </cell>
          <cell r="R276">
            <v>8245.6200000000008</v>
          </cell>
          <cell r="S276">
            <v>0</v>
          </cell>
          <cell r="T276">
            <v>97.838999999999999</v>
          </cell>
          <cell r="U276">
            <v>0</v>
          </cell>
          <cell r="V276">
            <v>0</v>
          </cell>
          <cell r="W276">
            <v>0</v>
          </cell>
          <cell r="X276">
            <v>-0.18804326710674227</v>
          </cell>
          <cell r="Y276">
            <v>15808.1845703125</v>
          </cell>
          <cell r="Z276">
            <v>13704</v>
          </cell>
          <cell r="AA276">
            <v>29842364.856000002</v>
          </cell>
          <cell r="AB276">
            <v>0</v>
          </cell>
          <cell r="AC276">
            <v>1.2699999999999999E-2</v>
          </cell>
          <cell r="AD276">
            <v>1.55E-2</v>
          </cell>
          <cell r="AE276">
            <v>1512741208</v>
          </cell>
          <cell r="AF276">
            <v>19211813.341600001</v>
          </cell>
          <cell r="AG276">
            <v>23447488.723999999</v>
          </cell>
          <cell r="AH276">
            <v>-5360220.6383999996</v>
          </cell>
          <cell r="AI276">
            <v>0</v>
          </cell>
          <cell r="AJ276">
            <v>8257.7802734375</v>
          </cell>
          <cell r="AK276">
            <v>24572033.98</v>
          </cell>
          <cell r="AL276">
            <v>0</v>
          </cell>
          <cell r="AM276">
            <v>0</v>
          </cell>
          <cell r="AN276">
            <v>0</v>
          </cell>
          <cell r="AO276">
            <v>0</v>
          </cell>
          <cell r="AP276">
            <v>0</v>
          </cell>
          <cell r="AQ276">
            <v>1124545.256000001</v>
          </cell>
          <cell r="AR276">
            <v>0.37898693313254417</v>
          </cell>
          <cell r="AS276">
            <v>0</v>
          </cell>
          <cell r="AT276">
            <v>0.37898693313254417</v>
          </cell>
          <cell r="AU276">
            <v>449818.09375</v>
          </cell>
          <cell r="AV276">
            <v>449818.09375</v>
          </cell>
          <cell r="AW276">
            <v>955241884.828125</v>
          </cell>
          <cell r="AX276">
            <v>64259.727678571428</v>
          </cell>
          <cell r="AY276">
            <v>136463126.40401787</v>
          </cell>
          <cell r="AZ276">
            <v>0</v>
          </cell>
          <cell r="BA276">
            <v>0</v>
          </cell>
          <cell r="BB276">
            <v>1593597499.2087007</v>
          </cell>
          <cell r="BC276">
            <v>734844866.56274295</v>
          </cell>
          <cell r="BD276">
            <v>449818</v>
          </cell>
          <cell r="BE276">
            <v>64260</v>
          </cell>
        </row>
        <row r="277">
          <cell r="A277">
            <v>114067002</v>
          </cell>
          <cell r="B277" t="str">
            <v>Reading SD</v>
          </cell>
          <cell r="C277" t="str">
            <v>Berks</v>
          </cell>
          <cell r="D277">
            <v>1329.39</v>
          </cell>
          <cell r="E277">
            <v>0</v>
          </cell>
          <cell r="F277">
            <v>1.7399999999999999E-2</v>
          </cell>
          <cell r="G277">
            <v>80</v>
          </cell>
          <cell r="H277">
            <v>269084361.19999999</v>
          </cell>
          <cell r="I277">
            <v>39057.921999999999</v>
          </cell>
          <cell r="J277">
            <v>0</v>
          </cell>
          <cell r="K277">
            <v>49175801.57</v>
          </cell>
          <cell r="L277">
            <v>1759835931</v>
          </cell>
          <cell r="M277">
            <v>1073037060</v>
          </cell>
          <cell r="N277">
            <v>1329.3900146484375</v>
          </cell>
          <cell r="O277">
            <v>18410.072</v>
          </cell>
          <cell r="P277">
            <v>1</v>
          </cell>
          <cell r="Q277">
            <v>1328.28</v>
          </cell>
          <cell r="R277">
            <v>8245.6200000000008</v>
          </cell>
          <cell r="S277">
            <v>0</v>
          </cell>
          <cell r="T277">
            <v>11448.16</v>
          </cell>
          <cell r="U277">
            <v>0</v>
          </cell>
          <cell r="V277">
            <v>0</v>
          </cell>
          <cell r="W277">
            <v>0</v>
          </cell>
          <cell r="X277">
            <v>7.4546629847105882E-3</v>
          </cell>
          <cell r="Y277">
            <v>6889.3671875</v>
          </cell>
          <cell r="Z277">
            <v>13704</v>
          </cell>
          <cell r="AA277">
            <v>535249763.088</v>
          </cell>
          <cell r="AB277">
            <v>266165401.88800001</v>
          </cell>
          <cell r="AC277">
            <v>1.2699999999999999E-2</v>
          </cell>
          <cell r="AD277">
            <v>1.55E-2</v>
          </cell>
          <cell r="AE277">
            <v>2832872991</v>
          </cell>
          <cell r="AF277">
            <v>35977486.985699996</v>
          </cell>
          <cell r="AG277">
            <v>43909531.3605</v>
          </cell>
          <cell r="AH277">
            <v>-13198314.584300004</v>
          </cell>
          <cell r="AI277">
            <v>0</v>
          </cell>
          <cell r="AJ277">
            <v>8257.7802734375</v>
          </cell>
          <cell r="AK277">
            <v>49175801.57</v>
          </cell>
          <cell r="AL277">
            <v>0</v>
          </cell>
          <cell r="AM277">
            <v>266165401.88800001</v>
          </cell>
          <cell r="AN277">
            <v>0</v>
          </cell>
          <cell r="AO277">
            <v>266165401.88800001</v>
          </cell>
          <cell r="AP277">
            <v>98.915225210791633</v>
          </cell>
          <cell r="AQ277">
            <v>5266270.2094999999</v>
          </cell>
          <cell r="AR277">
            <v>1</v>
          </cell>
          <cell r="AS277">
            <v>0</v>
          </cell>
          <cell r="AT277">
            <v>1</v>
          </cell>
          <cell r="AU277">
            <v>5266270</v>
          </cell>
          <cell r="AV277">
            <v>5266270</v>
          </cell>
          <cell r="AW277">
            <v>955241884.828125</v>
          </cell>
          <cell r="AX277">
            <v>752324.28571428568</v>
          </cell>
          <cell r="AY277">
            <v>136463126.40401787</v>
          </cell>
          <cell r="AZ277">
            <v>266165401.88800001</v>
          </cell>
          <cell r="BA277">
            <v>38023628.841142856</v>
          </cell>
          <cell r="BB277">
            <v>1859762901.0967007</v>
          </cell>
          <cell r="BC277">
            <v>734844866.56274295</v>
          </cell>
          <cell r="BD277">
            <v>5266270</v>
          </cell>
          <cell r="BE277">
            <v>752324</v>
          </cell>
        </row>
        <row r="278">
          <cell r="A278">
            <v>114067503</v>
          </cell>
          <cell r="B278" t="str">
            <v>Schuylkill Valley SD</v>
          </cell>
          <cell r="C278" t="str">
            <v>Berks</v>
          </cell>
          <cell r="D278">
            <v>11835.27</v>
          </cell>
          <cell r="E278">
            <v>79</v>
          </cell>
          <cell r="F278">
            <v>1.67E-2</v>
          </cell>
          <cell r="G278">
            <v>76</v>
          </cell>
          <cell r="H278">
            <v>37407283.689999998</v>
          </cell>
          <cell r="I278">
            <v>2811.27</v>
          </cell>
          <cell r="J278">
            <v>0</v>
          </cell>
          <cell r="K278">
            <v>31038932.329999998</v>
          </cell>
          <cell r="L278">
            <v>1392631114</v>
          </cell>
          <cell r="M278">
            <v>463838682</v>
          </cell>
          <cell r="N278">
            <v>11835.26953125</v>
          </cell>
          <cell r="O278">
            <v>2058.6930000000002</v>
          </cell>
          <cell r="P278">
            <v>0.56999999999999995</v>
          </cell>
          <cell r="Q278">
            <v>11779.28</v>
          </cell>
          <cell r="R278">
            <v>8245.6200000000008</v>
          </cell>
          <cell r="S278">
            <v>0</v>
          </cell>
          <cell r="T278">
            <v>147.77199999999999</v>
          </cell>
          <cell r="U278">
            <v>0</v>
          </cell>
          <cell r="V278">
            <v>0</v>
          </cell>
          <cell r="W278">
            <v>0</v>
          </cell>
          <cell r="X278">
            <v>4.9363636039267182E-2</v>
          </cell>
          <cell r="Y278">
            <v>13306.1865234375</v>
          </cell>
          <cell r="Z278">
            <v>13704</v>
          </cell>
          <cell r="AA278">
            <v>38525644.079999998</v>
          </cell>
          <cell r="AB278">
            <v>1118360.3900000006</v>
          </cell>
          <cell r="AC278">
            <v>1.2699999999999999E-2</v>
          </cell>
          <cell r="AD278">
            <v>1.55E-2</v>
          </cell>
          <cell r="AE278">
            <v>1856469796</v>
          </cell>
          <cell r="AF278">
            <v>23577166.409199998</v>
          </cell>
          <cell r="AG278">
            <v>28775281.838</v>
          </cell>
          <cell r="AH278">
            <v>-7461765.9208000004</v>
          </cell>
          <cell r="AI278">
            <v>0</v>
          </cell>
          <cell r="AJ278">
            <v>8257.7802734375</v>
          </cell>
          <cell r="AK278">
            <v>31038932.329999998</v>
          </cell>
          <cell r="AL278">
            <v>0</v>
          </cell>
          <cell r="AM278">
            <v>1118360.3900000006</v>
          </cell>
          <cell r="AN278">
            <v>0</v>
          </cell>
          <cell r="AO278">
            <v>1118360.3900000006</v>
          </cell>
          <cell r="AP278">
            <v>2.9896861778792272</v>
          </cell>
          <cell r="AQ278">
            <v>2263650.4919999987</v>
          </cell>
          <cell r="AR278">
            <v>0.56677349852476966</v>
          </cell>
          <cell r="AS278">
            <v>0</v>
          </cell>
          <cell r="AT278">
            <v>0.56677349852476966</v>
          </cell>
          <cell r="AU278">
            <v>1290280.75</v>
          </cell>
          <cell r="AV278">
            <v>1290280.75</v>
          </cell>
          <cell r="AW278">
            <v>955241884.828125</v>
          </cell>
          <cell r="AX278">
            <v>184325.82142857142</v>
          </cell>
          <cell r="AY278">
            <v>136463126.40401787</v>
          </cell>
          <cell r="AZ278">
            <v>1118360.3900000006</v>
          </cell>
          <cell r="BA278">
            <v>159765.77000000008</v>
          </cell>
          <cell r="BB278">
            <v>1860881261.4867008</v>
          </cell>
          <cell r="BC278">
            <v>734844866.56274295</v>
          </cell>
          <cell r="BD278">
            <v>1290281</v>
          </cell>
          <cell r="BE278">
            <v>184326</v>
          </cell>
        </row>
        <row r="279">
          <cell r="A279">
            <v>114068003</v>
          </cell>
          <cell r="B279" t="str">
            <v>Tulpehocken Area SD</v>
          </cell>
          <cell r="C279" t="str">
            <v>Berks</v>
          </cell>
          <cell r="D279">
            <v>15281.7</v>
          </cell>
          <cell r="E279">
            <v>92</v>
          </cell>
          <cell r="F279">
            <v>1.5100000000000001E-2</v>
          </cell>
          <cell r="G279">
            <v>60</v>
          </cell>
          <cell r="H279">
            <v>30297758.289999999</v>
          </cell>
          <cell r="I279">
            <v>1985.049</v>
          </cell>
          <cell r="J279">
            <v>0</v>
          </cell>
          <cell r="K279">
            <v>25936860.100000001</v>
          </cell>
          <cell r="L279">
            <v>1361387039</v>
          </cell>
          <cell r="M279">
            <v>354250968</v>
          </cell>
          <cell r="N279">
            <v>15281.7001953125</v>
          </cell>
          <cell r="O279">
            <v>1371.8219999999999</v>
          </cell>
          <cell r="P279">
            <v>0.15</v>
          </cell>
          <cell r="Q279">
            <v>15271.01</v>
          </cell>
          <cell r="R279">
            <v>8245.6200000000008</v>
          </cell>
          <cell r="S279">
            <v>43.414000000000001</v>
          </cell>
          <cell r="T279">
            <v>157.60900000000001</v>
          </cell>
          <cell r="U279">
            <v>0</v>
          </cell>
          <cell r="V279">
            <v>0</v>
          </cell>
          <cell r="W279">
            <v>0</v>
          </cell>
          <cell r="X279">
            <v>-0.11125349600627654</v>
          </cell>
          <cell r="Y279">
            <v>15262.9775390625</v>
          </cell>
          <cell r="Z279">
            <v>13704</v>
          </cell>
          <cell r="AA279">
            <v>27203111.495999999</v>
          </cell>
          <cell r="AB279">
            <v>0</v>
          </cell>
          <cell r="AC279">
            <v>1.2699999999999999E-2</v>
          </cell>
          <cell r="AD279">
            <v>1.55E-2</v>
          </cell>
          <cell r="AE279">
            <v>1715638007</v>
          </cell>
          <cell r="AF279">
            <v>21788602.688899998</v>
          </cell>
          <cell r="AG279">
            <v>26592389.1085</v>
          </cell>
          <cell r="AH279">
            <v>-4148257.4111000039</v>
          </cell>
          <cell r="AI279">
            <v>0</v>
          </cell>
          <cell r="AJ279">
            <v>8257.7802734375</v>
          </cell>
          <cell r="AK279">
            <v>25936860.100000001</v>
          </cell>
          <cell r="AL279">
            <v>0</v>
          </cell>
          <cell r="AM279">
            <v>0</v>
          </cell>
          <cell r="AN279">
            <v>0</v>
          </cell>
          <cell r="AO279">
            <v>0</v>
          </cell>
          <cell r="AP279">
            <v>0</v>
          </cell>
          <cell r="AQ279">
            <v>0</v>
          </cell>
          <cell r="AR279">
            <v>0.14941791991383124</v>
          </cell>
          <cell r="AS279">
            <v>0</v>
          </cell>
          <cell r="AT279">
            <v>0.14941791991383124</v>
          </cell>
          <cell r="AU279">
            <v>0</v>
          </cell>
          <cell r="AV279">
            <v>0</v>
          </cell>
          <cell r="AW279">
            <v>955241884.828125</v>
          </cell>
          <cell r="AX279">
            <v>0</v>
          </cell>
          <cell r="AY279">
            <v>136463126.40401787</v>
          </cell>
          <cell r="AZ279">
            <v>0</v>
          </cell>
          <cell r="BA279">
            <v>0</v>
          </cell>
          <cell r="BB279">
            <v>1860881261.4867008</v>
          </cell>
          <cell r="BC279">
            <v>734844866.56274295</v>
          </cell>
          <cell r="BD279">
            <v>0</v>
          </cell>
          <cell r="BE279">
            <v>0</v>
          </cell>
        </row>
        <row r="280">
          <cell r="A280">
            <v>114068103</v>
          </cell>
          <cell r="B280" t="str">
            <v>Twin Valley SD</v>
          </cell>
          <cell r="C280" t="str">
            <v>Berks</v>
          </cell>
          <cell r="D280">
            <v>11394.59</v>
          </cell>
          <cell r="E280">
            <v>77</v>
          </cell>
          <cell r="F280">
            <v>1.66E-2</v>
          </cell>
          <cell r="G280">
            <v>75</v>
          </cell>
          <cell r="H280">
            <v>61740866.229999997</v>
          </cell>
          <cell r="I280">
            <v>4585.2879999999996</v>
          </cell>
          <cell r="J280">
            <v>0</v>
          </cell>
          <cell r="K280">
            <v>49013604.879999995</v>
          </cell>
          <cell r="L280">
            <v>2155602725</v>
          </cell>
          <cell r="M280">
            <v>804439411</v>
          </cell>
          <cell r="N280">
            <v>11394.58984375</v>
          </cell>
          <cell r="O280">
            <v>3241.6129999999998</v>
          </cell>
          <cell r="P280">
            <v>0.62</v>
          </cell>
          <cell r="Q280">
            <v>11363.9</v>
          </cell>
          <cell r="R280">
            <v>8245.6200000000008</v>
          </cell>
          <cell r="S280">
            <v>0</v>
          </cell>
          <cell r="T280">
            <v>405.07400000000001</v>
          </cell>
          <cell r="U280">
            <v>0</v>
          </cell>
          <cell r="V280">
            <v>0</v>
          </cell>
          <cell r="W280">
            <v>0</v>
          </cell>
          <cell r="X280">
            <v>-7.2337416451750666E-2</v>
          </cell>
          <cell r="Y280">
            <v>13464.9921875</v>
          </cell>
          <cell r="Z280">
            <v>13704</v>
          </cell>
          <cell r="AA280">
            <v>62836786.751999997</v>
          </cell>
          <cell r="AB280">
            <v>1095920.5219999999</v>
          </cell>
          <cell r="AC280">
            <v>1.2699999999999999E-2</v>
          </cell>
          <cell r="AD280">
            <v>1.55E-2</v>
          </cell>
          <cell r="AE280">
            <v>2960042136</v>
          </cell>
          <cell r="AF280">
            <v>37592535.1272</v>
          </cell>
          <cell r="AG280">
            <v>45880653.108000003</v>
          </cell>
          <cell r="AH280">
            <v>-11421069.752799995</v>
          </cell>
          <cell r="AI280">
            <v>0</v>
          </cell>
          <cell r="AJ280">
            <v>8257.7802734375</v>
          </cell>
          <cell r="AK280">
            <v>49013604.879999995</v>
          </cell>
          <cell r="AL280">
            <v>0</v>
          </cell>
          <cell r="AM280">
            <v>1095920.5219999999</v>
          </cell>
          <cell r="AN280">
            <v>0</v>
          </cell>
          <cell r="AO280">
            <v>1095920.5219999999</v>
          </cell>
          <cell r="AP280">
            <v>1.7750326306038935</v>
          </cell>
          <cell r="AQ280">
            <v>3132951.7719999924</v>
          </cell>
          <cell r="AR280">
            <v>0.62013889127050748</v>
          </cell>
          <cell r="AS280">
            <v>0</v>
          </cell>
          <cell r="AT280">
            <v>0.62013889127050748</v>
          </cell>
          <cell r="AU280">
            <v>1942430.125</v>
          </cell>
          <cell r="AV280">
            <v>1942430.125</v>
          </cell>
          <cell r="AW280">
            <v>955241884.828125</v>
          </cell>
          <cell r="AX280">
            <v>277490.01785714284</v>
          </cell>
          <cell r="AY280">
            <v>136463126.40401787</v>
          </cell>
          <cell r="AZ280">
            <v>1095920.5219999999</v>
          </cell>
          <cell r="BA280">
            <v>156560.07457142856</v>
          </cell>
          <cell r="BB280">
            <v>1861977182.0087008</v>
          </cell>
          <cell r="BC280">
            <v>734844866.56274295</v>
          </cell>
          <cell r="BD280">
            <v>1942430</v>
          </cell>
          <cell r="BE280">
            <v>277490</v>
          </cell>
        </row>
        <row r="281">
          <cell r="A281">
            <v>114069103</v>
          </cell>
          <cell r="B281" t="str">
            <v>Wilson SD</v>
          </cell>
          <cell r="C281" t="str">
            <v>Berks</v>
          </cell>
          <cell r="D281">
            <v>10260.65</v>
          </cell>
          <cell r="E281">
            <v>71</v>
          </cell>
          <cell r="F281">
            <v>1.6199999999999999E-2</v>
          </cell>
          <cell r="G281">
            <v>71</v>
          </cell>
          <cell r="H281">
            <v>103933066.01000001</v>
          </cell>
          <cell r="I281">
            <v>8849.4930000000004</v>
          </cell>
          <cell r="J281">
            <v>0</v>
          </cell>
          <cell r="K281">
            <v>86051115.180000007</v>
          </cell>
          <cell r="L281">
            <v>3842174452</v>
          </cell>
          <cell r="M281">
            <v>1466956976</v>
          </cell>
          <cell r="N281">
            <v>10260.650390625</v>
          </cell>
          <cell r="O281">
            <v>6435.8720000000003</v>
          </cell>
          <cell r="P281">
            <v>0.75</v>
          </cell>
          <cell r="Q281">
            <v>10296.870000000001</v>
          </cell>
          <cell r="R281">
            <v>8245.6200000000008</v>
          </cell>
          <cell r="S281">
            <v>0</v>
          </cell>
          <cell r="T281">
            <v>782.61599999999999</v>
          </cell>
          <cell r="U281">
            <v>0</v>
          </cell>
          <cell r="V281">
            <v>0</v>
          </cell>
          <cell r="W281">
            <v>0</v>
          </cell>
          <cell r="X281">
            <v>8.3947655537624177E-2</v>
          </cell>
          <cell r="Y281">
            <v>11744.5224609375</v>
          </cell>
          <cell r="Z281">
            <v>13704</v>
          </cell>
          <cell r="AA281">
            <v>121273452.07200001</v>
          </cell>
          <cell r="AB281">
            <v>17340386.062000006</v>
          </cell>
          <cell r="AC281">
            <v>1.2699999999999999E-2</v>
          </cell>
          <cell r="AD281">
            <v>1.55E-2</v>
          </cell>
          <cell r="AE281">
            <v>5309131428</v>
          </cell>
          <cell r="AF281">
            <v>67425969.135600001</v>
          </cell>
          <cell r="AG281">
            <v>82291537.134000003</v>
          </cell>
          <cell r="AH281">
            <v>-18625146.044400007</v>
          </cell>
          <cell r="AI281">
            <v>0</v>
          </cell>
          <cell r="AJ281">
            <v>8257.7802734375</v>
          </cell>
          <cell r="AK281">
            <v>86051115.180000007</v>
          </cell>
          <cell r="AL281">
            <v>0</v>
          </cell>
          <cell r="AM281">
            <v>17340386.062000006</v>
          </cell>
          <cell r="AN281">
            <v>0</v>
          </cell>
          <cell r="AO281">
            <v>17340386.062000006</v>
          </cell>
          <cell r="AP281">
            <v>16.684186012882162</v>
          </cell>
          <cell r="AQ281">
            <v>3759578.0460000038</v>
          </cell>
          <cell r="AR281">
            <v>0.75745659839968638</v>
          </cell>
          <cell r="AS281">
            <v>0</v>
          </cell>
          <cell r="AT281">
            <v>0.75745659839968638</v>
          </cell>
          <cell r="AU281">
            <v>2819683.5</v>
          </cell>
          <cell r="AV281">
            <v>2819683.5</v>
          </cell>
          <cell r="AW281">
            <v>955241884.828125</v>
          </cell>
          <cell r="AX281">
            <v>402811.92857142858</v>
          </cell>
          <cell r="AY281">
            <v>136463126.40401787</v>
          </cell>
          <cell r="AZ281">
            <v>17340386.062000006</v>
          </cell>
          <cell r="BA281">
            <v>2477198.0088571436</v>
          </cell>
          <cell r="BB281">
            <v>1879317568.0707009</v>
          </cell>
          <cell r="BC281">
            <v>734844866.56274295</v>
          </cell>
          <cell r="BD281">
            <v>2819684</v>
          </cell>
          <cell r="BE281">
            <v>402812</v>
          </cell>
        </row>
        <row r="282">
          <cell r="A282">
            <v>114069353</v>
          </cell>
          <cell r="B282" t="str">
            <v>Wyomissing Area SD</v>
          </cell>
          <cell r="C282" t="str">
            <v>Berks</v>
          </cell>
          <cell r="D282">
            <v>12945.02</v>
          </cell>
          <cell r="E282">
            <v>85</v>
          </cell>
          <cell r="F282">
            <v>1.7100000000000001E-2</v>
          </cell>
          <cell r="G282">
            <v>78</v>
          </cell>
          <cell r="H282">
            <v>36398228.700000003</v>
          </cell>
          <cell r="I282">
            <v>2611.7460000000001</v>
          </cell>
          <cell r="J282">
            <v>0</v>
          </cell>
          <cell r="K282">
            <v>31639500.690000001</v>
          </cell>
          <cell r="L282">
            <v>1184663604</v>
          </cell>
          <cell r="M282">
            <v>669724980</v>
          </cell>
          <cell r="N282">
            <v>12945.01953125</v>
          </cell>
          <cell r="O282">
            <v>1829.067</v>
          </cell>
          <cell r="P282">
            <v>0.44</v>
          </cell>
          <cell r="Q282">
            <v>12876.33</v>
          </cell>
          <cell r="R282">
            <v>8245.6200000000008</v>
          </cell>
          <cell r="S282">
            <v>0</v>
          </cell>
          <cell r="T282">
            <v>187.148</v>
          </cell>
          <cell r="U282">
            <v>0</v>
          </cell>
          <cell r="V282">
            <v>0</v>
          </cell>
          <cell r="W282">
            <v>0</v>
          </cell>
          <cell r="X282">
            <v>-5.0812617865657266E-2</v>
          </cell>
          <cell r="Y282">
            <v>13936.3583984375</v>
          </cell>
          <cell r="Z282">
            <v>13704</v>
          </cell>
          <cell r="AA282">
            <v>35791367.184</v>
          </cell>
          <cell r="AB282">
            <v>0</v>
          </cell>
          <cell r="AC282">
            <v>1.2699999999999999E-2</v>
          </cell>
          <cell r="AD282">
            <v>1.55E-2</v>
          </cell>
          <cell r="AE282">
            <v>1854388584</v>
          </cell>
          <cell r="AF282">
            <v>23550735.016799998</v>
          </cell>
          <cell r="AG282">
            <v>28743023.052000001</v>
          </cell>
          <cell r="AH282">
            <v>-8088765.6732000038</v>
          </cell>
          <cell r="AI282">
            <v>0</v>
          </cell>
          <cell r="AJ282">
            <v>8257.7802734375</v>
          </cell>
          <cell r="AK282">
            <v>31639500.690000001</v>
          </cell>
          <cell r="AL282">
            <v>0</v>
          </cell>
          <cell r="AM282">
            <v>0</v>
          </cell>
          <cell r="AN282">
            <v>0</v>
          </cell>
          <cell r="AO282">
            <v>0</v>
          </cell>
          <cell r="AP282">
            <v>0</v>
          </cell>
          <cell r="AQ282">
            <v>2896477.6380000003</v>
          </cell>
          <cell r="AR282">
            <v>0.43238508381123064</v>
          </cell>
          <cell r="AS282">
            <v>0</v>
          </cell>
          <cell r="AT282">
            <v>0.43238508381123064</v>
          </cell>
          <cell r="AU282">
            <v>1274450.125</v>
          </cell>
          <cell r="AV282">
            <v>1274450.125</v>
          </cell>
          <cell r="AW282">
            <v>955241884.828125</v>
          </cell>
          <cell r="AX282">
            <v>182064.30357142858</v>
          </cell>
          <cell r="AY282">
            <v>136463126.40401787</v>
          </cell>
          <cell r="AZ282">
            <v>0</v>
          </cell>
          <cell r="BA282">
            <v>0</v>
          </cell>
          <cell r="BB282">
            <v>1879317568.0707009</v>
          </cell>
          <cell r="BC282">
            <v>734844866.56274295</v>
          </cell>
          <cell r="BD282">
            <v>1274450</v>
          </cell>
          <cell r="BE282">
            <v>182064</v>
          </cell>
        </row>
        <row r="283">
          <cell r="A283">
            <v>115210503</v>
          </cell>
          <cell r="B283" t="str">
            <v>Big Spring SD</v>
          </cell>
          <cell r="C283" t="str">
            <v>Cumberland</v>
          </cell>
          <cell r="D283">
            <v>10274.4</v>
          </cell>
          <cell r="E283">
            <v>71</v>
          </cell>
          <cell r="F283">
            <v>1.66E-2</v>
          </cell>
          <cell r="G283">
            <v>75</v>
          </cell>
          <cell r="H283">
            <v>50048816.619999997</v>
          </cell>
          <cell r="I283">
            <v>3732.6080000000002</v>
          </cell>
          <cell r="J283">
            <v>0</v>
          </cell>
          <cell r="K283">
            <v>36574416.920000002</v>
          </cell>
          <cell r="L283">
            <v>1689800758</v>
          </cell>
          <cell r="M283">
            <v>513133770</v>
          </cell>
          <cell r="N283">
            <v>10274.400390625</v>
          </cell>
          <cell r="O283">
            <v>2557.201</v>
          </cell>
          <cell r="P283">
            <v>0.74</v>
          </cell>
          <cell r="Q283">
            <v>10349.780000000001</v>
          </cell>
          <cell r="R283">
            <v>8245.6200000000008</v>
          </cell>
          <cell r="S283">
            <v>0</v>
          </cell>
          <cell r="T283">
            <v>422.67700000000002</v>
          </cell>
          <cell r="U283">
            <v>0</v>
          </cell>
          <cell r="V283">
            <v>0</v>
          </cell>
          <cell r="W283">
            <v>0</v>
          </cell>
          <cell r="X283">
            <v>-9.8685376875194561E-2</v>
          </cell>
          <cell r="Y283">
            <v>13408.5380859375</v>
          </cell>
          <cell r="Z283">
            <v>13704</v>
          </cell>
          <cell r="AA283">
            <v>51151660.032000005</v>
          </cell>
          <cell r="AB283">
            <v>1102843.4120000079</v>
          </cell>
          <cell r="AC283">
            <v>1.2699999999999999E-2</v>
          </cell>
          <cell r="AD283">
            <v>1.55E-2</v>
          </cell>
          <cell r="AE283">
            <v>2202934528</v>
          </cell>
          <cell r="AF283">
            <v>27977268.505599998</v>
          </cell>
          <cell r="AG283">
            <v>34145485.184</v>
          </cell>
          <cell r="AH283">
            <v>-8597148.4144000039</v>
          </cell>
          <cell r="AI283">
            <v>0</v>
          </cell>
          <cell r="AJ283">
            <v>8257.7802734375</v>
          </cell>
          <cell r="AK283">
            <v>36574416.920000002</v>
          </cell>
          <cell r="AL283">
            <v>0</v>
          </cell>
          <cell r="AM283">
            <v>1102843.4120000079</v>
          </cell>
          <cell r="AN283">
            <v>0</v>
          </cell>
          <cell r="AO283">
            <v>1102843.4120000079</v>
          </cell>
          <cell r="AP283">
            <v>2.2035354409544636</v>
          </cell>
          <cell r="AQ283">
            <v>2428931.7360000014</v>
          </cell>
          <cell r="AR283">
            <v>0.7557915020245467</v>
          </cell>
          <cell r="AS283">
            <v>0</v>
          </cell>
          <cell r="AT283">
            <v>0.7557915020245467</v>
          </cell>
          <cell r="AU283">
            <v>1797409.5</v>
          </cell>
          <cell r="AV283">
            <v>1797409.5</v>
          </cell>
          <cell r="AW283">
            <v>955241884.828125</v>
          </cell>
          <cell r="AX283">
            <v>256772.78571428571</v>
          </cell>
          <cell r="AY283">
            <v>136463126.40401787</v>
          </cell>
          <cell r="AZ283">
            <v>1102843.4120000079</v>
          </cell>
          <cell r="BA283">
            <v>157549.058857144</v>
          </cell>
          <cell r="BB283">
            <v>1880420411.4827008</v>
          </cell>
          <cell r="BC283">
            <v>734844866.56274295</v>
          </cell>
          <cell r="BD283">
            <v>1797409</v>
          </cell>
          <cell r="BE283">
            <v>256773</v>
          </cell>
        </row>
        <row r="284">
          <cell r="A284">
            <v>115211003</v>
          </cell>
          <cell r="B284" t="str">
            <v>Camp Hill SD</v>
          </cell>
          <cell r="C284" t="str">
            <v>Cumberland</v>
          </cell>
          <cell r="D284">
            <v>12092.32</v>
          </cell>
          <cell r="E284">
            <v>81</v>
          </cell>
          <cell r="F284">
            <v>1.7100000000000001E-2</v>
          </cell>
          <cell r="G284">
            <v>78</v>
          </cell>
          <cell r="H284">
            <v>23741220.720000003</v>
          </cell>
          <cell r="I284">
            <v>1574.423</v>
          </cell>
          <cell r="J284">
            <v>0</v>
          </cell>
          <cell r="K284">
            <v>20108495.77</v>
          </cell>
          <cell r="L284">
            <v>747321169</v>
          </cell>
          <cell r="M284">
            <v>427562911</v>
          </cell>
          <cell r="N284">
            <v>12092.3203125</v>
          </cell>
          <cell r="O284">
            <v>1221.0830000000001</v>
          </cell>
          <cell r="P284">
            <v>0.51</v>
          </cell>
          <cell r="Q284">
            <v>12245.01</v>
          </cell>
          <cell r="R284">
            <v>8245.6200000000008</v>
          </cell>
          <cell r="S284">
            <v>0</v>
          </cell>
          <cell r="T284">
            <v>122.18899999999999</v>
          </cell>
          <cell r="U284">
            <v>1</v>
          </cell>
          <cell r="V284">
            <v>1</v>
          </cell>
          <cell r="W284">
            <v>1</v>
          </cell>
          <cell r="X284">
            <v>-1.248137751501552E-2</v>
          </cell>
          <cell r="Y284">
            <v>15079.3154296875</v>
          </cell>
          <cell r="Z284">
            <v>13704</v>
          </cell>
          <cell r="AA284">
            <v>21575892.791999999</v>
          </cell>
          <cell r="AB284">
            <v>0</v>
          </cell>
          <cell r="AC284">
            <v>1.2699999999999999E-2</v>
          </cell>
          <cell r="AD284">
            <v>1.55E-2</v>
          </cell>
          <cell r="AE284">
            <v>1174884080</v>
          </cell>
          <cell r="AF284">
            <v>14921027.816</v>
          </cell>
          <cell r="AG284">
            <v>18210703.239999998</v>
          </cell>
          <cell r="AH284">
            <v>-5187467.9539999999</v>
          </cell>
          <cell r="AI284">
            <v>0</v>
          </cell>
          <cell r="AJ284">
            <v>8257.7802734375</v>
          </cell>
          <cell r="AK284">
            <v>20108495.77</v>
          </cell>
          <cell r="AL284">
            <v>0</v>
          </cell>
          <cell r="AM284">
            <v>0</v>
          </cell>
          <cell r="AN284">
            <v>0</v>
          </cell>
          <cell r="AO284">
            <v>0</v>
          </cell>
          <cell r="AP284">
            <v>0</v>
          </cell>
          <cell r="AQ284">
            <v>1897792.5300000012</v>
          </cell>
          <cell r="AR284">
            <v>0.53564518404577499</v>
          </cell>
          <cell r="AS284">
            <v>0</v>
          </cell>
          <cell r="AT284">
            <v>0.53564518404577499</v>
          </cell>
          <cell r="AU284">
            <v>967874.1875</v>
          </cell>
          <cell r="AV284">
            <v>967874.1875</v>
          </cell>
          <cell r="AW284">
            <v>955241884.828125</v>
          </cell>
          <cell r="AX284">
            <v>138267.74107142858</v>
          </cell>
          <cell r="AY284">
            <v>136463126.40401787</v>
          </cell>
          <cell r="AZ284">
            <v>0</v>
          </cell>
          <cell r="BA284">
            <v>0</v>
          </cell>
          <cell r="BB284">
            <v>1880420411.4827008</v>
          </cell>
          <cell r="BC284">
            <v>734844866.56274295</v>
          </cell>
          <cell r="BD284">
            <v>967874</v>
          </cell>
          <cell r="BE284">
            <v>138268</v>
          </cell>
        </row>
        <row r="285">
          <cell r="A285">
            <v>115211103</v>
          </cell>
          <cell r="B285" t="str">
            <v>Carlisle Area SD</v>
          </cell>
          <cell r="C285" t="str">
            <v>Cumberland</v>
          </cell>
          <cell r="D285">
            <v>9113.59</v>
          </cell>
          <cell r="E285">
            <v>60</v>
          </cell>
          <cell r="F285">
            <v>1.6400000000000001E-2</v>
          </cell>
          <cell r="G285">
            <v>73</v>
          </cell>
          <cell r="H285">
            <v>83897749.260000005</v>
          </cell>
          <cell r="I285">
            <v>7539.7659999999996</v>
          </cell>
          <cell r="J285">
            <v>0</v>
          </cell>
          <cell r="K285">
            <v>64218479.880000003</v>
          </cell>
          <cell r="L285">
            <v>2976433493</v>
          </cell>
          <cell r="M285">
            <v>941214744</v>
          </cell>
          <cell r="N285">
            <v>9113.58984375</v>
          </cell>
          <cell r="O285">
            <v>5222.1459999999997</v>
          </cell>
          <cell r="P285">
            <v>0.91</v>
          </cell>
          <cell r="Q285">
            <v>8975.0499999999993</v>
          </cell>
          <cell r="R285">
            <v>8245.6200000000008</v>
          </cell>
          <cell r="S285">
            <v>0</v>
          </cell>
          <cell r="T285">
            <v>888.91800000000001</v>
          </cell>
          <cell r="U285">
            <v>0</v>
          </cell>
          <cell r="V285">
            <v>0</v>
          </cell>
          <cell r="W285">
            <v>0</v>
          </cell>
          <cell r="X285">
            <v>3.8149919722566289E-2</v>
          </cell>
          <cell r="Y285">
            <v>11127.3681640625</v>
          </cell>
          <cell r="Z285">
            <v>13704</v>
          </cell>
          <cell r="AA285">
            <v>103324953.264</v>
          </cell>
          <cell r="AB285">
            <v>19427204.003999993</v>
          </cell>
          <cell r="AC285">
            <v>1.2699999999999999E-2</v>
          </cell>
          <cell r="AD285">
            <v>1.55E-2</v>
          </cell>
          <cell r="AE285">
            <v>3917648237</v>
          </cell>
          <cell r="AF285">
            <v>49754132.609899998</v>
          </cell>
          <cell r="AG285">
            <v>60723547.673500001</v>
          </cell>
          <cell r="AH285">
            <v>-14464347.270100005</v>
          </cell>
          <cell r="AI285">
            <v>0</v>
          </cell>
          <cell r="AJ285">
            <v>8257.7802734375</v>
          </cell>
          <cell r="AK285">
            <v>64218479.880000003</v>
          </cell>
          <cell r="AL285">
            <v>0</v>
          </cell>
          <cell r="AM285">
            <v>19427204.003999993</v>
          </cell>
          <cell r="AN285">
            <v>0</v>
          </cell>
          <cell r="AO285">
            <v>19427204.003999993</v>
          </cell>
          <cell r="AP285">
            <v>23.155810704521862</v>
          </cell>
          <cell r="AQ285">
            <v>3494932.2065000013</v>
          </cell>
          <cell r="AR285">
            <v>0.89636324266639167</v>
          </cell>
          <cell r="AS285">
            <v>0</v>
          </cell>
          <cell r="AT285">
            <v>0.89636324266639167</v>
          </cell>
          <cell r="AU285">
            <v>3180388.25</v>
          </cell>
          <cell r="AV285">
            <v>3180388.25</v>
          </cell>
          <cell r="AW285">
            <v>955241884.828125</v>
          </cell>
          <cell r="AX285">
            <v>454341.17857142858</v>
          </cell>
          <cell r="AY285">
            <v>136463126.40401787</v>
          </cell>
          <cell r="AZ285">
            <v>19427204.003999993</v>
          </cell>
          <cell r="BA285">
            <v>2775314.8577142847</v>
          </cell>
          <cell r="BB285">
            <v>1899847615.4867008</v>
          </cell>
          <cell r="BC285">
            <v>734844866.56274295</v>
          </cell>
          <cell r="BD285">
            <v>3180388</v>
          </cell>
          <cell r="BE285">
            <v>454341</v>
          </cell>
        </row>
        <row r="286">
          <cell r="A286">
            <v>115211603</v>
          </cell>
          <cell r="B286" t="str">
            <v>Cumberland Valley SD</v>
          </cell>
          <cell r="C286" t="str">
            <v>Cumberland</v>
          </cell>
          <cell r="D286">
            <v>12821.68</v>
          </cell>
          <cell r="E286">
            <v>84</v>
          </cell>
          <cell r="F286">
            <v>1.18E-2</v>
          </cell>
          <cell r="G286">
            <v>23</v>
          </cell>
          <cell r="H286">
            <v>144068475</v>
          </cell>
          <cell r="I286">
            <v>12321.066000000001</v>
          </cell>
          <cell r="J286">
            <v>1</v>
          </cell>
          <cell r="K286">
            <v>120826958.40000001</v>
          </cell>
          <cell r="L286">
            <v>7588320207</v>
          </cell>
          <cell r="M286">
            <v>2640875144</v>
          </cell>
          <cell r="N286">
            <v>12821.6796875</v>
          </cell>
          <cell r="O286">
            <v>9864.5120000000006</v>
          </cell>
          <cell r="P286">
            <v>0.44</v>
          </cell>
          <cell r="Q286">
            <v>12860.53</v>
          </cell>
          <cell r="R286">
            <v>8245.6200000000008</v>
          </cell>
          <cell r="S286">
            <v>0</v>
          </cell>
          <cell r="T286">
            <v>1271.0119999999999</v>
          </cell>
          <cell r="U286">
            <v>1</v>
          </cell>
          <cell r="V286">
            <v>1</v>
          </cell>
          <cell r="W286">
            <v>1</v>
          </cell>
          <cell r="X286">
            <v>0.26167693686582849</v>
          </cell>
          <cell r="Y286">
            <v>11692.8583984375</v>
          </cell>
          <cell r="Z286">
            <v>13704</v>
          </cell>
          <cell r="AA286">
            <v>168847888.46400002</v>
          </cell>
          <cell r="AB286">
            <v>24779413.464000016</v>
          </cell>
          <cell r="AC286">
            <v>1.2699999999999999E-2</v>
          </cell>
          <cell r="AD286">
            <v>1.55E-2</v>
          </cell>
          <cell r="AE286">
            <v>10229195351</v>
          </cell>
          <cell r="AF286">
            <v>129910780.9577</v>
          </cell>
          <cell r="AG286">
            <v>158552527.94049999</v>
          </cell>
          <cell r="AH286">
            <v>9083822.5576999933</v>
          </cell>
          <cell r="AI286">
            <v>9083822.5576999933</v>
          </cell>
          <cell r="AJ286">
            <v>8257.7802734375</v>
          </cell>
          <cell r="AK286">
            <v>129910780.9577</v>
          </cell>
          <cell r="AL286">
            <v>28641746.982799992</v>
          </cell>
          <cell r="AM286">
            <v>15695590.906300023</v>
          </cell>
          <cell r="AN286">
            <v>15695590.906300023</v>
          </cell>
          <cell r="AO286">
            <v>0</v>
          </cell>
          <cell r="AP286">
            <v>0</v>
          </cell>
          <cell r="AQ286">
            <v>0</v>
          </cell>
          <cell r="AR286">
            <v>0.44732128211947852</v>
          </cell>
          <cell r="AS286">
            <v>0</v>
          </cell>
          <cell r="AT286">
            <v>0.44732128211947852</v>
          </cell>
          <cell r="AU286">
            <v>0</v>
          </cell>
          <cell r="AV286">
            <v>0</v>
          </cell>
          <cell r="AW286">
            <v>955241884.828125</v>
          </cell>
          <cell r="AX286">
            <v>0</v>
          </cell>
          <cell r="AY286">
            <v>136463126.40401787</v>
          </cell>
          <cell r="AZ286">
            <v>0</v>
          </cell>
          <cell r="BA286">
            <v>0</v>
          </cell>
          <cell r="BB286">
            <v>1899847615.4867008</v>
          </cell>
          <cell r="BC286">
            <v>734844866.56274295</v>
          </cell>
          <cell r="BD286">
            <v>0</v>
          </cell>
          <cell r="BE286">
            <v>0</v>
          </cell>
        </row>
        <row r="287">
          <cell r="A287">
            <v>115212503</v>
          </cell>
          <cell r="B287" t="str">
            <v>East Pennsboro Area SD</v>
          </cell>
          <cell r="C287" t="str">
            <v>Cumberland</v>
          </cell>
          <cell r="D287">
            <v>10199.6</v>
          </cell>
          <cell r="E287">
            <v>70</v>
          </cell>
          <cell r="F287">
            <v>1.3899999999999999E-2</v>
          </cell>
          <cell r="G287">
            <v>49</v>
          </cell>
          <cell r="H287">
            <v>46244914.159999996</v>
          </cell>
          <cell r="I287">
            <v>3902.73</v>
          </cell>
          <cell r="J287">
            <v>0</v>
          </cell>
          <cell r="K287">
            <v>31203895.080000002</v>
          </cell>
          <cell r="L287">
            <v>1666381410</v>
          </cell>
          <cell r="M287">
            <v>573383937</v>
          </cell>
          <cell r="N287">
            <v>10199.599609375</v>
          </cell>
          <cell r="O287">
            <v>2700.7890000000002</v>
          </cell>
          <cell r="P287">
            <v>0.77</v>
          </cell>
          <cell r="Q287">
            <v>10109.81</v>
          </cell>
          <cell r="R287">
            <v>8245.6200000000008</v>
          </cell>
          <cell r="S287">
            <v>0</v>
          </cell>
          <cell r="T287">
            <v>400.82299999999998</v>
          </cell>
          <cell r="U287">
            <v>0</v>
          </cell>
          <cell r="V287">
            <v>0</v>
          </cell>
          <cell r="W287">
            <v>0</v>
          </cell>
          <cell r="X287">
            <v>-4.3549671088044167E-2</v>
          </cell>
          <cell r="Y287">
            <v>11849.3759765625</v>
          </cell>
          <cell r="Z287">
            <v>13704</v>
          </cell>
          <cell r="AA287">
            <v>53483011.920000002</v>
          </cell>
          <cell r="AB287">
            <v>7238097.7600000054</v>
          </cell>
          <cell r="AC287">
            <v>1.2699999999999999E-2</v>
          </cell>
          <cell r="AD287">
            <v>1.55E-2</v>
          </cell>
          <cell r="AE287">
            <v>2239765347</v>
          </cell>
          <cell r="AF287">
            <v>28445019.9069</v>
          </cell>
          <cell r="AG287">
            <v>34716362.8785</v>
          </cell>
          <cell r="AH287">
            <v>-2758875.1731000021</v>
          </cell>
          <cell r="AI287">
            <v>0</v>
          </cell>
          <cell r="AJ287">
            <v>8257.7802734375</v>
          </cell>
          <cell r="AK287">
            <v>31203895.080000002</v>
          </cell>
          <cell r="AL287">
            <v>0</v>
          </cell>
          <cell r="AM287">
            <v>7238097.7600000054</v>
          </cell>
          <cell r="AN287">
            <v>0</v>
          </cell>
          <cell r="AO287">
            <v>7238097.7600000054</v>
          </cell>
          <cell r="AP287">
            <v>15.651662223779564</v>
          </cell>
          <cell r="AQ287">
            <v>0</v>
          </cell>
          <cell r="AR287">
            <v>0.7648497209130547</v>
          </cell>
          <cell r="AS287">
            <v>0</v>
          </cell>
          <cell r="AT287">
            <v>0.7648497209130547</v>
          </cell>
          <cell r="AU287">
            <v>0</v>
          </cell>
          <cell r="AV287">
            <v>0</v>
          </cell>
          <cell r="AW287">
            <v>955241884.828125</v>
          </cell>
          <cell r="AX287">
            <v>0</v>
          </cell>
          <cell r="AY287">
            <v>136463126.40401787</v>
          </cell>
          <cell r="AZ287">
            <v>7238097.7600000054</v>
          </cell>
          <cell r="BA287">
            <v>1034013.9657142864</v>
          </cell>
          <cell r="BB287">
            <v>1907085713.2467008</v>
          </cell>
          <cell r="BC287">
            <v>734844866.56274295</v>
          </cell>
          <cell r="BD287">
            <v>0</v>
          </cell>
          <cell r="BE287">
            <v>0</v>
          </cell>
        </row>
        <row r="288">
          <cell r="A288">
            <v>115216503</v>
          </cell>
          <cell r="B288" t="str">
            <v>Mechanicsburg Area SD</v>
          </cell>
          <cell r="C288" t="str">
            <v>Cumberland</v>
          </cell>
          <cell r="D288">
            <v>10947.17</v>
          </cell>
          <cell r="E288">
            <v>75</v>
          </cell>
          <cell r="F288">
            <v>1.47E-2</v>
          </cell>
          <cell r="G288">
            <v>55</v>
          </cell>
          <cell r="H288">
            <v>72332161.680000007</v>
          </cell>
          <cell r="I288">
            <v>6225.2839999999997</v>
          </cell>
          <cell r="J288">
            <v>1</v>
          </cell>
          <cell r="K288">
            <v>59471260.170000002</v>
          </cell>
          <cell r="L288">
            <v>2702862741</v>
          </cell>
          <cell r="M288">
            <v>1337881462</v>
          </cell>
          <cell r="N288">
            <v>10947.169921875</v>
          </cell>
          <cell r="O288">
            <v>4542.72</v>
          </cell>
          <cell r="P288">
            <v>0.66</v>
          </cell>
          <cell r="Q288">
            <v>11009.02</v>
          </cell>
          <cell r="R288">
            <v>8245.6200000000008</v>
          </cell>
          <cell r="S288">
            <v>0</v>
          </cell>
          <cell r="T288">
            <v>595.83399999999995</v>
          </cell>
          <cell r="U288">
            <v>0</v>
          </cell>
          <cell r="V288">
            <v>0</v>
          </cell>
          <cell r="W288">
            <v>0</v>
          </cell>
          <cell r="X288">
            <v>0.21442635448386765</v>
          </cell>
          <cell r="Y288">
            <v>11619.0947265625</v>
          </cell>
          <cell r="Z288">
            <v>13704</v>
          </cell>
          <cell r="AA288">
            <v>85311291.93599999</v>
          </cell>
          <cell r="AB288">
            <v>12979130.255999982</v>
          </cell>
          <cell r="AC288">
            <v>1.2699999999999999E-2</v>
          </cell>
          <cell r="AD288">
            <v>1.55E-2</v>
          </cell>
          <cell r="AE288">
            <v>4040744203</v>
          </cell>
          <cell r="AF288">
            <v>51317451.3781</v>
          </cell>
          <cell r="AG288">
            <v>62631535.146499999</v>
          </cell>
          <cell r="AH288">
            <v>-8153808.7919000015</v>
          </cell>
          <cell r="AI288">
            <v>0</v>
          </cell>
          <cell r="AJ288">
            <v>8257.7802734375</v>
          </cell>
          <cell r="AK288">
            <v>59471260.170000002</v>
          </cell>
          <cell r="AL288">
            <v>3160274.9764999971</v>
          </cell>
          <cell r="AM288">
            <v>12979130.255999982</v>
          </cell>
          <cell r="AN288">
            <v>3160274.9764999971</v>
          </cell>
          <cell r="AO288">
            <v>9818855.2794999853</v>
          </cell>
          <cell r="AP288">
            <v>13.57467418565332</v>
          </cell>
          <cell r="AQ288">
            <v>0</v>
          </cell>
          <cell r="AR288">
            <v>0.67432051236718404</v>
          </cell>
          <cell r="AS288">
            <v>0</v>
          </cell>
          <cell r="AT288">
            <v>0.67432051236718404</v>
          </cell>
          <cell r="AU288">
            <v>0</v>
          </cell>
          <cell r="AV288">
            <v>0</v>
          </cell>
          <cell r="AW288">
            <v>955241884.828125</v>
          </cell>
          <cell r="AX288">
            <v>0</v>
          </cell>
          <cell r="AY288">
            <v>136463126.40401787</v>
          </cell>
          <cell r="AZ288">
            <v>9818855.2794999853</v>
          </cell>
          <cell r="BA288">
            <v>1402693.6113571408</v>
          </cell>
          <cell r="BB288">
            <v>1916904568.5262008</v>
          </cell>
          <cell r="BC288">
            <v>734844866.56274295</v>
          </cell>
          <cell r="BD288">
            <v>0</v>
          </cell>
          <cell r="BE288">
            <v>0</v>
          </cell>
        </row>
        <row r="289">
          <cell r="A289">
            <v>115218003</v>
          </cell>
          <cell r="B289" t="str">
            <v>Shippensburg Area SD</v>
          </cell>
          <cell r="C289" t="str">
            <v>Cumberland</v>
          </cell>
          <cell r="D289">
            <v>8811.61</v>
          </cell>
          <cell r="E289">
            <v>56</v>
          </cell>
          <cell r="F289">
            <v>1.3599999999999999E-2</v>
          </cell>
          <cell r="G289">
            <v>46</v>
          </cell>
          <cell r="H289">
            <v>54259525.059999995</v>
          </cell>
          <cell r="I289">
            <v>4916.3779999999997</v>
          </cell>
          <cell r="J289">
            <v>0</v>
          </cell>
          <cell r="K289">
            <v>35014894.100000001</v>
          </cell>
          <cell r="L289">
            <v>1956045936</v>
          </cell>
          <cell r="M289">
            <v>610925260</v>
          </cell>
          <cell r="N289">
            <v>8811.6103515625</v>
          </cell>
          <cell r="O289">
            <v>3646.39</v>
          </cell>
          <cell r="P289">
            <v>0.93</v>
          </cell>
          <cell r="Q289">
            <v>8819.65</v>
          </cell>
          <cell r="R289">
            <v>8245.6200000000008</v>
          </cell>
          <cell r="S289">
            <v>0</v>
          </cell>
          <cell r="T289">
            <v>428.32799999999997</v>
          </cell>
          <cell r="U289">
            <v>0</v>
          </cell>
          <cell r="V289">
            <v>0</v>
          </cell>
          <cell r="W289">
            <v>0</v>
          </cell>
          <cell r="X289">
            <v>4.0079967118670859E-2</v>
          </cell>
          <cell r="Y289">
            <v>11036.4833984375</v>
          </cell>
          <cell r="Z289">
            <v>13704</v>
          </cell>
          <cell r="AA289">
            <v>67374044.111999989</v>
          </cell>
          <cell r="AB289">
            <v>13114519.051999994</v>
          </cell>
          <cell r="AC289">
            <v>1.2699999999999999E-2</v>
          </cell>
          <cell r="AD289">
            <v>1.55E-2</v>
          </cell>
          <cell r="AE289">
            <v>2566971196</v>
          </cell>
          <cell r="AF289">
            <v>32600534.189199999</v>
          </cell>
          <cell r="AG289">
            <v>39788053.538000003</v>
          </cell>
          <cell r="AH289">
            <v>-2414359.9108000025</v>
          </cell>
          <cell r="AI289">
            <v>0</v>
          </cell>
          <cell r="AJ289">
            <v>8257.7802734375</v>
          </cell>
          <cell r="AK289">
            <v>35014894.100000001</v>
          </cell>
          <cell r="AL289">
            <v>0</v>
          </cell>
          <cell r="AM289">
            <v>13114519.051999994</v>
          </cell>
          <cell r="AN289">
            <v>0</v>
          </cell>
          <cell r="AO289">
            <v>13114519.051999994</v>
          </cell>
          <cell r="AP289">
            <v>24.169984970377097</v>
          </cell>
          <cell r="AQ289">
            <v>0</v>
          </cell>
          <cell r="AR289">
            <v>0.93293233050696633</v>
          </cell>
          <cell r="AS289">
            <v>0</v>
          </cell>
          <cell r="AT289">
            <v>0.93293233050696633</v>
          </cell>
          <cell r="AU289">
            <v>0</v>
          </cell>
          <cell r="AV289">
            <v>0</v>
          </cell>
          <cell r="AW289">
            <v>955241884.828125</v>
          </cell>
          <cell r="AX289">
            <v>0</v>
          </cell>
          <cell r="AY289">
            <v>136463126.40401787</v>
          </cell>
          <cell r="AZ289">
            <v>13114519.051999994</v>
          </cell>
          <cell r="BA289">
            <v>1873502.7217142847</v>
          </cell>
          <cell r="BB289">
            <v>1930019087.5782008</v>
          </cell>
          <cell r="BC289">
            <v>734844866.56274295</v>
          </cell>
          <cell r="BD289">
            <v>0</v>
          </cell>
          <cell r="BE289">
            <v>0</v>
          </cell>
        </row>
        <row r="290">
          <cell r="A290">
            <v>115218303</v>
          </cell>
          <cell r="B290" t="str">
            <v>South Middleton SD</v>
          </cell>
          <cell r="C290" t="str">
            <v>Cumberland</v>
          </cell>
          <cell r="D290">
            <v>13490.1</v>
          </cell>
          <cell r="E290">
            <v>87</v>
          </cell>
          <cell r="F290">
            <v>1.29E-2</v>
          </cell>
          <cell r="G290">
            <v>35</v>
          </cell>
          <cell r="H290">
            <v>37010679.210000001</v>
          </cell>
          <cell r="I290">
            <v>2818.17</v>
          </cell>
          <cell r="J290">
            <v>0</v>
          </cell>
          <cell r="K290">
            <v>29170315.150000002</v>
          </cell>
          <cell r="L290">
            <v>1754143807</v>
          </cell>
          <cell r="M290">
            <v>511537563</v>
          </cell>
          <cell r="N290">
            <v>13490.099609375</v>
          </cell>
          <cell r="O290">
            <v>2194.627</v>
          </cell>
          <cell r="P290">
            <v>0.36</v>
          </cell>
          <cell r="Q290">
            <v>13555.38</v>
          </cell>
          <cell r="R290">
            <v>8245.6200000000008</v>
          </cell>
          <cell r="S290">
            <v>0</v>
          </cell>
          <cell r="T290">
            <v>145.369</v>
          </cell>
          <cell r="U290">
            <v>0</v>
          </cell>
          <cell r="V290">
            <v>0</v>
          </cell>
          <cell r="W290">
            <v>0</v>
          </cell>
          <cell r="X290">
            <v>-1.7583895981603689E-2</v>
          </cell>
          <cell r="Y290">
            <v>13132.876953125</v>
          </cell>
          <cell r="Z290">
            <v>13704</v>
          </cell>
          <cell r="AA290">
            <v>38620201.68</v>
          </cell>
          <cell r="AB290">
            <v>1609522.4699999988</v>
          </cell>
          <cell r="AC290">
            <v>1.2699999999999999E-2</v>
          </cell>
          <cell r="AD290">
            <v>1.55E-2</v>
          </cell>
          <cell r="AE290">
            <v>2265681370</v>
          </cell>
          <cell r="AF290">
            <v>28774153.399</v>
          </cell>
          <cell r="AG290">
            <v>35118061.234999999</v>
          </cell>
          <cell r="AH290">
            <v>-396161.75100000203</v>
          </cell>
          <cell r="AI290">
            <v>0</v>
          </cell>
          <cell r="AJ290">
            <v>8257.7802734375</v>
          </cell>
          <cell r="AK290">
            <v>29170315.150000002</v>
          </cell>
          <cell r="AL290">
            <v>0</v>
          </cell>
          <cell r="AM290">
            <v>1609522.4699999988</v>
          </cell>
          <cell r="AN290">
            <v>0</v>
          </cell>
          <cell r="AO290">
            <v>1609522.4699999988</v>
          </cell>
          <cell r="AP290">
            <v>4.3488055457385881</v>
          </cell>
          <cell r="AQ290">
            <v>0</v>
          </cell>
          <cell r="AR290">
            <v>0.36637702110237669</v>
          </cell>
          <cell r="AS290">
            <v>0</v>
          </cell>
          <cell r="AT290">
            <v>0.36637702110237669</v>
          </cell>
          <cell r="AU290">
            <v>0</v>
          </cell>
          <cell r="AV290">
            <v>0</v>
          </cell>
          <cell r="AW290">
            <v>955241884.828125</v>
          </cell>
          <cell r="AX290">
            <v>0</v>
          </cell>
          <cell r="AY290">
            <v>136463126.40401787</v>
          </cell>
          <cell r="AZ290">
            <v>1609522.4699999988</v>
          </cell>
          <cell r="BA290">
            <v>229931.78142857127</v>
          </cell>
          <cell r="BB290">
            <v>1931628610.0482008</v>
          </cell>
          <cell r="BC290">
            <v>734844866.56274295</v>
          </cell>
          <cell r="BD290">
            <v>0</v>
          </cell>
          <cell r="BE290">
            <v>0</v>
          </cell>
        </row>
        <row r="291">
          <cell r="A291">
            <v>115219002</v>
          </cell>
          <cell r="B291" t="str">
            <v>West Shore SD</v>
          </cell>
          <cell r="C291" t="str">
            <v>York</v>
          </cell>
          <cell r="D291">
            <v>11912.66</v>
          </cell>
          <cell r="E291">
            <v>80</v>
          </cell>
          <cell r="F291">
            <v>1.3299999999999999E-2</v>
          </cell>
          <cell r="G291">
            <v>41</v>
          </cell>
          <cell r="H291">
            <v>123649696.30000001</v>
          </cell>
          <cell r="I291">
            <v>10561.665999999999</v>
          </cell>
          <cell r="J291">
            <v>0</v>
          </cell>
          <cell r="K291">
            <v>95351712.579999998</v>
          </cell>
          <cell r="L291">
            <v>5069592045</v>
          </cell>
          <cell r="M291">
            <v>2101662500</v>
          </cell>
          <cell r="N291">
            <v>11912.66015625</v>
          </cell>
          <cell r="O291">
            <v>7564.8739999999998</v>
          </cell>
          <cell r="P291">
            <v>0.56000000000000005</v>
          </cell>
          <cell r="Q291">
            <v>11859.33</v>
          </cell>
          <cell r="R291">
            <v>8245.6200000000008</v>
          </cell>
          <cell r="S291">
            <v>0</v>
          </cell>
          <cell r="T291">
            <v>900.83100000000002</v>
          </cell>
          <cell r="U291">
            <v>0</v>
          </cell>
          <cell r="V291">
            <v>0</v>
          </cell>
          <cell r="W291">
            <v>0</v>
          </cell>
          <cell r="X291">
            <v>-3.5984769626095869E-2</v>
          </cell>
          <cell r="Y291">
            <v>11707.404296875</v>
          </cell>
          <cell r="Z291">
            <v>13704</v>
          </cell>
          <cell r="AA291">
            <v>144737070.86399999</v>
          </cell>
          <cell r="AB291">
            <v>21087374.563999981</v>
          </cell>
          <cell r="AC291">
            <v>1.2699999999999999E-2</v>
          </cell>
          <cell r="AD291">
            <v>1.55E-2</v>
          </cell>
          <cell r="AE291">
            <v>7171254545</v>
          </cell>
          <cell r="AF291">
            <v>91074932.721499994</v>
          </cell>
          <cell r="AG291">
            <v>111154445.44750001</v>
          </cell>
          <cell r="AH291">
            <v>-4276779.8585000038</v>
          </cell>
          <cell r="AI291">
            <v>0</v>
          </cell>
          <cell r="AJ291">
            <v>8257.7802734375</v>
          </cell>
          <cell r="AK291">
            <v>95351712.579999998</v>
          </cell>
          <cell r="AL291">
            <v>0</v>
          </cell>
          <cell r="AM291">
            <v>21087374.563999981</v>
          </cell>
          <cell r="AN291">
            <v>0</v>
          </cell>
          <cell r="AO291">
            <v>21087374.563999981</v>
          </cell>
          <cell r="AP291">
            <v>17.054125642846387</v>
          </cell>
          <cell r="AQ291">
            <v>0</v>
          </cell>
          <cell r="AR291">
            <v>0.55740165494969407</v>
          </cell>
          <cell r="AS291">
            <v>0</v>
          </cell>
          <cell r="AT291">
            <v>0.55740165494969407</v>
          </cell>
          <cell r="AU291">
            <v>0</v>
          </cell>
          <cell r="AV291">
            <v>0</v>
          </cell>
          <cell r="AW291">
            <v>955241884.828125</v>
          </cell>
          <cell r="AX291">
            <v>0</v>
          </cell>
          <cell r="AY291">
            <v>136463126.40401787</v>
          </cell>
          <cell r="AZ291">
            <v>21087374.563999981</v>
          </cell>
          <cell r="BA291">
            <v>3012482.0805714256</v>
          </cell>
          <cell r="BB291">
            <v>1952715984.6122007</v>
          </cell>
          <cell r="BC291">
            <v>734844866.56274295</v>
          </cell>
          <cell r="BD291">
            <v>0</v>
          </cell>
          <cell r="BE291">
            <v>0</v>
          </cell>
        </row>
        <row r="292">
          <cell r="A292">
            <v>115221402</v>
          </cell>
          <cell r="B292" t="str">
            <v>Central Dauphin SD</v>
          </cell>
          <cell r="C292" t="str">
            <v>Dauphin</v>
          </cell>
          <cell r="D292">
            <v>9992.93</v>
          </cell>
          <cell r="E292">
            <v>68</v>
          </cell>
          <cell r="F292">
            <v>1.46E-2</v>
          </cell>
          <cell r="G292">
            <v>53</v>
          </cell>
          <cell r="H292">
            <v>203517916.18000001</v>
          </cell>
          <cell r="I292">
            <v>19825.278999999999</v>
          </cell>
          <cell r="J292">
            <v>1</v>
          </cell>
          <cell r="K292">
            <v>163323047</v>
          </cell>
          <cell r="L292">
            <v>8159000330</v>
          </cell>
          <cell r="M292">
            <v>3025356751</v>
          </cell>
          <cell r="N292">
            <v>9992.9296875</v>
          </cell>
          <cell r="O292">
            <v>13258.654</v>
          </cell>
          <cell r="P292">
            <v>0.79</v>
          </cell>
          <cell r="Q292">
            <v>10013.52</v>
          </cell>
          <cell r="R292">
            <v>8245.6200000000008</v>
          </cell>
          <cell r="S292">
            <v>0</v>
          </cell>
          <cell r="T292">
            <v>2378.3110000000001</v>
          </cell>
          <cell r="U292">
            <v>0</v>
          </cell>
          <cell r="V292">
            <v>0</v>
          </cell>
          <cell r="W292">
            <v>0</v>
          </cell>
          <cell r="X292">
            <v>0.18614873918268135</v>
          </cell>
          <cell r="Y292">
            <v>10265.576171875</v>
          </cell>
          <cell r="Z292">
            <v>13704</v>
          </cell>
          <cell r="AA292">
            <v>271685623.41600001</v>
          </cell>
          <cell r="AB292">
            <v>68167707.236000001</v>
          </cell>
          <cell r="AC292">
            <v>1.2699999999999999E-2</v>
          </cell>
          <cell r="AD292">
            <v>1.55E-2</v>
          </cell>
          <cell r="AE292">
            <v>11184357081</v>
          </cell>
          <cell r="AF292">
            <v>142041334.9287</v>
          </cell>
          <cell r="AG292">
            <v>173357534.75549999</v>
          </cell>
          <cell r="AH292">
            <v>-21281712.0713</v>
          </cell>
          <cell r="AI292">
            <v>0</v>
          </cell>
          <cell r="AJ292">
            <v>8257.7802734375</v>
          </cell>
          <cell r="AK292">
            <v>163323047</v>
          </cell>
          <cell r="AL292">
            <v>10034487.755499989</v>
          </cell>
          <cell r="AM292">
            <v>68167707.236000001</v>
          </cell>
          <cell r="AN292">
            <v>10034487.755499989</v>
          </cell>
          <cell r="AO292">
            <v>58133219.480500013</v>
          </cell>
          <cell r="AP292">
            <v>28.564177823580156</v>
          </cell>
          <cell r="AQ292">
            <v>0</v>
          </cell>
          <cell r="AR292">
            <v>0.78987701820501433</v>
          </cell>
          <cell r="AS292">
            <v>0</v>
          </cell>
          <cell r="AT292">
            <v>0.78987701820501433</v>
          </cell>
          <cell r="AU292">
            <v>0</v>
          </cell>
          <cell r="AV292">
            <v>0</v>
          </cell>
          <cell r="AW292">
            <v>955241884.828125</v>
          </cell>
          <cell r="AX292">
            <v>0</v>
          </cell>
          <cell r="AY292">
            <v>136463126.40401787</v>
          </cell>
          <cell r="AZ292">
            <v>58133219.480500013</v>
          </cell>
          <cell r="BA292">
            <v>8304745.6400714302</v>
          </cell>
          <cell r="BB292">
            <v>2010849204.0927007</v>
          </cell>
          <cell r="BC292">
            <v>734844866.56274295</v>
          </cell>
          <cell r="BD292">
            <v>0</v>
          </cell>
          <cell r="BE292">
            <v>0</v>
          </cell>
        </row>
        <row r="293">
          <cell r="A293">
            <v>115221753</v>
          </cell>
          <cell r="B293" t="str">
            <v>Derry Township SD</v>
          </cell>
          <cell r="C293" t="str">
            <v>Dauphin</v>
          </cell>
          <cell r="D293">
            <v>15605.88</v>
          </cell>
          <cell r="E293">
            <v>92</v>
          </cell>
          <cell r="F293">
            <v>1.23E-2</v>
          </cell>
          <cell r="G293">
            <v>27</v>
          </cell>
          <cell r="H293">
            <v>62316405.090000004</v>
          </cell>
          <cell r="I293">
            <v>4690.0860000000002</v>
          </cell>
          <cell r="J293">
            <v>0</v>
          </cell>
          <cell r="K293">
            <v>51298399.030000001</v>
          </cell>
          <cell r="L293">
            <v>2978046312</v>
          </cell>
          <cell r="M293">
            <v>1183426699</v>
          </cell>
          <cell r="N293">
            <v>15605.8798828125</v>
          </cell>
          <cell r="O293">
            <v>3399.9</v>
          </cell>
          <cell r="P293">
            <v>0.1</v>
          </cell>
          <cell r="Q293">
            <v>15645.64</v>
          </cell>
          <cell r="R293">
            <v>8245.6200000000008</v>
          </cell>
          <cell r="S293">
            <v>0</v>
          </cell>
          <cell r="T293">
            <v>323.86200000000002</v>
          </cell>
          <cell r="U293">
            <v>1</v>
          </cell>
          <cell r="V293">
            <v>1</v>
          </cell>
          <cell r="W293">
            <v>1</v>
          </cell>
          <cell r="X293">
            <v>-8.0351346789689679E-2</v>
          </cell>
          <cell r="Y293">
            <v>13286.8359375</v>
          </cell>
          <cell r="Z293">
            <v>13704</v>
          </cell>
          <cell r="AA293">
            <v>64272938.544</v>
          </cell>
          <cell r="AB293">
            <v>1956533.4539999962</v>
          </cell>
          <cell r="AC293">
            <v>1.2699999999999999E-2</v>
          </cell>
          <cell r="AD293">
            <v>1.55E-2</v>
          </cell>
          <cell r="AE293">
            <v>4161473011</v>
          </cell>
          <cell r="AF293">
            <v>52850707.239699997</v>
          </cell>
          <cell r="AG293">
            <v>64502831.670500003</v>
          </cell>
          <cell r="AH293">
            <v>1552308.2096999958</v>
          </cell>
          <cell r="AI293">
            <v>1552308.2096999958</v>
          </cell>
          <cell r="AJ293">
            <v>8257.7802734375</v>
          </cell>
          <cell r="AK293">
            <v>52850707.239699997</v>
          </cell>
          <cell r="AL293">
            <v>0</v>
          </cell>
          <cell r="AM293">
            <v>404225.24430000037</v>
          </cell>
          <cell r="AN293">
            <v>0</v>
          </cell>
          <cell r="AO293">
            <v>404225.24430000037</v>
          </cell>
          <cell r="AP293">
            <v>0.64866585887969797</v>
          </cell>
          <cell r="AQ293">
            <v>0</v>
          </cell>
          <cell r="AR293">
            <v>0.11016043463745784</v>
          </cell>
          <cell r="AS293">
            <v>0</v>
          </cell>
          <cell r="AT293">
            <v>0.11016043463745784</v>
          </cell>
          <cell r="AU293">
            <v>0</v>
          </cell>
          <cell r="AV293">
            <v>0</v>
          </cell>
          <cell r="AW293">
            <v>955241884.828125</v>
          </cell>
          <cell r="AX293">
            <v>0</v>
          </cell>
          <cell r="AY293">
            <v>136463126.40401787</v>
          </cell>
          <cell r="AZ293">
            <v>404225.24430000037</v>
          </cell>
          <cell r="BA293">
            <v>57746.463471428622</v>
          </cell>
          <cell r="BB293">
            <v>2011253429.3370006</v>
          </cell>
          <cell r="BC293">
            <v>734844866.56274295</v>
          </cell>
          <cell r="BD293">
            <v>0</v>
          </cell>
          <cell r="BE293">
            <v>0</v>
          </cell>
        </row>
        <row r="294">
          <cell r="A294">
            <v>115222504</v>
          </cell>
          <cell r="B294" t="str">
            <v>Halifax Area SD</v>
          </cell>
          <cell r="C294" t="str">
            <v>Dauphin</v>
          </cell>
          <cell r="D294">
            <v>7940.96</v>
          </cell>
          <cell r="E294">
            <v>46</v>
          </cell>
          <cell r="F294">
            <v>1.4800000000000001E-2</v>
          </cell>
          <cell r="G294">
            <v>55</v>
          </cell>
          <cell r="H294">
            <v>19942502.420000002</v>
          </cell>
          <cell r="I294">
            <v>1423.491</v>
          </cell>
          <cell r="J294">
            <v>0</v>
          </cell>
          <cell r="K294">
            <v>10053126.43</v>
          </cell>
          <cell r="L294">
            <v>477265182</v>
          </cell>
          <cell r="M294">
            <v>199807565</v>
          </cell>
          <cell r="N294">
            <v>7940.9599609375</v>
          </cell>
          <cell r="O294">
            <v>976.92700000000002</v>
          </cell>
          <cell r="P294">
            <v>1</v>
          </cell>
          <cell r="Q294">
            <v>7883.97</v>
          </cell>
          <cell r="R294">
            <v>8245.6200000000008</v>
          </cell>
          <cell r="S294">
            <v>80.429000000000002</v>
          </cell>
          <cell r="T294">
            <v>144.96</v>
          </cell>
          <cell r="U294">
            <v>0</v>
          </cell>
          <cell r="V294">
            <v>0</v>
          </cell>
          <cell r="W294">
            <v>0</v>
          </cell>
          <cell r="X294">
            <v>-0.17176223848547703</v>
          </cell>
          <cell r="Y294">
            <v>14009.57421875</v>
          </cell>
          <cell r="Z294">
            <v>13704</v>
          </cell>
          <cell r="AA294">
            <v>19507520.664000001</v>
          </cell>
          <cell r="AB294">
            <v>0</v>
          </cell>
          <cell r="AC294">
            <v>1.2699999999999999E-2</v>
          </cell>
          <cell r="AD294">
            <v>1.55E-2</v>
          </cell>
          <cell r="AE294">
            <v>677072747</v>
          </cell>
          <cell r="AF294">
            <v>8598823.8869000003</v>
          </cell>
          <cell r="AG294">
            <v>10494627.578500001</v>
          </cell>
          <cell r="AH294">
            <v>-1454302.5430999994</v>
          </cell>
          <cell r="AI294">
            <v>0</v>
          </cell>
          <cell r="AJ294">
            <v>8257.7802734375</v>
          </cell>
          <cell r="AK294">
            <v>10053126.43</v>
          </cell>
          <cell r="AL294">
            <v>0</v>
          </cell>
          <cell r="AM294">
            <v>0</v>
          </cell>
          <cell r="AN294">
            <v>0</v>
          </cell>
          <cell r="AO294">
            <v>0</v>
          </cell>
          <cell r="AP294">
            <v>0</v>
          </cell>
          <cell r="AQ294">
            <v>0</v>
          </cell>
          <cell r="AR294">
            <v>1</v>
          </cell>
          <cell r="AS294">
            <v>0</v>
          </cell>
          <cell r="AT294">
            <v>1</v>
          </cell>
          <cell r="AU294">
            <v>0</v>
          </cell>
          <cell r="AV294">
            <v>0</v>
          </cell>
          <cell r="AW294">
            <v>955241884.828125</v>
          </cell>
          <cell r="AX294">
            <v>0</v>
          </cell>
          <cell r="AY294">
            <v>136463126.40401787</v>
          </cell>
          <cell r="AZ294">
            <v>0</v>
          </cell>
          <cell r="BA294">
            <v>0</v>
          </cell>
          <cell r="BB294">
            <v>2011253429.3370006</v>
          </cell>
          <cell r="BC294">
            <v>734844866.56274295</v>
          </cell>
          <cell r="BD294">
            <v>0</v>
          </cell>
          <cell r="BE294">
            <v>0</v>
          </cell>
        </row>
        <row r="295">
          <cell r="A295">
            <v>115222752</v>
          </cell>
          <cell r="B295" t="str">
            <v>Harrisburg City SD</v>
          </cell>
          <cell r="C295" t="str">
            <v>Dauphin</v>
          </cell>
          <cell r="D295">
            <v>3187.96</v>
          </cell>
          <cell r="E295">
            <v>4</v>
          </cell>
          <cell r="F295">
            <v>2.12E-2</v>
          </cell>
          <cell r="G295">
            <v>96</v>
          </cell>
          <cell r="H295">
            <v>137868003.71000001</v>
          </cell>
          <cell r="I295">
            <v>15943.582</v>
          </cell>
          <cell r="J295">
            <v>1</v>
          </cell>
          <cell r="K295">
            <v>62104328.980000004</v>
          </cell>
          <cell r="L295">
            <v>2204516696</v>
          </cell>
          <cell r="M295">
            <v>728015174</v>
          </cell>
          <cell r="N295">
            <v>3187.9599609375</v>
          </cell>
          <cell r="O295">
            <v>8090.3559999999998</v>
          </cell>
          <cell r="P295">
            <v>1</v>
          </cell>
          <cell r="Q295">
            <v>3191.09</v>
          </cell>
          <cell r="R295">
            <v>8245.6200000000008</v>
          </cell>
          <cell r="S295">
            <v>0</v>
          </cell>
          <cell r="T295">
            <v>4775.3040000000001</v>
          </cell>
          <cell r="U295">
            <v>0</v>
          </cell>
          <cell r="V295">
            <v>0</v>
          </cell>
          <cell r="W295">
            <v>0</v>
          </cell>
          <cell r="X295">
            <v>0.11344302588500178</v>
          </cell>
          <cell r="Y295">
            <v>8647.2412109375</v>
          </cell>
          <cell r="Z295">
            <v>13704</v>
          </cell>
          <cell r="AA295">
            <v>218490847.72800002</v>
          </cell>
          <cell r="AB295">
            <v>80622844.018000007</v>
          </cell>
          <cell r="AC295">
            <v>1.2699999999999999E-2</v>
          </cell>
          <cell r="AD295">
            <v>1.55E-2</v>
          </cell>
          <cell r="AE295">
            <v>2932531870</v>
          </cell>
          <cell r="AF295">
            <v>37243154.748999998</v>
          </cell>
          <cell r="AG295">
            <v>45454243.984999999</v>
          </cell>
          <cell r="AH295">
            <v>-24861174.231000006</v>
          </cell>
          <cell r="AI295">
            <v>0</v>
          </cell>
          <cell r="AJ295">
            <v>8257.7802734375</v>
          </cell>
          <cell r="AK295">
            <v>62104328.980000004</v>
          </cell>
          <cell r="AL295">
            <v>0</v>
          </cell>
          <cell r="AM295">
            <v>80622844.018000007</v>
          </cell>
          <cell r="AN295">
            <v>0</v>
          </cell>
          <cell r="AO295">
            <v>80622844.018000007</v>
          </cell>
          <cell r="AP295">
            <v>58.478284916337095</v>
          </cell>
          <cell r="AQ295">
            <v>16650084.995000005</v>
          </cell>
          <cell r="AR295">
            <v>1</v>
          </cell>
          <cell r="AS295">
            <v>0</v>
          </cell>
          <cell r="AT295">
            <v>1</v>
          </cell>
          <cell r="AU295">
            <v>16650085</v>
          </cell>
          <cell r="AV295">
            <v>16650085</v>
          </cell>
          <cell r="AW295">
            <v>955241884.828125</v>
          </cell>
          <cell r="AX295">
            <v>2378583.5714285714</v>
          </cell>
          <cell r="AY295">
            <v>136463126.40401787</v>
          </cell>
          <cell r="AZ295">
            <v>80622844.018000007</v>
          </cell>
          <cell r="BA295">
            <v>11517549.145428572</v>
          </cell>
          <cell r="BB295">
            <v>2091876273.3550005</v>
          </cell>
          <cell r="BC295">
            <v>734844866.56274295</v>
          </cell>
          <cell r="BD295">
            <v>16650085</v>
          </cell>
          <cell r="BE295">
            <v>2378584</v>
          </cell>
        </row>
        <row r="296">
          <cell r="A296">
            <v>115224003</v>
          </cell>
          <cell r="B296" t="str">
            <v>Lower Dauphin SD</v>
          </cell>
          <cell r="C296" t="str">
            <v>Dauphin</v>
          </cell>
          <cell r="D296">
            <v>10978.77</v>
          </cell>
          <cell r="E296">
            <v>76</v>
          </cell>
          <cell r="F296">
            <v>1.3100000000000001E-2</v>
          </cell>
          <cell r="G296">
            <v>37</v>
          </cell>
          <cell r="H296">
            <v>63185620.990000002</v>
          </cell>
          <cell r="I296">
            <v>5295.9570000000003</v>
          </cell>
          <cell r="J296">
            <v>0</v>
          </cell>
          <cell r="K296">
            <v>41529307.620000005</v>
          </cell>
          <cell r="L296">
            <v>2225016681</v>
          </cell>
          <cell r="M296">
            <v>950087830</v>
          </cell>
          <cell r="N296">
            <v>10978.76953125</v>
          </cell>
          <cell r="O296">
            <v>3761.1210000000001</v>
          </cell>
          <cell r="P296">
            <v>0.67</v>
          </cell>
          <cell r="Q296">
            <v>10983.66</v>
          </cell>
          <cell r="R296">
            <v>8245.6200000000008</v>
          </cell>
          <cell r="S296">
            <v>0</v>
          </cell>
          <cell r="T296">
            <v>285.93099999999998</v>
          </cell>
          <cell r="U296">
            <v>0</v>
          </cell>
          <cell r="V296">
            <v>0</v>
          </cell>
          <cell r="W296">
            <v>0</v>
          </cell>
          <cell r="X296">
            <v>-4.349217062600666E-2</v>
          </cell>
          <cell r="Y296">
            <v>11930.9169921875</v>
          </cell>
          <cell r="Z296">
            <v>13704</v>
          </cell>
          <cell r="AA296">
            <v>72575794.728</v>
          </cell>
          <cell r="AB296">
            <v>9390173.737999998</v>
          </cell>
          <cell r="AC296">
            <v>1.2699999999999999E-2</v>
          </cell>
          <cell r="AD296">
            <v>1.55E-2</v>
          </cell>
          <cell r="AE296">
            <v>3175104511</v>
          </cell>
          <cell r="AF296">
            <v>40323827.289700001</v>
          </cell>
          <cell r="AG296">
            <v>49214119.920500003</v>
          </cell>
          <cell r="AH296">
            <v>-1205480.3303000033</v>
          </cell>
          <cell r="AI296">
            <v>0</v>
          </cell>
          <cell r="AJ296">
            <v>8257.7802734375</v>
          </cell>
          <cell r="AK296">
            <v>41529307.620000005</v>
          </cell>
          <cell r="AL296">
            <v>0</v>
          </cell>
          <cell r="AM296">
            <v>9390173.737999998</v>
          </cell>
          <cell r="AN296">
            <v>0</v>
          </cell>
          <cell r="AO296">
            <v>9390173.737999998</v>
          </cell>
          <cell r="AP296">
            <v>14.861251010710369</v>
          </cell>
          <cell r="AQ296">
            <v>0</v>
          </cell>
          <cell r="AR296">
            <v>0.67049386545619205</v>
          </cell>
          <cell r="AS296">
            <v>0</v>
          </cell>
          <cell r="AT296">
            <v>0.67049386545619205</v>
          </cell>
          <cell r="AU296">
            <v>0</v>
          </cell>
          <cell r="AV296">
            <v>0</v>
          </cell>
          <cell r="AW296">
            <v>955241884.828125</v>
          </cell>
          <cell r="AX296">
            <v>0</v>
          </cell>
          <cell r="AY296">
            <v>136463126.40401787</v>
          </cell>
          <cell r="AZ296">
            <v>9390173.737999998</v>
          </cell>
          <cell r="BA296">
            <v>1341453.3911428568</v>
          </cell>
          <cell r="BB296">
            <v>2101266447.0930004</v>
          </cell>
          <cell r="BC296">
            <v>734844866.56274295</v>
          </cell>
          <cell r="BD296">
            <v>0</v>
          </cell>
          <cell r="BE296">
            <v>0</v>
          </cell>
        </row>
        <row r="297">
          <cell r="A297">
            <v>115226003</v>
          </cell>
          <cell r="B297" t="str">
            <v>Middletown Area SD</v>
          </cell>
          <cell r="C297" t="str">
            <v>Dauphin</v>
          </cell>
          <cell r="D297">
            <v>8904.36</v>
          </cell>
          <cell r="E297">
            <v>58</v>
          </cell>
          <cell r="F297">
            <v>1.6500000000000001E-2</v>
          </cell>
          <cell r="G297">
            <v>74</v>
          </cell>
          <cell r="H297">
            <v>45513675.100000001</v>
          </cell>
          <cell r="I297">
            <v>3842.5749999999998</v>
          </cell>
          <cell r="J297">
            <v>0</v>
          </cell>
          <cell r="K297">
            <v>31986351.07</v>
          </cell>
          <cell r="L297">
            <v>1492650447</v>
          </cell>
          <cell r="M297">
            <v>442922344</v>
          </cell>
          <cell r="N297">
            <v>8904.3603515625</v>
          </cell>
          <cell r="O297">
            <v>2555.0250000000001</v>
          </cell>
          <cell r="P297">
            <v>0.93</v>
          </cell>
          <cell r="Q297">
            <v>8817.08</v>
          </cell>
          <cell r="R297">
            <v>8245.6200000000008</v>
          </cell>
          <cell r="S297">
            <v>0</v>
          </cell>
          <cell r="T297">
            <v>518.33100000000002</v>
          </cell>
          <cell r="U297">
            <v>0</v>
          </cell>
          <cell r="V297">
            <v>0</v>
          </cell>
          <cell r="W297">
            <v>0</v>
          </cell>
          <cell r="X297">
            <v>5.1936059061421673E-2</v>
          </cell>
          <cell r="Y297">
            <v>11844.5771484375</v>
          </cell>
          <cell r="Z297">
            <v>13704</v>
          </cell>
          <cell r="AA297">
            <v>52658647.799999997</v>
          </cell>
          <cell r="AB297">
            <v>7144972.6999999955</v>
          </cell>
          <cell r="AC297">
            <v>1.2699999999999999E-2</v>
          </cell>
          <cell r="AD297">
            <v>1.55E-2</v>
          </cell>
          <cell r="AE297">
            <v>1935572791</v>
          </cell>
          <cell r="AF297">
            <v>24581774.445699997</v>
          </cell>
          <cell r="AG297">
            <v>30001378.260499999</v>
          </cell>
          <cell r="AH297">
            <v>-7404576.6243000031</v>
          </cell>
          <cell r="AI297">
            <v>0</v>
          </cell>
          <cell r="AJ297">
            <v>8257.7802734375</v>
          </cell>
          <cell r="AK297">
            <v>31986351.07</v>
          </cell>
          <cell r="AL297">
            <v>0</v>
          </cell>
          <cell r="AM297">
            <v>7144972.6999999955</v>
          </cell>
          <cell r="AN297">
            <v>0</v>
          </cell>
          <cell r="AO297">
            <v>7144972.6999999955</v>
          </cell>
          <cell r="AP297">
            <v>15.69851848768854</v>
          </cell>
          <cell r="AQ297">
            <v>1984972.8095000014</v>
          </cell>
          <cell r="AR297">
            <v>0.92170049859466108</v>
          </cell>
          <cell r="AS297">
            <v>0</v>
          </cell>
          <cell r="AT297">
            <v>0.92170049859466108</v>
          </cell>
          <cell r="AU297">
            <v>1846024.75</v>
          </cell>
          <cell r="AV297">
            <v>1846024.75</v>
          </cell>
          <cell r="AW297">
            <v>955241884.828125</v>
          </cell>
          <cell r="AX297">
            <v>263717.82142857142</v>
          </cell>
          <cell r="AY297">
            <v>136463126.40401787</v>
          </cell>
          <cell r="AZ297">
            <v>7144972.6999999955</v>
          </cell>
          <cell r="BA297">
            <v>1020710.3857142851</v>
          </cell>
          <cell r="BB297">
            <v>2108411419.7930005</v>
          </cell>
          <cell r="BC297">
            <v>734844866.56274295</v>
          </cell>
          <cell r="BD297">
            <v>1846025</v>
          </cell>
          <cell r="BE297">
            <v>263718</v>
          </cell>
        </row>
        <row r="298">
          <cell r="A298">
            <v>115226103</v>
          </cell>
          <cell r="B298" t="str">
            <v>Millersburg Area SD</v>
          </cell>
          <cell r="C298" t="str">
            <v>Dauphin</v>
          </cell>
          <cell r="D298">
            <v>6999.6</v>
          </cell>
          <cell r="E298">
            <v>35</v>
          </cell>
          <cell r="F298">
            <v>1.49E-2</v>
          </cell>
          <cell r="G298">
            <v>57</v>
          </cell>
          <cell r="H298">
            <v>14965096.08</v>
          </cell>
          <cell r="I298">
            <v>1198.673</v>
          </cell>
          <cell r="J298">
            <v>0</v>
          </cell>
          <cell r="K298">
            <v>7532432.79</v>
          </cell>
          <cell r="L298">
            <v>339844023</v>
          </cell>
          <cell r="M298">
            <v>165211929</v>
          </cell>
          <cell r="N298">
            <v>6999.60009765625</v>
          </cell>
          <cell r="O298">
            <v>805.50099999999998</v>
          </cell>
          <cell r="P298">
            <v>1</v>
          </cell>
          <cell r="Q298">
            <v>6518.85</v>
          </cell>
          <cell r="R298">
            <v>8245.6200000000008</v>
          </cell>
          <cell r="S298">
            <v>21.36</v>
          </cell>
          <cell r="T298">
            <v>257.80599999999998</v>
          </cell>
          <cell r="U298">
            <v>0</v>
          </cell>
          <cell r="V298">
            <v>0</v>
          </cell>
          <cell r="W298">
            <v>0</v>
          </cell>
          <cell r="X298">
            <v>-6.375463322953967E-2</v>
          </cell>
          <cell r="Y298">
            <v>12484.7197265625</v>
          </cell>
          <cell r="Z298">
            <v>13704</v>
          </cell>
          <cell r="AA298">
            <v>16426614.791999999</v>
          </cell>
          <cell r="AB298">
            <v>1461518.7119999994</v>
          </cell>
          <cell r="AC298">
            <v>1.2699999999999999E-2</v>
          </cell>
          <cell r="AD298">
            <v>1.55E-2</v>
          </cell>
          <cell r="AE298">
            <v>505055952</v>
          </cell>
          <cell r="AF298">
            <v>6414210.5904000001</v>
          </cell>
          <cell r="AG298">
            <v>7828367.2560000001</v>
          </cell>
          <cell r="AH298">
            <v>-1118222.1995999999</v>
          </cell>
          <cell r="AI298">
            <v>0</v>
          </cell>
          <cell r="AJ298">
            <v>8257.7802734375</v>
          </cell>
          <cell r="AK298">
            <v>7532432.79</v>
          </cell>
          <cell r="AL298">
            <v>0</v>
          </cell>
          <cell r="AM298">
            <v>1461518.7119999994</v>
          </cell>
          <cell r="AN298">
            <v>0</v>
          </cell>
          <cell r="AO298">
            <v>1461518.7119999994</v>
          </cell>
          <cell r="AP298">
            <v>9.7661832853397836</v>
          </cell>
          <cell r="AQ298">
            <v>0</v>
          </cell>
          <cell r="AR298">
            <v>1</v>
          </cell>
          <cell r="AS298">
            <v>0</v>
          </cell>
          <cell r="AT298">
            <v>1</v>
          </cell>
          <cell r="AU298">
            <v>0</v>
          </cell>
          <cell r="AV298">
            <v>0</v>
          </cell>
          <cell r="AW298">
            <v>955241884.828125</v>
          </cell>
          <cell r="AX298">
            <v>0</v>
          </cell>
          <cell r="AY298">
            <v>136463126.40401787</v>
          </cell>
          <cell r="AZ298">
            <v>1461518.7119999994</v>
          </cell>
          <cell r="BA298">
            <v>208788.38742857132</v>
          </cell>
          <cell r="BB298">
            <v>2109872938.5050004</v>
          </cell>
          <cell r="BC298">
            <v>734844866.56274295</v>
          </cell>
          <cell r="BD298">
            <v>0</v>
          </cell>
          <cell r="BE298">
            <v>0</v>
          </cell>
        </row>
        <row r="299">
          <cell r="A299">
            <v>115228003</v>
          </cell>
          <cell r="B299" t="str">
            <v>Steelton-Highspire SD</v>
          </cell>
          <cell r="C299" t="str">
            <v>Dauphin</v>
          </cell>
          <cell r="D299">
            <v>2528.8000000000002</v>
          </cell>
          <cell r="E299">
            <v>2</v>
          </cell>
          <cell r="F299">
            <v>2.0799999999999999E-2</v>
          </cell>
          <cell r="G299">
            <v>95</v>
          </cell>
          <cell r="H299">
            <v>29405333</v>
          </cell>
          <cell r="I299">
            <v>2911.306</v>
          </cell>
          <cell r="J299">
            <v>1</v>
          </cell>
          <cell r="K299">
            <v>7954367.3799999999</v>
          </cell>
          <cell r="L299">
            <v>259792783</v>
          </cell>
          <cell r="M299">
            <v>122319194</v>
          </cell>
          <cell r="N299">
            <v>2528.800048828125</v>
          </cell>
          <cell r="O299">
            <v>1617.62</v>
          </cell>
          <cell r="P299">
            <v>1</v>
          </cell>
          <cell r="Q299">
            <v>2505.81</v>
          </cell>
          <cell r="R299">
            <v>8245.6200000000008</v>
          </cell>
          <cell r="S299">
            <v>0</v>
          </cell>
          <cell r="T299">
            <v>517.24400000000003</v>
          </cell>
          <cell r="U299">
            <v>0</v>
          </cell>
          <cell r="V299">
            <v>0</v>
          </cell>
          <cell r="W299">
            <v>0</v>
          </cell>
          <cell r="X299">
            <v>0.12235323335111546</v>
          </cell>
          <cell r="Y299">
            <v>10100.392578125</v>
          </cell>
          <cell r="Z299">
            <v>13704</v>
          </cell>
          <cell r="AA299">
            <v>39896537.424000002</v>
          </cell>
          <cell r="AB299">
            <v>10491204.424000002</v>
          </cell>
          <cell r="AC299">
            <v>1.2699999999999999E-2</v>
          </cell>
          <cell r="AD299">
            <v>1.55E-2</v>
          </cell>
          <cell r="AE299">
            <v>382111977</v>
          </cell>
          <cell r="AF299">
            <v>4852822.1079000002</v>
          </cell>
          <cell r="AG299">
            <v>5922735.6435000002</v>
          </cell>
          <cell r="AH299">
            <v>-3101545.2720999997</v>
          </cell>
          <cell r="AI299">
            <v>0</v>
          </cell>
          <cell r="AJ299">
            <v>8257.7802734375</v>
          </cell>
          <cell r="AK299">
            <v>7954367.3799999999</v>
          </cell>
          <cell r="AL299">
            <v>0</v>
          </cell>
          <cell r="AM299">
            <v>10491204.424000002</v>
          </cell>
          <cell r="AN299">
            <v>0</v>
          </cell>
          <cell r="AO299">
            <v>10491204.424000002</v>
          </cell>
          <cell r="AP299">
            <v>35.677897012762969</v>
          </cell>
          <cell r="AQ299">
            <v>2031631.7364999996</v>
          </cell>
          <cell r="AR299">
            <v>1</v>
          </cell>
          <cell r="AS299">
            <v>0</v>
          </cell>
          <cell r="AT299">
            <v>1</v>
          </cell>
          <cell r="AU299">
            <v>2031631.75</v>
          </cell>
          <cell r="AV299">
            <v>2031631.75</v>
          </cell>
          <cell r="AW299">
            <v>955241884.828125</v>
          </cell>
          <cell r="AX299">
            <v>290233.10714285716</v>
          </cell>
          <cell r="AY299">
            <v>136463126.40401787</v>
          </cell>
          <cell r="AZ299">
            <v>10491204.424000002</v>
          </cell>
          <cell r="BA299">
            <v>1498743.4891428575</v>
          </cell>
          <cell r="BB299">
            <v>2120364142.9290004</v>
          </cell>
          <cell r="BC299">
            <v>734844866.56274295</v>
          </cell>
          <cell r="BD299">
            <v>2031632</v>
          </cell>
          <cell r="BE299">
            <v>290233</v>
          </cell>
        </row>
        <row r="300">
          <cell r="A300">
            <v>115228303</v>
          </cell>
          <cell r="B300" t="str">
            <v>Susquehanna Township SD</v>
          </cell>
          <cell r="C300" t="str">
            <v>Dauphin</v>
          </cell>
          <cell r="D300">
            <v>10324.9</v>
          </cell>
          <cell r="E300">
            <v>71</v>
          </cell>
          <cell r="F300">
            <v>1.37E-2</v>
          </cell>
          <cell r="G300">
            <v>47</v>
          </cell>
          <cell r="H300">
            <v>51943514.200000003</v>
          </cell>
          <cell r="I300">
            <v>5147.0640000000003</v>
          </cell>
          <cell r="J300">
            <v>1</v>
          </cell>
          <cell r="K300">
            <v>41875400.939999998</v>
          </cell>
          <cell r="L300">
            <v>2309793009</v>
          </cell>
          <cell r="M300">
            <v>739983753</v>
          </cell>
          <cell r="N300">
            <v>10324.900390625</v>
          </cell>
          <cell r="O300">
            <v>3387.2159999999999</v>
          </cell>
          <cell r="P300">
            <v>0.75</v>
          </cell>
          <cell r="Q300">
            <v>10270.64</v>
          </cell>
          <cell r="R300">
            <v>8245.6200000000008</v>
          </cell>
          <cell r="S300">
            <v>0</v>
          </cell>
          <cell r="T300">
            <v>769.96299999999997</v>
          </cell>
          <cell r="U300">
            <v>0</v>
          </cell>
          <cell r="V300">
            <v>0</v>
          </cell>
          <cell r="W300">
            <v>0</v>
          </cell>
          <cell r="X300">
            <v>0.10601736318468075</v>
          </cell>
          <cell r="Y300">
            <v>10091.873046875</v>
          </cell>
          <cell r="Z300">
            <v>13704</v>
          </cell>
          <cell r="AA300">
            <v>70535365.056000009</v>
          </cell>
          <cell r="AB300">
            <v>18591850.856000006</v>
          </cell>
          <cell r="AC300">
            <v>1.2699999999999999E-2</v>
          </cell>
          <cell r="AD300">
            <v>1.55E-2</v>
          </cell>
          <cell r="AE300">
            <v>3049776762</v>
          </cell>
          <cell r="AF300">
            <v>38732164.877399996</v>
          </cell>
          <cell r="AG300">
            <v>47271539.810999997</v>
          </cell>
          <cell r="AH300">
            <v>-3143236.0626000017</v>
          </cell>
          <cell r="AI300">
            <v>0</v>
          </cell>
          <cell r="AJ300">
            <v>8257.7802734375</v>
          </cell>
          <cell r="AK300">
            <v>41875400.939999998</v>
          </cell>
          <cell r="AL300">
            <v>5396138.8709999993</v>
          </cell>
          <cell r="AM300">
            <v>18591850.856000006</v>
          </cell>
          <cell r="AN300">
            <v>5396138.8709999993</v>
          </cell>
          <cell r="AO300">
            <v>13195711.985000007</v>
          </cell>
          <cell r="AP300">
            <v>25.403964649353671</v>
          </cell>
          <cell r="AQ300">
            <v>0</v>
          </cell>
          <cell r="AR300">
            <v>0.74967605715585228</v>
          </cell>
          <cell r="AS300">
            <v>0</v>
          </cell>
          <cell r="AT300">
            <v>0.74967605715585228</v>
          </cell>
          <cell r="AU300">
            <v>0</v>
          </cell>
          <cell r="AV300">
            <v>0</v>
          </cell>
          <cell r="AW300">
            <v>955241884.828125</v>
          </cell>
          <cell r="AX300">
            <v>0</v>
          </cell>
          <cell r="AY300">
            <v>136463126.40401787</v>
          </cell>
          <cell r="AZ300">
            <v>13195711.985000007</v>
          </cell>
          <cell r="BA300">
            <v>1885101.7121428582</v>
          </cell>
          <cell r="BB300">
            <v>2133559854.9140003</v>
          </cell>
          <cell r="BC300">
            <v>734844866.56274295</v>
          </cell>
          <cell r="BD300">
            <v>0</v>
          </cell>
          <cell r="BE300">
            <v>0</v>
          </cell>
        </row>
        <row r="301">
          <cell r="A301">
            <v>115229003</v>
          </cell>
          <cell r="B301" t="str">
            <v>Upper Dauphin Area SD</v>
          </cell>
          <cell r="C301" t="str">
            <v>Dauphin</v>
          </cell>
          <cell r="D301">
            <v>7292.03</v>
          </cell>
          <cell r="E301">
            <v>39</v>
          </cell>
          <cell r="F301">
            <v>1.37E-2</v>
          </cell>
          <cell r="G301">
            <v>47</v>
          </cell>
          <cell r="H301">
            <v>21245371.66</v>
          </cell>
          <cell r="I301">
            <v>1600.903</v>
          </cell>
          <cell r="J301">
            <v>0</v>
          </cell>
          <cell r="K301">
            <v>9881849.3600000013</v>
          </cell>
          <cell r="L301">
            <v>519787933</v>
          </cell>
          <cell r="M301">
            <v>199351343</v>
          </cell>
          <cell r="N301">
            <v>7292.02978515625</v>
          </cell>
          <cell r="O301">
            <v>1112.818</v>
          </cell>
          <cell r="P301">
            <v>1</v>
          </cell>
          <cell r="Q301">
            <v>7234.09</v>
          </cell>
          <cell r="R301">
            <v>8245.6200000000008</v>
          </cell>
          <cell r="S301">
            <v>73.182000000000002</v>
          </cell>
          <cell r="T301">
            <v>205.73599999999999</v>
          </cell>
          <cell r="U301">
            <v>0</v>
          </cell>
          <cell r="V301">
            <v>0</v>
          </cell>
          <cell r="W301">
            <v>0</v>
          </cell>
          <cell r="X301">
            <v>-0.12640160618613994</v>
          </cell>
          <cell r="Y301">
            <v>13270.8671875</v>
          </cell>
          <cell r="Z301">
            <v>13704</v>
          </cell>
          <cell r="AA301">
            <v>21938774.712000001</v>
          </cell>
          <cell r="AB301">
            <v>693403.05200000107</v>
          </cell>
          <cell r="AC301">
            <v>1.2699999999999999E-2</v>
          </cell>
          <cell r="AD301">
            <v>1.55E-2</v>
          </cell>
          <cell r="AE301">
            <v>719139276</v>
          </cell>
          <cell r="AF301">
            <v>9133068.8051999994</v>
          </cell>
          <cell r="AG301">
            <v>11146658.777999999</v>
          </cell>
          <cell r="AH301">
            <v>-748780.5548000019</v>
          </cell>
          <cell r="AI301">
            <v>0</v>
          </cell>
          <cell r="AJ301">
            <v>8257.7802734375</v>
          </cell>
          <cell r="AK301">
            <v>9881849.3600000013</v>
          </cell>
          <cell r="AL301">
            <v>0</v>
          </cell>
          <cell r="AM301">
            <v>693403.05200000107</v>
          </cell>
          <cell r="AN301">
            <v>0</v>
          </cell>
          <cell r="AO301">
            <v>693403.05200000107</v>
          </cell>
          <cell r="AP301">
            <v>3.2637840518719408</v>
          </cell>
          <cell r="AQ301">
            <v>0</v>
          </cell>
          <cell r="AR301">
            <v>1</v>
          </cell>
          <cell r="AS301">
            <v>0</v>
          </cell>
          <cell r="AT301">
            <v>1</v>
          </cell>
          <cell r="AU301">
            <v>0</v>
          </cell>
          <cell r="AV301">
            <v>0</v>
          </cell>
          <cell r="AW301">
            <v>955241884.828125</v>
          </cell>
          <cell r="AX301">
            <v>0</v>
          </cell>
          <cell r="AY301">
            <v>136463126.40401787</v>
          </cell>
          <cell r="AZ301">
            <v>693403.05200000107</v>
          </cell>
          <cell r="BA301">
            <v>99057.578857143017</v>
          </cell>
          <cell r="BB301">
            <v>2134253257.9660003</v>
          </cell>
          <cell r="BC301">
            <v>734844866.56274295</v>
          </cell>
          <cell r="BD301">
            <v>0</v>
          </cell>
          <cell r="BE301">
            <v>0</v>
          </cell>
        </row>
        <row r="302">
          <cell r="A302">
            <v>115503004</v>
          </cell>
          <cell r="B302" t="str">
            <v>Greenwood SD</v>
          </cell>
          <cell r="C302" t="str">
            <v>Perry</v>
          </cell>
          <cell r="D302">
            <v>7227.23</v>
          </cell>
          <cell r="E302">
            <v>38</v>
          </cell>
          <cell r="F302">
            <v>1.4999999999999999E-2</v>
          </cell>
          <cell r="G302">
            <v>59</v>
          </cell>
          <cell r="H302">
            <v>13201018.17</v>
          </cell>
          <cell r="I302">
            <v>1135.287</v>
          </cell>
          <cell r="J302">
            <v>0</v>
          </cell>
          <cell r="K302">
            <v>7716256.1999999993</v>
          </cell>
          <cell r="L302">
            <v>378124138</v>
          </cell>
          <cell r="M302">
            <v>136003554</v>
          </cell>
          <cell r="N302">
            <v>7227.22998046875</v>
          </cell>
          <cell r="O302">
            <v>799.92499999999995</v>
          </cell>
          <cell r="P302">
            <v>1</v>
          </cell>
          <cell r="Q302">
            <v>7152.35</v>
          </cell>
          <cell r="R302">
            <v>8245.6200000000008</v>
          </cell>
          <cell r="S302">
            <v>93.591999999999999</v>
          </cell>
          <cell r="T302">
            <v>112.836</v>
          </cell>
          <cell r="U302">
            <v>0</v>
          </cell>
          <cell r="V302">
            <v>0</v>
          </cell>
          <cell r="W302">
            <v>0</v>
          </cell>
          <cell r="X302">
            <v>-3.2742323788426508E-2</v>
          </cell>
          <cell r="Y302">
            <v>11627.9130859375</v>
          </cell>
          <cell r="Z302">
            <v>13704</v>
          </cell>
          <cell r="AA302">
            <v>15557973.048</v>
          </cell>
          <cell r="AB302">
            <v>2356954.8780000005</v>
          </cell>
          <cell r="AC302">
            <v>1.2699999999999999E-2</v>
          </cell>
          <cell r="AD302">
            <v>1.55E-2</v>
          </cell>
          <cell r="AE302">
            <v>514127692</v>
          </cell>
          <cell r="AF302">
            <v>6529421.6883999994</v>
          </cell>
          <cell r="AG302">
            <v>7968979.2259999998</v>
          </cell>
          <cell r="AH302">
            <v>-1186834.5115999999</v>
          </cell>
          <cell r="AI302">
            <v>0</v>
          </cell>
          <cell r="AJ302">
            <v>8257.7802734375</v>
          </cell>
          <cell r="AK302">
            <v>7716256.1999999993</v>
          </cell>
          <cell r="AL302">
            <v>0</v>
          </cell>
          <cell r="AM302">
            <v>2356954.8780000005</v>
          </cell>
          <cell r="AN302">
            <v>0</v>
          </cell>
          <cell r="AO302">
            <v>2356954.8780000005</v>
          </cell>
          <cell r="AP302">
            <v>17.854341594319617</v>
          </cell>
          <cell r="AQ302">
            <v>0</v>
          </cell>
          <cell r="AR302">
            <v>1</v>
          </cell>
          <cell r="AS302">
            <v>0</v>
          </cell>
          <cell r="AT302">
            <v>1</v>
          </cell>
          <cell r="AU302">
            <v>0</v>
          </cell>
          <cell r="AV302">
            <v>0</v>
          </cell>
          <cell r="AW302">
            <v>955241884.828125</v>
          </cell>
          <cell r="AX302">
            <v>0</v>
          </cell>
          <cell r="AY302">
            <v>136463126.40401787</v>
          </cell>
          <cell r="AZ302">
            <v>2356954.8780000005</v>
          </cell>
          <cell r="BA302">
            <v>336707.8397142858</v>
          </cell>
          <cell r="BB302">
            <v>2136610212.8440003</v>
          </cell>
          <cell r="BC302">
            <v>734844866.56274295</v>
          </cell>
          <cell r="BD302">
            <v>0</v>
          </cell>
          <cell r="BE302">
            <v>0</v>
          </cell>
        </row>
        <row r="303">
          <cell r="A303">
            <v>115504003</v>
          </cell>
          <cell r="B303" t="str">
            <v>Newport SD</v>
          </cell>
          <cell r="C303" t="str">
            <v>Perry</v>
          </cell>
          <cell r="D303">
            <v>6638.04</v>
          </cell>
          <cell r="E303">
            <v>30</v>
          </cell>
          <cell r="F303">
            <v>1.5699999999999999E-2</v>
          </cell>
          <cell r="G303">
            <v>68</v>
          </cell>
          <cell r="H303">
            <v>19971563.18</v>
          </cell>
          <cell r="I303">
            <v>1657.27</v>
          </cell>
          <cell r="J303">
            <v>0</v>
          </cell>
          <cell r="K303">
            <v>9533124.9399999995</v>
          </cell>
          <cell r="L303">
            <v>434213698</v>
          </cell>
          <cell r="M303">
            <v>173578592</v>
          </cell>
          <cell r="N303">
            <v>6638.0400390625</v>
          </cell>
          <cell r="O303">
            <v>1068.0429999999999</v>
          </cell>
          <cell r="P303">
            <v>1</v>
          </cell>
          <cell r="Q303">
            <v>6579.41</v>
          </cell>
          <cell r="R303">
            <v>8245.6200000000008</v>
          </cell>
          <cell r="S303">
            <v>59.787999999999997</v>
          </cell>
          <cell r="T303">
            <v>165.46</v>
          </cell>
          <cell r="U303">
            <v>0</v>
          </cell>
          <cell r="V303">
            <v>0</v>
          </cell>
          <cell r="W303">
            <v>0</v>
          </cell>
          <cell r="X303">
            <v>-0.10196649855968355</v>
          </cell>
          <cell r="Y303">
            <v>12050.880859375</v>
          </cell>
          <cell r="Z303">
            <v>13704</v>
          </cell>
          <cell r="AA303">
            <v>22711228.079999998</v>
          </cell>
          <cell r="AB303">
            <v>2739664.8999999985</v>
          </cell>
          <cell r="AC303">
            <v>1.2699999999999999E-2</v>
          </cell>
          <cell r="AD303">
            <v>1.55E-2</v>
          </cell>
          <cell r="AE303">
            <v>607792290</v>
          </cell>
          <cell r="AF303">
            <v>7718962.0829999996</v>
          </cell>
          <cell r="AG303">
            <v>9420780.4949999992</v>
          </cell>
          <cell r="AH303">
            <v>-1814162.8569999998</v>
          </cell>
          <cell r="AI303">
            <v>0</v>
          </cell>
          <cell r="AJ303">
            <v>8257.7802734375</v>
          </cell>
          <cell r="AK303">
            <v>9533124.9399999995</v>
          </cell>
          <cell r="AL303">
            <v>0</v>
          </cell>
          <cell r="AM303">
            <v>2739664.8999999985</v>
          </cell>
          <cell r="AN303">
            <v>0</v>
          </cell>
          <cell r="AO303">
            <v>2739664.8999999985</v>
          </cell>
          <cell r="AP303">
            <v>13.717829071805276</v>
          </cell>
          <cell r="AQ303">
            <v>112344.4450000003</v>
          </cell>
          <cell r="AR303">
            <v>1</v>
          </cell>
          <cell r="AS303">
            <v>0</v>
          </cell>
          <cell r="AT303">
            <v>1</v>
          </cell>
          <cell r="AU303">
            <v>112344.4453125</v>
          </cell>
          <cell r="AV303">
            <v>112344.4453125</v>
          </cell>
          <cell r="AW303">
            <v>955241884.828125</v>
          </cell>
          <cell r="AX303">
            <v>16049.206473214286</v>
          </cell>
          <cell r="AY303">
            <v>136463126.40401787</v>
          </cell>
          <cell r="AZ303">
            <v>2739664.8999999985</v>
          </cell>
          <cell r="BA303">
            <v>391380.69999999978</v>
          </cell>
          <cell r="BB303">
            <v>2139349877.7440004</v>
          </cell>
          <cell r="BC303">
            <v>734844866.56274295</v>
          </cell>
          <cell r="BD303">
            <v>112344</v>
          </cell>
          <cell r="BE303">
            <v>16049</v>
          </cell>
        </row>
        <row r="304">
          <cell r="A304">
            <v>115506003</v>
          </cell>
          <cell r="B304" t="str">
            <v>Susquenita SD</v>
          </cell>
          <cell r="C304" t="str">
            <v>Perry</v>
          </cell>
          <cell r="D304">
            <v>7814.7</v>
          </cell>
          <cell r="E304">
            <v>44</v>
          </cell>
          <cell r="F304">
            <v>1.4200000000000001E-2</v>
          </cell>
          <cell r="G304">
            <v>51</v>
          </cell>
          <cell r="H304">
            <v>30846742.950000003</v>
          </cell>
          <cell r="I304">
            <v>2644.165</v>
          </cell>
          <cell r="J304">
            <v>0</v>
          </cell>
          <cell r="K304">
            <v>17440637.199999999</v>
          </cell>
          <cell r="L304">
            <v>864783905</v>
          </cell>
          <cell r="M304">
            <v>363042909</v>
          </cell>
          <cell r="N304">
            <v>7814.7001953125</v>
          </cell>
          <cell r="O304">
            <v>1914.1679999999999</v>
          </cell>
          <cell r="P304">
            <v>1</v>
          </cell>
          <cell r="Q304">
            <v>7890.1</v>
          </cell>
          <cell r="R304">
            <v>8245.6200000000008</v>
          </cell>
          <cell r="S304">
            <v>0</v>
          </cell>
          <cell r="T304">
            <v>264.459</v>
          </cell>
          <cell r="U304">
            <v>0</v>
          </cell>
          <cell r="V304">
            <v>0</v>
          </cell>
          <cell r="W304">
            <v>0</v>
          </cell>
          <cell r="X304">
            <v>3.3045658352638507E-2</v>
          </cell>
          <cell r="Y304">
            <v>11665.9677734375</v>
          </cell>
          <cell r="Z304">
            <v>13704</v>
          </cell>
          <cell r="AA304">
            <v>36235637.159999996</v>
          </cell>
          <cell r="AB304">
            <v>5388894.2099999934</v>
          </cell>
          <cell r="AC304">
            <v>1.2699999999999999E-2</v>
          </cell>
          <cell r="AD304">
            <v>1.55E-2</v>
          </cell>
          <cell r="AE304">
            <v>1227826814</v>
          </cell>
          <cell r="AF304">
            <v>15593400.537799999</v>
          </cell>
          <cell r="AG304">
            <v>19031315.616999999</v>
          </cell>
          <cell r="AH304">
            <v>-1847236.6622000001</v>
          </cell>
          <cell r="AI304">
            <v>0</v>
          </cell>
          <cell r="AJ304">
            <v>8257.7802734375</v>
          </cell>
          <cell r="AK304">
            <v>17440637.199999999</v>
          </cell>
          <cell r="AL304">
            <v>0</v>
          </cell>
          <cell r="AM304">
            <v>5388894.2099999934</v>
          </cell>
          <cell r="AN304">
            <v>0</v>
          </cell>
          <cell r="AO304">
            <v>5388894.2099999934</v>
          </cell>
          <cell r="AP304">
            <v>17.469896963627381</v>
          </cell>
          <cell r="AQ304">
            <v>0</v>
          </cell>
          <cell r="AR304">
            <v>1</v>
          </cell>
          <cell r="AS304">
            <v>0</v>
          </cell>
          <cell r="AT304">
            <v>1</v>
          </cell>
          <cell r="AU304">
            <v>0</v>
          </cell>
          <cell r="AV304">
            <v>0</v>
          </cell>
          <cell r="AW304">
            <v>955241884.828125</v>
          </cell>
          <cell r="AX304">
            <v>0</v>
          </cell>
          <cell r="AY304">
            <v>136463126.40401787</v>
          </cell>
          <cell r="AZ304">
            <v>5388894.2099999934</v>
          </cell>
          <cell r="BA304">
            <v>769842.0299999991</v>
          </cell>
          <cell r="BB304">
            <v>2144738771.9540005</v>
          </cell>
          <cell r="BC304">
            <v>734844866.56274295</v>
          </cell>
          <cell r="BD304">
            <v>0</v>
          </cell>
          <cell r="BE304">
            <v>0</v>
          </cell>
        </row>
        <row r="305">
          <cell r="A305">
            <v>115508003</v>
          </cell>
          <cell r="B305" t="str">
            <v>West Perry SD</v>
          </cell>
          <cell r="C305" t="str">
            <v>Perry</v>
          </cell>
          <cell r="D305">
            <v>8614.14</v>
          </cell>
          <cell r="E305">
            <v>55</v>
          </cell>
          <cell r="F305">
            <v>1.49E-2</v>
          </cell>
          <cell r="G305">
            <v>57</v>
          </cell>
          <cell r="H305">
            <v>44216000.850000001</v>
          </cell>
          <cell r="I305">
            <v>3329.03</v>
          </cell>
          <cell r="J305">
            <v>0</v>
          </cell>
          <cell r="K305">
            <v>24498008.09</v>
          </cell>
          <cell r="L305">
            <v>1210176483</v>
          </cell>
          <cell r="M305">
            <v>438577350</v>
          </cell>
          <cell r="N305">
            <v>8614.1396484375</v>
          </cell>
          <cell r="O305">
            <v>2367.2930000000001</v>
          </cell>
          <cell r="P305">
            <v>0.96</v>
          </cell>
          <cell r="Q305">
            <v>8548.66</v>
          </cell>
          <cell r="R305">
            <v>8245.6200000000008</v>
          </cell>
          <cell r="S305">
            <v>0</v>
          </cell>
          <cell r="T305">
            <v>332.84500000000003</v>
          </cell>
          <cell r="U305">
            <v>0</v>
          </cell>
          <cell r="V305">
            <v>0</v>
          </cell>
          <cell r="W305">
            <v>0</v>
          </cell>
          <cell r="X305">
            <v>-9.3301455562602179E-2</v>
          </cell>
          <cell r="Y305">
            <v>13281.947265625</v>
          </cell>
          <cell r="Z305">
            <v>13704</v>
          </cell>
          <cell r="AA305">
            <v>45621027.120000005</v>
          </cell>
          <cell r="AB305">
            <v>1405026.2700000033</v>
          </cell>
          <cell r="AC305">
            <v>1.2699999999999999E-2</v>
          </cell>
          <cell r="AD305">
            <v>1.55E-2</v>
          </cell>
          <cell r="AE305">
            <v>1648753833</v>
          </cell>
          <cell r="AF305">
            <v>20939173.679099999</v>
          </cell>
          <cell r="AG305">
            <v>25555684.411499999</v>
          </cell>
          <cell r="AH305">
            <v>-3558834.4109000005</v>
          </cell>
          <cell r="AI305">
            <v>0</v>
          </cell>
          <cell r="AJ305">
            <v>8257.7802734375</v>
          </cell>
          <cell r="AK305">
            <v>24498008.09</v>
          </cell>
          <cell r="AL305">
            <v>0</v>
          </cell>
          <cell r="AM305">
            <v>1405026.2700000033</v>
          </cell>
          <cell r="AN305">
            <v>0</v>
          </cell>
          <cell r="AO305">
            <v>1405026.2700000033</v>
          </cell>
          <cell r="AP305">
            <v>3.177642127261727</v>
          </cell>
          <cell r="AQ305">
            <v>0</v>
          </cell>
          <cell r="AR305">
            <v>0.95684562155930841</v>
          </cell>
          <cell r="AS305">
            <v>0</v>
          </cell>
          <cell r="AT305">
            <v>0.95684562155930841</v>
          </cell>
          <cell r="AU305">
            <v>0</v>
          </cell>
          <cell r="AV305">
            <v>0</v>
          </cell>
          <cell r="AW305">
            <v>955241884.828125</v>
          </cell>
          <cell r="AX305">
            <v>0</v>
          </cell>
          <cell r="AY305">
            <v>136463126.40401787</v>
          </cell>
          <cell r="AZ305">
            <v>1405026.2700000033</v>
          </cell>
          <cell r="BA305">
            <v>200718.03857142903</v>
          </cell>
          <cell r="BB305">
            <v>2146143798.2240005</v>
          </cell>
          <cell r="BC305">
            <v>734844866.56274295</v>
          </cell>
          <cell r="BD305">
            <v>0</v>
          </cell>
          <cell r="BE305">
            <v>0</v>
          </cell>
        </row>
        <row r="306">
          <cell r="A306">
            <v>115674603</v>
          </cell>
          <cell r="B306" t="str">
            <v>Northern York County SD</v>
          </cell>
          <cell r="C306" t="str">
            <v>York</v>
          </cell>
          <cell r="D306">
            <v>8342.5499999999993</v>
          </cell>
          <cell r="E306">
            <v>51</v>
          </cell>
          <cell r="F306">
            <v>1.5900000000000001E-2</v>
          </cell>
          <cell r="G306">
            <v>69</v>
          </cell>
          <cell r="H306">
            <v>51696030.640000001</v>
          </cell>
          <cell r="I306">
            <v>4420.3639999999996</v>
          </cell>
          <cell r="J306">
            <v>0</v>
          </cell>
          <cell r="K306">
            <v>37938405.689999998</v>
          </cell>
          <cell r="L306">
            <v>1626968577</v>
          </cell>
          <cell r="M306">
            <v>753037770</v>
          </cell>
          <cell r="N306">
            <v>8342.5498046875</v>
          </cell>
          <cell r="O306">
            <v>3554.0889999999999</v>
          </cell>
          <cell r="P306">
            <v>0.98</v>
          </cell>
          <cell r="Q306">
            <v>8418.74</v>
          </cell>
          <cell r="R306">
            <v>8245.6200000000008</v>
          </cell>
          <cell r="S306">
            <v>0</v>
          </cell>
          <cell r="T306">
            <v>403.75900000000001</v>
          </cell>
          <cell r="U306">
            <v>0</v>
          </cell>
          <cell r="V306">
            <v>0</v>
          </cell>
          <cell r="W306">
            <v>0</v>
          </cell>
          <cell r="X306">
            <v>9.0036509949382879E-2</v>
          </cell>
          <cell r="Y306">
            <v>11694.9716796875</v>
          </cell>
          <cell r="Z306">
            <v>13704</v>
          </cell>
          <cell r="AA306">
            <v>60576668.255999997</v>
          </cell>
          <cell r="AB306">
            <v>8880637.6159999967</v>
          </cell>
          <cell r="AC306">
            <v>1.2699999999999999E-2</v>
          </cell>
          <cell r="AD306">
            <v>1.55E-2</v>
          </cell>
          <cell r="AE306">
            <v>2380006347</v>
          </cell>
          <cell r="AF306">
            <v>30226080.606899999</v>
          </cell>
          <cell r="AG306">
            <v>36890098.3785</v>
          </cell>
          <cell r="AH306">
            <v>-7712325.0830999985</v>
          </cell>
          <cell r="AI306">
            <v>0</v>
          </cell>
          <cell r="AJ306">
            <v>8257.7802734375</v>
          </cell>
          <cell r="AK306">
            <v>37938405.689999998</v>
          </cell>
          <cell r="AL306">
            <v>0</v>
          </cell>
          <cell r="AM306">
            <v>8880637.6159999967</v>
          </cell>
          <cell r="AN306">
            <v>0</v>
          </cell>
          <cell r="AO306">
            <v>8880637.6159999967</v>
          </cell>
          <cell r="AP306">
            <v>17.178567688964051</v>
          </cell>
          <cell r="AQ306">
            <v>1048307.311499998</v>
          </cell>
          <cell r="AR306">
            <v>0.98973458623951593</v>
          </cell>
          <cell r="AS306">
            <v>0</v>
          </cell>
          <cell r="AT306">
            <v>0.98973458623951593</v>
          </cell>
          <cell r="AU306">
            <v>1027341.1875</v>
          </cell>
          <cell r="AV306">
            <v>1027341.1875</v>
          </cell>
          <cell r="AW306">
            <v>955241884.828125</v>
          </cell>
          <cell r="AX306">
            <v>146763.02678571429</v>
          </cell>
          <cell r="AY306">
            <v>136463126.40401787</v>
          </cell>
          <cell r="AZ306">
            <v>8880637.6159999967</v>
          </cell>
          <cell r="BA306">
            <v>1268662.5165714282</v>
          </cell>
          <cell r="BB306">
            <v>2155024435.8400006</v>
          </cell>
          <cell r="BC306">
            <v>734844866.56274295</v>
          </cell>
          <cell r="BD306">
            <v>1027341</v>
          </cell>
          <cell r="BE306">
            <v>146763</v>
          </cell>
        </row>
        <row r="307">
          <cell r="A307">
            <v>116191004</v>
          </cell>
          <cell r="B307" t="str">
            <v>Benton Area SD</v>
          </cell>
          <cell r="C307" t="str">
            <v>Columbia</v>
          </cell>
          <cell r="D307">
            <v>8304.58</v>
          </cell>
          <cell r="E307">
            <v>50</v>
          </cell>
          <cell r="F307">
            <v>1.4500000000000001E-2</v>
          </cell>
          <cell r="G307">
            <v>52</v>
          </cell>
          <cell r="H307">
            <v>13443943.9</v>
          </cell>
          <cell r="I307">
            <v>980.62199999999996</v>
          </cell>
          <cell r="J307">
            <v>0</v>
          </cell>
          <cell r="K307">
            <v>7266113.5499999998</v>
          </cell>
          <cell r="L307">
            <v>382309008</v>
          </cell>
          <cell r="M307">
            <v>118205598</v>
          </cell>
          <cell r="N307">
            <v>8304.580078125</v>
          </cell>
          <cell r="O307">
            <v>671.96699999999998</v>
          </cell>
          <cell r="P307">
            <v>1</v>
          </cell>
          <cell r="Q307">
            <v>8285.7999999999993</v>
          </cell>
          <cell r="R307">
            <v>8245.6200000000008</v>
          </cell>
          <cell r="S307">
            <v>90.445999999999998</v>
          </cell>
          <cell r="T307">
            <v>83.275000000000006</v>
          </cell>
          <cell r="U307">
            <v>0</v>
          </cell>
          <cell r="V307">
            <v>0</v>
          </cell>
          <cell r="W307">
            <v>0</v>
          </cell>
          <cell r="X307">
            <v>-0.10529539350961122</v>
          </cell>
          <cell r="Y307">
            <v>13709.6083984375</v>
          </cell>
          <cell r="Z307">
            <v>13704</v>
          </cell>
          <cell r="AA307">
            <v>13438443.888</v>
          </cell>
          <cell r="AB307">
            <v>0</v>
          </cell>
          <cell r="AC307">
            <v>1.2699999999999999E-2</v>
          </cell>
          <cell r="AD307">
            <v>1.55E-2</v>
          </cell>
          <cell r="AE307">
            <v>500514606</v>
          </cell>
          <cell r="AF307">
            <v>6356535.4961999999</v>
          </cell>
          <cell r="AG307">
            <v>7757976.3930000002</v>
          </cell>
          <cell r="AH307">
            <v>-909578.05379999988</v>
          </cell>
          <cell r="AI307">
            <v>0</v>
          </cell>
          <cell r="AJ307">
            <v>8257.7802734375</v>
          </cell>
          <cell r="AK307">
            <v>7266113.5499999998</v>
          </cell>
          <cell r="AL307">
            <v>0</v>
          </cell>
          <cell r="AM307">
            <v>0</v>
          </cell>
          <cell r="AN307">
            <v>0</v>
          </cell>
          <cell r="AO307">
            <v>0</v>
          </cell>
          <cell r="AP307">
            <v>0</v>
          </cell>
          <cell r="AQ307">
            <v>0</v>
          </cell>
          <cell r="AR307">
            <v>0.99433264108055286</v>
          </cell>
          <cell r="AS307">
            <v>0</v>
          </cell>
          <cell r="AT307">
            <v>0.99433264108055286</v>
          </cell>
          <cell r="AU307">
            <v>0</v>
          </cell>
          <cell r="AV307">
            <v>0</v>
          </cell>
          <cell r="AW307">
            <v>955241884.828125</v>
          </cell>
          <cell r="AX307">
            <v>0</v>
          </cell>
          <cell r="AY307">
            <v>136463126.40401787</v>
          </cell>
          <cell r="AZ307">
            <v>0</v>
          </cell>
          <cell r="BA307">
            <v>0</v>
          </cell>
          <cell r="BB307">
            <v>2155024435.8400006</v>
          </cell>
          <cell r="BC307">
            <v>734844866.56274295</v>
          </cell>
          <cell r="BD307">
            <v>0</v>
          </cell>
          <cell r="BE307">
            <v>0</v>
          </cell>
        </row>
        <row r="308">
          <cell r="A308">
            <v>116191103</v>
          </cell>
          <cell r="B308" t="str">
            <v>Berwick Area SD</v>
          </cell>
          <cell r="C308" t="str">
            <v>Columbia</v>
          </cell>
          <cell r="D308">
            <v>7142.71</v>
          </cell>
          <cell r="E308">
            <v>37</v>
          </cell>
          <cell r="F308">
            <v>1.18E-2</v>
          </cell>
          <cell r="G308">
            <v>23</v>
          </cell>
          <cell r="H308">
            <v>48245879.649999999</v>
          </cell>
          <cell r="I308">
            <v>4203.3500000000004</v>
          </cell>
          <cell r="J308">
            <v>0</v>
          </cell>
          <cell r="K308">
            <v>20766631.149999999</v>
          </cell>
          <cell r="L308">
            <v>1328450382</v>
          </cell>
          <cell r="M308">
            <v>434550621</v>
          </cell>
          <cell r="N308">
            <v>7142.7099609375</v>
          </cell>
          <cell r="O308">
            <v>2937.3429999999998</v>
          </cell>
          <cell r="P308">
            <v>1</v>
          </cell>
          <cell r="Q308">
            <v>7196.48</v>
          </cell>
          <cell r="R308">
            <v>8245.6200000000008</v>
          </cell>
          <cell r="S308">
            <v>0</v>
          </cell>
          <cell r="T308">
            <v>492.39</v>
          </cell>
          <cell r="U308">
            <v>0</v>
          </cell>
          <cell r="V308">
            <v>0</v>
          </cell>
          <cell r="W308">
            <v>0</v>
          </cell>
          <cell r="X308">
            <v>-9.1146129854699443E-2</v>
          </cell>
          <cell r="Y308">
            <v>11477.958984375</v>
          </cell>
          <cell r="Z308">
            <v>13704</v>
          </cell>
          <cell r="AA308">
            <v>57602708.400000006</v>
          </cell>
          <cell r="AB308">
            <v>9356828.7500000075</v>
          </cell>
          <cell r="AC308">
            <v>1.2699999999999999E-2</v>
          </cell>
          <cell r="AD308">
            <v>1.55E-2</v>
          </cell>
          <cell r="AE308">
            <v>1763001003</v>
          </cell>
          <cell r="AF308">
            <v>22390112.7381</v>
          </cell>
          <cell r="AG308">
            <v>27326515.546500001</v>
          </cell>
          <cell r="AH308">
            <v>1623481.5881000012</v>
          </cell>
          <cell r="AI308">
            <v>1623481.5881000012</v>
          </cell>
          <cell r="AJ308">
            <v>8257.7802734375</v>
          </cell>
          <cell r="AK308">
            <v>22390112.7381</v>
          </cell>
          <cell r="AL308">
            <v>0</v>
          </cell>
          <cell r="AM308">
            <v>7733347.1619000062</v>
          </cell>
          <cell r="AN308">
            <v>0</v>
          </cell>
          <cell r="AO308">
            <v>7733347.1619000062</v>
          </cell>
          <cell r="AP308">
            <v>16.029031324543393</v>
          </cell>
          <cell r="AQ308">
            <v>0</v>
          </cell>
          <cell r="AR308">
            <v>1</v>
          </cell>
          <cell r="AS308">
            <v>0</v>
          </cell>
          <cell r="AT308">
            <v>1</v>
          </cell>
          <cell r="AU308">
            <v>0</v>
          </cell>
          <cell r="AV308">
            <v>0</v>
          </cell>
          <cell r="AW308">
            <v>955241884.828125</v>
          </cell>
          <cell r="AX308">
            <v>0</v>
          </cell>
          <cell r="AY308">
            <v>136463126.40401787</v>
          </cell>
          <cell r="AZ308">
            <v>7733347.1619000062</v>
          </cell>
          <cell r="BA308">
            <v>1104763.8802714294</v>
          </cell>
          <cell r="BB308">
            <v>2162757783.0019007</v>
          </cell>
          <cell r="BC308">
            <v>734844866.56274295</v>
          </cell>
          <cell r="BD308">
            <v>0</v>
          </cell>
          <cell r="BE308">
            <v>0</v>
          </cell>
        </row>
        <row r="309">
          <cell r="A309">
            <v>116191203</v>
          </cell>
          <cell r="B309" t="str">
            <v>Bloomsburg Area SD</v>
          </cell>
          <cell r="C309" t="str">
            <v>Columbia</v>
          </cell>
          <cell r="D309">
            <v>9715.17</v>
          </cell>
          <cell r="E309">
            <v>66</v>
          </cell>
          <cell r="F309">
            <v>1.21E-2</v>
          </cell>
          <cell r="G309">
            <v>25</v>
          </cell>
          <cell r="H309">
            <v>26070495.149999999</v>
          </cell>
          <cell r="I309">
            <v>2290.4430000000002</v>
          </cell>
          <cell r="J309">
            <v>0</v>
          </cell>
          <cell r="K309">
            <v>16718124.410000002</v>
          </cell>
          <cell r="L309">
            <v>1055372575</v>
          </cell>
          <cell r="M309">
            <v>330064186</v>
          </cell>
          <cell r="N309">
            <v>9715.169921875</v>
          </cell>
          <cell r="O309">
            <v>1696.3810000000001</v>
          </cell>
          <cell r="P309">
            <v>0.82</v>
          </cell>
          <cell r="Q309">
            <v>9739</v>
          </cell>
          <cell r="R309">
            <v>8245.6200000000008</v>
          </cell>
          <cell r="S309">
            <v>0</v>
          </cell>
          <cell r="T309">
            <v>295.21199999999999</v>
          </cell>
          <cell r="U309">
            <v>0</v>
          </cell>
          <cell r="V309">
            <v>0</v>
          </cell>
          <cell r="W309">
            <v>0</v>
          </cell>
          <cell r="X309">
            <v>-2.9025947116694491E-2</v>
          </cell>
          <cell r="Y309">
            <v>11382.2939453125</v>
          </cell>
          <cell r="Z309">
            <v>13704</v>
          </cell>
          <cell r="AA309">
            <v>31388230.872000001</v>
          </cell>
          <cell r="AB309">
            <v>5317735.7220000029</v>
          </cell>
          <cell r="AC309">
            <v>1.2699999999999999E-2</v>
          </cell>
          <cell r="AD309">
            <v>1.55E-2</v>
          </cell>
          <cell r="AE309">
            <v>1385436761</v>
          </cell>
          <cell r="AF309">
            <v>17595046.864700001</v>
          </cell>
          <cell r="AG309">
            <v>21474269.795499999</v>
          </cell>
          <cell r="AH309">
            <v>876922.45469999872</v>
          </cell>
          <cell r="AI309">
            <v>876922.45469999872</v>
          </cell>
          <cell r="AJ309">
            <v>8257.7802734375</v>
          </cell>
          <cell r="AK309">
            <v>17595046.864700001</v>
          </cell>
          <cell r="AL309">
            <v>0</v>
          </cell>
          <cell r="AM309">
            <v>4440813.2673000041</v>
          </cell>
          <cell r="AN309">
            <v>0</v>
          </cell>
          <cell r="AO309">
            <v>4440813.2673000041</v>
          </cell>
          <cell r="AP309">
            <v>17.033866222138112</v>
          </cell>
          <cell r="AQ309">
            <v>0</v>
          </cell>
          <cell r="AR309">
            <v>0.8235131475796913</v>
          </cell>
          <cell r="AS309">
            <v>0</v>
          </cell>
          <cell r="AT309">
            <v>0.8235131475796913</v>
          </cell>
          <cell r="AU309">
            <v>0</v>
          </cell>
          <cell r="AV309">
            <v>0</v>
          </cell>
          <cell r="AW309">
            <v>955241884.828125</v>
          </cell>
          <cell r="AX309">
            <v>0</v>
          </cell>
          <cell r="AY309">
            <v>136463126.40401787</v>
          </cell>
          <cell r="AZ309">
            <v>4440813.2673000041</v>
          </cell>
          <cell r="BA309">
            <v>634401.89532857202</v>
          </cell>
          <cell r="BB309">
            <v>2167198596.2692008</v>
          </cell>
          <cell r="BC309">
            <v>734844866.56274295</v>
          </cell>
          <cell r="BD309">
            <v>0</v>
          </cell>
          <cell r="BE309">
            <v>0</v>
          </cell>
        </row>
        <row r="310">
          <cell r="A310">
            <v>116191503</v>
          </cell>
          <cell r="B310" t="str">
            <v>Central Columbia SD</v>
          </cell>
          <cell r="C310" t="str">
            <v>Columbia</v>
          </cell>
          <cell r="D310">
            <v>10087.27</v>
          </cell>
          <cell r="E310">
            <v>69</v>
          </cell>
          <cell r="F310">
            <v>1.18E-2</v>
          </cell>
          <cell r="G310">
            <v>23</v>
          </cell>
          <cell r="H310">
            <v>31393421.699999999</v>
          </cell>
          <cell r="I310">
            <v>2550.0279999999998</v>
          </cell>
          <cell r="J310">
            <v>0</v>
          </cell>
          <cell r="K310">
            <v>18782884.75</v>
          </cell>
          <cell r="L310">
            <v>1167470015</v>
          </cell>
          <cell r="M310">
            <v>419790590</v>
          </cell>
          <cell r="N310">
            <v>10087.26953125</v>
          </cell>
          <cell r="O310">
            <v>1935.347</v>
          </cell>
          <cell r="P310">
            <v>0.78</v>
          </cell>
          <cell r="Q310">
            <v>10075.85</v>
          </cell>
          <cell r="R310">
            <v>8245.6200000000008</v>
          </cell>
          <cell r="S310">
            <v>0</v>
          </cell>
          <cell r="T310">
            <v>270.089</v>
          </cell>
          <cell r="U310">
            <v>1</v>
          </cell>
          <cell r="V310">
            <v>1</v>
          </cell>
          <cell r="W310">
            <v>1</v>
          </cell>
          <cell r="X310">
            <v>-5.4768655203823194E-2</v>
          </cell>
          <cell r="Y310">
            <v>12311.0107421875</v>
          </cell>
          <cell r="Z310">
            <v>13704</v>
          </cell>
          <cell r="AA310">
            <v>34945583.711999997</v>
          </cell>
          <cell r="AB310">
            <v>3552162.0119999982</v>
          </cell>
          <cell r="AC310">
            <v>1.2699999999999999E-2</v>
          </cell>
          <cell r="AD310">
            <v>1.55E-2</v>
          </cell>
          <cell r="AE310">
            <v>1587260605</v>
          </cell>
          <cell r="AF310">
            <v>20158209.683499999</v>
          </cell>
          <cell r="AG310">
            <v>24602539.377500001</v>
          </cell>
          <cell r="AH310">
            <v>1375324.9334999993</v>
          </cell>
          <cell r="AI310">
            <v>1375324.9334999993</v>
          </cell>
          <cell r="AJ310">
            <v>8257.7802734375</v>
          </cell>
          <cell r="AK310">
            <v>20158209.683499999</v>
          </cell>
          <cell r="AL310">
            <v>0</v>
          </cell>
          <cell r="AM310">
            <v>2176837.0784999989</v>
          </cell>
          <cell r="AN310">
            <v>0</v>
          </cell>
          <cell r="AO310">
            <v>2176837.0784999989</v>
          </cell>
          <cell r="AP310">
            <v>6.9340548453181157</v>
          </cell>
          <cell r="AQ310">
            <v>0</v>
          </cell>
          <cell r="AR310">
            <v>0.77845265952433351</v>
          </cell>
          <cell r="AS310">
            <v>0</v>
          </cell>
          <cell r="AT310">
            <v>0.77845265952433351</v>
          </cell>
          <cell r="AU310">
            <v>0</v>
          </cell>
          <cell r="AV310">
            <v>0</v>
          </cell>
          <cell r="AW310">
            <v>955241884.828125</v>
          </cell>
          <cell r="AX310">
            <v>0</v>
          </cell>
          <cell r="AY310">
            <v>136463126.40401787</v>
          </cell>
          <cell r="AZ310">
            <v>2176837.0784999989</v>
          </cell>
          <cell r="BA310">
            <v>310976.72549999983</v>
          </cell>
          <cell r="BB310">
            <v>2169375433.3477006</v>
          </cell>
          <cell r="BC310">
            <v>734844866.56274295</v>
          </cell>
          <cell r="BD310">
            <v>0</v>
          </cell>
          <cell r="BE310">
            <v>0</v>
          </cell>
        </row>
        <row r="311">
          <cell r="A311">
            <v>116195004</v>
          </cell>
          <cell r="B311" t="str">
            <v>Millville Area SD</v>
          </cell>
          <cell r="C311" t="str">
            <v>Columbia</v>
          </cell>
          <cell r="D311">
            <v>8593.44</v>
          </cell>
          <cell r="E311">
            <v>54</v>
          </cell>
          <cell r="F311">
            <v>1.2800000000000001E-2</v>
          </cell>
          <cell r="G311">
            <v>34</v>
          </cell>
          <cell r="H311">
            <v>13648802.630000001</v>
          </cell>
          <cell r="I311">
            <v>1005.221</v>
          </cell>
          <cell r="J311">
            <v>0</v>
          </cell>
          <cell r="K311">
            <v>6153822.0800000001</v>
          </cell>
          <cell r="L311">
            <v>366803575</v>
          </cell>
          <cell r="M311">
            <v>115607815</v>
          </cell>
          <cell r="N311">
            <v>8593.4404296875</v>
          </cell>
          <cell r="O311">
            <v>615.173</v>
          </cell>
          <cell r="P311">
            <v>0.97</v>
          </cell>
          <cell r="Q311">
            <v>8508.85</v>
          </cell>
          <cell r="R311">
            <v>8245.6200000000008</v>
          </cell>
          <cell r="S311">
            <v>88.751999999999995</v>
          </cell>
          <cell r="T311">
            <v>89.808000000000007</v>
          </cell>
          <cell r="U311">
            <v>0</v>
          </cell>
          <cell r="V311">
            <v>0</v>
          </cell>
          <cell r="W311">
            <v>0</v>
          </cell>
          <cell r="X311">
            <v>-0.19686958610596517</v>
          </cell>
          <cell r="Y311">
            <v>13577.912109375</v>
          </cell>
          <cell r="Z311">
            <v>13704</v>
          </cell>
          <cell r="AA311">
            <v>13775548.584000001</v>
          </cell>
          <cell r="AB311">
            <v>126745.95399999991</v>
          </cell>
          <cell r="AC311">
            <v>1.2699999999999999E-2</v>
          </cell>
          <cell r="AD311">
            <v>1.55E-2</v>
          </cell>
          <cell r="AE311">
            <v>482411390</v>
          </cell>
          <cell r="AF311">
            <v>6126624.6529999999</v>
          </cell>
          <cell r="AG311">
            <v>7477376.5449999999</v>
          </cell>
          <cell r="AH311">
            <v>-27197.427000000142</v>
          </cell>
          <cell r="AI311">
            <v>0</v>
          </cell>
          <cell r="AJ311">
            <v>8257.7802734375</v>
          </cell>
          <cell r="AK311">
            <v>6153822.0800000001</v>
          </cell>
          <cell r="AL311">
            <v>0</v>
          </cell>
          <cell r="AM311">
            <v>126745.95399999991</v>
          </cell>
          <cell r="AN311">
            <v>0</v>
          </cell>
          <cell r="AO311">
            <v>126745.95399999991</v>
          </cell>
          <cell r="AP311">
            <v>0.9286232458326632</v>
          </cell>
          <cell r="AQ311">
            <v>0</v>
          </cell>
          <cell r="AR311">
            <v>0.95935225385813361</v>
          </cell>
          <cell r="AS311">
            <v>0</v>
          </cell>
          <cell r="AT311">
            <v>0.95935225385813361</v>
          </cell>
          <cell r="AU311">
            <v>0</v>
          </cell>
          <cell r="AV311">
            <v>0</v>
          </cell>
          <cell r="AW311">
            <v>955241884.828125</v>
          </cell>
          <cell r="AX311">
            <v>0</v>
          </cell>
          <cell r="AY311">
            <v>136463126.40401787</v>
          </cell>
          <cell r="AZ311">
            <v>126745.95399999991</v>
          </cell>
          <cell r="BA311">
            <v>18106.564857142843</v>
          </cell>
          <cell r="BB311">
            <v>2169502179.3017006</v>
          </cell>
          <cell r="BC311">
            <v>734844866.56274295</v>
          </cell>
          <cell r="BD311">
            <v>0</v>
          </cell>
          <cell r="BE311">
            <v>0</v>
          </cell>
        </row>
        <row r="312">
          <cell r="A312">
            <v>116197503</v>
          </cell>
          <cell r="B312" t="str">
            <v>Southern Columbia Area SD</v>
          </cell>
          <cell r="C312" t="str">
            <v>Columbia</v>
          </cell>
          <cell r="D312">
            <v>9659.66</v>
          </cell>
          <cell r="E312">
            <v>64</v>
          </cell>
          <cell r="F312">
            <v>1.4E-2</v>
          </cell>
          <cell r="G312">
            <v>50</v>
          </cell>
          <cell r="H312">
            <v>21981075.969999999</v>
          </cell>
          <cell r="I312">
            <v>1739.0419999999999</v>
          </cell>
          <cell r="J312">
            <v>0</v>
          </cell>
          <cell r="K312">
            <v>14411284.579999998</v>
          </cell>
          <cell r="L312">
            <v>732212813</v>
          </cell>
          <cell r="M312">
            <v>296827456</v>
          </cell>
          <cell r="N312">
            <v>9659.66015625</v>
          </cell>
          <cell r="O312">
            <v>1327.8140000000001</v>
          </cell>
          <cell r="P312">
            <v>0.83</v>
          </cell>
          <cell r="Q312">
            <v>9669.8700000000008</v>
          </cell>
          <cell r="R312">
            <v>8245.6200000000008</v>
          </cell>
          <cell r="S312">
            <v>58.293999999999997</v>
          </cell>
          <cell r="T312">
            <v>103.732</v>
          </cell>
          <cell r="U312">
            <v>0</v>
          </cell>
          <cell r="V312">
            <v>0</v>
          </cell>
          <cell r="W312">
            <v>0</v>
          </cell>
          <cell r="X312">
            <v>-0.11232885870146529</v>
          </cell>
          <cell r="Y312">
            <v>12639.76171875</v>
          </cell>
          <cell r="Z312">
            <v>13704</v>
          </cell>
          <cell r="AA312">
            <v>23831831.568</v>
          </cell>
          <cell r="AB312">
            <v>1850755.5980000012</v>
          </cell>
          <cell r="AC312">
            <v>1.2699999999999999E-2</v>
          </cell>
          <cell r="AD312">
            <v>1.55E-2</v>
          </cell>
          <cell r="AE312">
            <v>1029040269</v>
          </cell>
          <cell r="AF312">
            <v>13068811.416299999</v>
          </cell>
          <cell r="AG312">
            <v>15950124.169500001</v>
          </cell>
          <cell r="AH312">
            <v>-1342473.1636999995</v>
          </cell>
          <cell r="AI312">
            <v>0</v>
          </cell>
          <cell r="AJ312">
            <v>8257.7802734375</v>
          </cell>
          <cell r="AK312">
            <v>14411284.579999998</v>
          </cell>
          <cell r="AL312">
            <v>0</v>
          </cell>
          <cell r="AM312">
            <v>1850755.5980000012</v>
          </cell>
          <cell r="AN312">
            <v>0</v>
          </cell>
          <cell r="AO312">
            <v>1850755.5980000012</v>
          </cell>
          <cell r="AP312">
            <v>8.4197679882728753</v>
          </cell>
          <cell r="AQ312">
            <v>0</v>
          </cell>
          <cell r="AR312">
            <v>0.83023526463620301</v>
          </cell>
          <cell r="AS312">
            <v>0</v>
          </cell>
          <cell r="AT312">
            <v>0.83023526463620301</v>
          </cell>
          <cell r="AU312">
            <v>0</v>
          </cell>
          <cell r="AV312">
            <v>0</v>
          </cell>
          <cell r="AW312">
            <v>955241884.828125</v>
          </cell>
          <cell r="AX312">
            <v>0</v>
          </cell>
          <cell r="AY312">
            <v>136463126.40401787</v>
          </cell>
          <cell r="AZ312">
            <v>1850755.5980000012</v>
          </cell>
          <cell r="BA312">
            <v>264393.65685714304</v>
          </cell>
          <cell r="BB312">
            <v>2171352934.8997006</v>
          </cell>
          <cell r="BC312">
            <v>734844866.56274295</v>
          </cell>
          <cell r="BD312">
            <v>0</v>
          </cell>
          <cell r="BE312">
            <v>0</v>
          </cell>
        </row>
        <row r="313">
          <cell r="A313">
            <v>116471803</v>
          </cell>
          <cell r="B313" t="str">
            <v>Danville Area SD</v>
          </cell>
          <cell r="C313" t="str">
            <v>Montour</v>
          </cell>
          <cell r="D313">
            <v>12404.59</v>
          </cell>
          <cell r="E313">
            <v>82</v>
          </cell>
          <cell r="F313">
            <v>1.09E-2</v>
          </cell>
          <cell r="G313">
            <v>14</v>
          </cell>
          <cell r="H313">
            <v>41565399.829999998</v>
          </cell>
          <cell r="I313">
            <v>3076.6779999999999</v>
          </cell>
          <cell r="J313">
            <v>0</v>
          </cell>
          <cell r="K313">
            <v>24601797.109999999</v>
          </cell>
          <cell r="L313">
            <v>1616006294</v>
          </cell>
          <cell r="M313">
            <v>647671390</v>
          </cell>
          <cell r="N313">
            <v>12404.58984375</v>
          </cell>
          <cell r="O313">
            <v>2324.2829999999999</v>
          </cell>
          <cell r="P313">
            <v>0.51</v>
          </cell>
          <cell r="Q313">
            <v>12326.2</v>
          </cell>
          <cell r="R313">
            <v>8245.6200000000008</v>
          </cell>
          <cell r="S313">
            <v>0</v>
          </cell>
          <cell r="T313">
            <v>246.78399999999999</v>
          </cell>
          <cell r="U313">
            <v>1</v>
          </cell>
          <cell r="V313">
            <v>1</v>
          </cell>
          <cell r="W313">
            <v>1</v>
          </cell>
          <cell r="X313">
            <v>-4.2668553637601928E-2</v>
          </cell>
          <cell r="Y313">
            <v>13509.8310546875</v>
          </cell>
          <cell r="Z313">
            <v>13704</v>
          </cell>
          <cell r="AA313">
            <v>42162795.311999999</v>
          </cell>
          <cell r="AB313">
            <v>597395.48200000077</v>
          </cell>
          <cell r="AC313">
            <v>1.2699999999999999E-2</v>
          </cell>
          <cell r="AD313">
            <v>1.55E-2</v>
          </cell>
          <cell r="AE313">
            <v>2263677684</v>
          </cell>
          <cell r="AF313">
            <v>28748706.586799998</v>
          </cell>
          <cell r="AG313">
            <v>35087004.101999998</v>
          </cell>
          <cell r="AH313">
            <v>4146909.4767999984</v>
          </cell>
          <cell r="AI313">
            <v>597395.48200000077</v>
          </cell>
          <cell r="AJ313">
            <v>8257.7802734375</v>
          </cell>
          <cell r="AK313">
            <v>28748706.586799998</v>
          </cell>
          <cell r="AL313">
            <v>0</v>
          </cell>
          <cell r="AM313">
            <v>0</v>
          </cell>
          <cell r="AN313">
            <v>0</v>
          </cell>
          <cell r="AO313">
            <v>0</v>
          </cell>
          <cell r="AP313">
            <v>0</v>
          </cell>
          <cell r="AQ313">
            <v>0</v>
          </cell>
          <cell r="AR313">
            <v>0.49782999389661753</v>
          </cell>
          <cell r="AS313">
            <v>0</v>
          </cell>
          <cell r="AT313">
            <v>0.49782999389661753</v>
          </cell>
          <cell r="AU313">
            <v>0</v>
          </cell>
          <cell r="AV313">
            <v>0</v>
          </cell>
          <cell r="AW313">
            <v>955241884.828125</v>
          </cell>
          <cell r="AX313">
            <v>0</v>
          </cell>
          <cell r="AY313">
            <v>136463126.40401787</v>
          </cell>
          <cell r="AZ313">
            <v>0</v>
          </cell>
          <cell r="BA313">
            <v>0</v>
          </cell>
          <cell r="BB313">
            <v>2171352934.8997006</v>
          </cell>
          <cell r="BC313">
            <v>734844866.56274295</v>
          </cell>
          <cell r="BD313">
            <v>0</v>
          </cell>
          <cell r="BE313">
            <v>0</v>
          </cell>
        </row>
        <row r="314">
          <cell r="A314">
            <v>116493503</v>
          </cell>
          <cell r="B314" t="str">
            <v>Line Mountain SD</v>
          </cell>
          <cell r="C314" t="str">
            <v>Northumberland</v>
          </cell>
          <cell r="D314">
            <v>6704.7</v>
          </cell>
          <cell r="E314">
            <v>32</v>
          </cell>
          <cell r="F314">
            <v>1.37E-2</v>
          </cell>
          <cell r="G314">
            <v>47</v>
          </cell>
          <cell r="H314">
            <v>19513083.09</v>
          </cell>
          <cell r="I314">
            <v>1595.152</v>
          </cell>
          <cell r="J314">
            <v>0</v>
          </cell>
          <cell r="K314">
            <v>8997506.120000001</v>
          </cell>
          <cell r="L314">
            <v>456386658</v>
          </cell>
          <cell r="M314">
            <v>198219848</v>
          </cell>
          <cell r="N314">
            <v>6704.7001953125</v>
          </cell>
          <cell r="O314">
            <v>1106.115</v>
          </cell>
          <cell r="P314">
            <v>1</v>
          </cell>
          <cell r="Q314">
            <v>6676.14</v>
          </cell>
          <cell r="R314">
            <v>8245.6200000000008</v>
          </cell>
          <cell r="S314">
            <v>104.328</v>
          </cell>
          <cell r="T314">
            <v>162.28100000000001</v>
          </cell>
          <cell r="U314">
            <v>0</v>
          </cell>
          <cell r="V314">
            <v>0</v>
          </cell>
          <cell r="W314">
            <v>0</v>
          </cell>
          <cell r="X314">
            <v>-0.1461835051466813</v>
          </cell>
          <cell r="Y314">
            <v>12232.7421875</v>
          </cell>
          <cell r="Z314">
            <v>13704</v>
          </cell>
          <cell r="AA314">
            <v>21859963.008000001</v>
          </cell>
          <cell r="AB314">
            <v>2346879.9180000015</v>
          </cell>
          <cell r="AC314">
            <v>1.2699999999999999E-2</v>
          </cell>
          <cell r="AD314">
            <v>1.55E-2</v>
          </cell>
          <cell r="AE314">
            <v>654606506</v>
          </cell>
          <cell r="AF314">
            <v>8313502.6261999998</v>
          </cell>
          <cell r="AG314">
            <v>10146400.843</v>
          </cell>
          <cell r="AH314">
            <v>-684003.49380000122</v>
          </cell>
          <cell r="AI314">
            <v>0</v>
          </cell>
          <cell r="AJ314">
            <v>8257.7802734375</v>
          </cell>
          <cell r="AK314">
            <v>8997506.120000001</v>
          </cell>
          <cell r="AL314">
            <v>0</v>
          </cell>
          <cell r="AM314">
            <v>2346879.9180000015</v>
          </cell>
          <cell r="AN314">
            <v>0</v>
          </cell>
          <cell r="AO314">
            <v>2346879.9180000015</v>
          </cell>
          <cell r="AP314">
            <v>12.02721224101548</v>
          </cell>
          <cell r="AQ314">
            <v>0</v>
          </cell>
          <cell r="AR314">
            <v>1</v>
          </cell>
          <cell r="AS314">
            <v>0</v>
          </cell>
          <cell r="AT314">
            <v>1</v>
          </cell>
          <cell r="AU314">
            <v>0</v>
          </cell>
          <cell r="AV314">
            <v>0</v>
          </cell>
          <cell r="AW314">
            <v>955241884.828125</v>
          </cell>
          <cell r="AX314">
            <v>0</v>
          </cell>
          <cell r="AY314">
            <v>136463126.40401787</v>
          </cell>
          <cell r="AZ314">
            <v>2346879.9180000015</v>
          </cell>
          <cell r="BA314">
            <v>335268.55971428595</v>
          </cell>
          <cell r="BB314">
            <v>2173699814.8177009</v>
          </cell>
          <cell r="BC314">
            <v>734844866.56274295</v>
          </cell>
          <cell r="BD314">
            <v>0</v>
          </cell>
          <cell r="BE314">
            <v>0</v>
          </cell>
        </row>
        <row r="315">
          <cell r="A315">
            <v>116495003</v>
          </cell>
          <cell r="B315" t="str">
            <v>Milton Area SD</v>
          </cell>
          <cell r="C315" t="str">
            <v>Northumberland</v>
          </cell>
          <cell r="D315">
            <v>8003.01</v>
          </cell>
          <cell r="E315">
            <v>46</v>
          </cell>
          <cell r="F315">
            <v>1.44E-2</v>
          </cell>
          <cell r="G315">
            <v>51</v>
          </cell>
          <cell r="H315">
            <v>34689697.329999998</v>
          </cell>
          <cell r="I315">
            <v>3093.933</v>
          </cell>
          <cell r="J315">
            <v>0</v>
          </cell>
          <cell r="K315">
            <v>18328644.07</v>
          </cell>
          <cell r="L315">
            <v>931132434</v>
          </cell>
          <cell r="M315">
            <v>338454334</v>
          </cell>
          <cell r="N315">
            <v>8003.009765625</v>
          </cell>
          <cell r="O315">
            <v>1949.165</v>
          </cell>
          <cell r="P315">
            <v>1</v>
          </cell>
          <cell r="Q315">
            <v>7933.66</v>
          </cell>
          <cell r="R315">
            <v>8245.6200000000008</v>
          </cell>
          <cell r="S315">
            <v>0</v>
          </cell>
          <cell r="T315">
            <v>291.19</v>
          </cell>
          <cell r="U315">
            <v>0</v>
          </cell>
          <cell r="V315">
            <v>0</v>
          </cell>
          <cell r="W315">
            <v>0</v>
          </cell>
          <cell r="X315">
            <v>-0.14332961217959997</v>
          </cell>
          <cell r="Y315">
            <v>11212.16796875</v>
          </cell>
          <cell r="Z315">
            <v>13704</v>
          </cell>
          <cell r="AA315">
            <v>42399257.832000002</v>
          </cell>
          <cell r="AB315">
            <v>7709560.5020000041</v>
          </cell>
          <cell r="AC315">
            <v>1.2699999999999999E-2</v>
          </cell>
          <cell r="AD315">
            <v>1.55E-2</v>
          </cell>
          <cell r="AE315">
            <v>1269586768</v>
          </cell>
          <cell r="AF315">
            <v>16123751.953599999</v>
          </cell>
          <cell r="AG315">
            <v>19678594.903999999</v>
          </cell>
          <cell r="AH315">
            <v>-2204892.1164000016</v>
          </cell>
          <cell r="AI315">
            <v>0</v>
          </cell>
          <cell r="AJ315">
            <v>8257.7802734375</v>
          </cell>
          <cell r="AK315">
            <v>18328644.07</v>
          </cell>
          <cell r="AL315">
            <v>0</v>
          </cell>
          <cell r="AM315">
            <v>7709560.5020000041</v>
          </cell>
          <cell r="AN315">
            <v>0</v>
          </cell>
          <cell r="AO315">
            <v>7709560.5020000041</v>
          </cell>
          <cell r="AP315">
            <v>22.224352171942126</v>
          </cell>
          <cell r="AQ315">
            <v>0</v>
          </cell>
          <cell r="AR315">
            <v>1</v>
          </cell>
          <cell r="AS315">
            <v>0</v>
          </cell>
          <cell r="AT315">
            <v>1</v>
          </cell>
          <cell r="AU315">
            <v>0</v>
          </cell>
          <cell r="AV315">
            <v>0</v>
          </cell>
          <cell r="AW315">
            <v>955241884.828125</v>
          </cell>
          <cell r="AX315">
            <v>0</v>
          </cell>
          <cell r="AY315">
            <v>136463126.40401787</v>
          </cell>
          <cell r="AZ315">
            <v>7709560.5020000041</v>
          </cell>
          <cell r="BA315">
            <v>1101365.7860000005</v>
          </cell>
          <cell r="BB315">
            <v>2181409375.3197007</v>
          </cell>
          <cell r="BC315">
            <v>734844866.56274295</v>
          </cell>
          <cell r="BD315">
            <v>0</v>
          </cell>
          <cell r="BE315">
            <v>0</v>
          </cell>
        </row>
        <row r="316">
          <cell r="A316">
            <v>116495103</v>
          </cell>
          <cell r="B316" t="str">
            <v>Mount Carmel Area SD</v>
          </cell>
          <cell r="C316" t="str">
            <v>Northumberland</v>
          </cell>
          <cell r="D316">
            <v>3282.53</v>
          </cell>
          <cell r="E316">
            <v>5</v>
          </cell>
          <cell r="F316">
            <v>1.3100000000000001E-2</v>
          </cell>
          <cell r="G316">
            <v>37</v>
          </cell>
          <cell r="H316">
            <v>21120639.460000001</v>
          </cell>
          <cell r="I316">
            <v>2519.232</v>
          </cell>
          <cell r="J316">
            <v>0</v>
          </cell>
          <cell r="K316">
            <v>5819523.5299999993</v>
          </cell>
          <cell r="L316">
            <v>259865320</v>
          </cell>
          <cell r="M316">
            <v>185893832</v>
          </cell>
          <cell r="N316">
            <v>3282.530029296875</v>
          </cell>
          <cell r="O316">
            <v>1549.7439999999999</v>
          </cell>
          <cell r="P316">
            <v>1</v>
          </cell>
          <cell r="Q316">
            <v>3334.97</v>
          </cell>
          <cell r="R316">
            <v>8245.6200000000008</v>
          </cell>
          <cell r="S316">
            <v>0</v>
          </cell>
          <cell r="T316">
            <v>321.52800000000002</v>
          </cell>
          <cell r="U316">
            <v>0</v>
          </cell>
          <cell r="V316">
            <v>0</v>
          </cell>
          <cell r="W316">
            <v>0</v>
          </cell>
          <cell r="X316">
            <v>-2.4818381749135584E-2</v>
          </cell>
          <cell r="Y316">
            <v>8383.7607421875</v>
          </cell>
          <cell r="Z316">
            <v>13704</v>
          </cell>
          <cell r="AA316">
            <v>34523555.328000002</v>
          </cell>
          <cell r="AB316">
            <v>13402915.868000001</v>
          </cell>
          <cell r="AC316">
            <v>1.2699999999999999E-2</v>
          </cell>
          <cell r="AD316">
            <v>1.55E-2</v>
          </cell>
          <cell r="AE316">
            <v>445759152</v>
          </cell>
          <cell r="AF316">
            <v>5661141.2303999998</v>
          </cell>
          <cell r="AG316">
            <v>6909266.8559999997</v>
          </cell>
          <cell r="AH316">
            <v>-158382.29959999956</v>
          </cell>
          <cell r="AI316">
            <v>0</v>
          </cell>
          <cell r="AJ316">
            <v>8257.7802734375</v>
          </cell>
          <cell r="AK316">
            <v>5819523.5299999993</v>
          </cell>
          <cell r="AL316">
            <v>0</v>
          </cell>
          <cell r="AM316">
            <v>13402915.868000001</v>
          </cell>
          <cell r="AN316">
            <v>0</v>
          </cell>
          <cell r="AO316">
            <v>13402915.868000001</v>
          </cell>
          <cell r="AP316">
            <v>63.458854517087616</v>
          </cell>
          <cell r="AQ316">
            <v>0</v>
          </cell>
          <cell r="AR316">
            <v>1</v>
          </cell>
          <cell r="AS316">
            <v>0</v>
          </cell>
          <cell r="AT316">
            <v>1</v>
          </cell>
          <cell r="AU316">
            <v>0</v>
          </cell>
          <cell r="AV316">
            <v>0</v>
          </cell>
          <cell r="AW316">
            <v>955241884.828125</v>
          </cell>
          <cell r="AX316">
            <v>0</v>
          </cell>
          <cell r="AY316">
            <v>136463126.40401787</v>
          </cell>
          <cell r="AZ316">
            <v>13402915.868000001</v>
          </cell>
          <cell r="BA316">
            <v>1914702.266857143</v>
          </cell>
          <cell r="BB316">
            <v>2194812291.1877007</v>
          </cell>
          <cell r="BC316">
            <v>734844866.56274295</v>
          </cell>
          <cell r="BD316">
            <v>0</v>
          </cell>
          <cell r="BE316">
            <v>0</v>
          </cell>
        </row>
        <row r="317">
          <cell r="A317">
            <v>116496503</v>
          </cell>
          <cell r="B317" t="str">
            <v>Shamokin Area SD</v>
          </cell>
          <cell r="C317" t="str">
            <v>Northumberland</v>
          </cell>
          <cell r="D317">
            <v>3529.34</v>
          </cell>
          <cell r="E317">
            <v>6</v>
          </cell>
          <cell r="F317">
            <v>9.4000000000000004E-3</v>
          </cell>
          <cell r="G317">
            <v>5</v>
          </cell>
          <cell r="H317">
            <v>32329190.880000003</v>
          </cell>
          <cell r="I317">
            <v>3544.1419999999998</v>
          </cell>
          <cell r="J317">
            <v>0</v>
          </cell>
          <cell r="K317">
            <v>6948690.790000001</v>
          </cell>
          <cell r="L317">
            <v>458508514</v>
          </cell>
          <cell r="M317">
            <v>284253966</v>
          </cell>
          <cell r="N317">
            <v>3529.340087890625</v>
          </cell>
          <cell r="O317">
            <v>2393.2069999999999</v>
          </cell>
          <cell r="P317">
            <v>1</v>
          </cell>
          <cell r="Q317">
            <v>3497.55</v>
          </cell>
          <cell r="R317">
            <v>8245.6200000000008</v>
          </cell>
          <cell r="S317">
            <v>0</v>
          </cell>
          <cell r="T317">
            <v>579.92100000000005</v>
          </cell>
          <cell r="U317">
            <v>0</v>
          </cell>
          <cell r="V317">
            <v>0</v>
          </cell>
          <cell r="W317">
            <v>0</v>
          </cell>
          <cell r="X317">
            <v>-5.2890669583600773E-2</v>
          </cell>
          <cell r="Y317">
            <v>9121.8662109375</v>
          </cell>
          <cell r="Z317">
            <v>13704</v>
          </cell>
          <cell r="AA317">
            <v>48568921.967999995</v>
          </cell>
          <cell r="AB317">
            <v>16239731.087999992</v>
          </cell>
          <cell r="AC317">
            <v>1.2699999999999999E-2</v>
          </cell>
          <cell r="AD317">
            <v>1.55E-2</v>
          </cell>
          <cell r="AE317">
            <v>742762480</v>
          </cell>
          <cell r="AF317">
            <v>9433083.4959999993</v>
          </cell>
          <cell r="AG317">
            <v>11512818.439999999</v>
          </cell>
          <cell r="AH317">
            <v>2484392.7059999984</v>
          </cell>
          <cell r="AI317">
            <v>2484392.7059999984</v>
          </cell>
          <cell r="AJ317">
            <v>8257.7802734375</v>
          </cell>
          <cell r="AK317">
            <v>9433083.4959999993</v>
          </cell>
          <cell r="AL317">
            <v>0</v>
          </cell>
          <cell r="AM317">
            <v>13755338.381999994</v>
          </cell>
          <cell r="AN317">
            <v>0</v>
          </cell>
          <cell r="AO317">
            <v>13755338.381999994</v>
          </cell>
          <cell r="AP317">
            <v>42.547734748627867</v>
          </cell>
          <cell r="AQ317">
            <v>0</v>
          </cell>
          <cell r="AR317">
            <v>1</v>
          </cell>
          <cell r="AS317">
            <v>0</v>
          </cell>
          <cell r="AT317">
            <v>1</v>
          </cell>
          <cell r="AU317">
            <v>0</v>
          </cell>
          <cell r="AV317">
            <v>0</v>
          </cell>
          <cell r="AW317">
            <v>955241884.828125</v>
          </cell>
          <cell r="AX317">
            <v>0</v>
          </cell>
          <cell r="AY317">
            <v>136463126.40401787</v>
          </cell>
          <cell r="AZ317">
            <v>13755338.381999994</v>
          </cell>
          <cell r="BA317">
            <v>1965048.3402857133</v>
          </cell>
          <cell r="BB317">
            <v>2208567629.5697007</v>
          </cell>
          <cell r="BC317">
            <v>734844866.56274295</v>
          </cell>
          <cell r="BD317">
            <v>0</v>
          </cell>
          <cell r="BE317">
            <v>0</v>
          </cell>
        </row>
        <row r="318">
          <cell r="A318">
            <v>116496603</v>
          </cell>
          <cell r="B318" t="str">
            <v>Shikellamy SD</v>
          </cell>
          <cell r="C318" t="str">
            <v>Northumberland</v>
          </cell>
          <cell r="D318">
            <v>5500.5</v>
          </cell>
          <cell r="E318">
            <v>19</v>
          </cell>
          <cell r="F318">
            <v>1.5900000000000001E-2</v>
          </cell>
          <cell r="G318">
            <v>69</v>
          </cell>
          <cell r="H318">
            <v>45755018.229999997</v>
          </cell>
          <cell r="I318">
            <v>4442.4939999999997</v>
          </cell>
          <cell r="J318">
            <v>0</v>
          </cell>
          <cell r="K318">
            <v>22822616.599999998</v>
          </cell>
          <cell r="L318">
            <v>980462272</v>
          </cell>
          <cell r="M318">
            <v>451144877</v>
          </cell>
          <cell r="N318">
            <v>5500.5</v>
          </cell>
          <cell r="O318">
            <v>3015.0610000000001</v>
          </cell>
          <cell r="P318">
            <v>1</v>
          </cell>
          <cell r="Q318">
            <v>5521.61</v>
          </cell>
          <cell r="R318">
            <v>8245.6200000000008</v>
          </cell>
          <cell r="S318">
            <v>0</v>
          </cell>
          <cell r="T318">
            <v>614.77099999999996</v>
          </cell>
          <cell r="U318">
            <v>0</v>
          </cell>
          <cell r="V318">
            <v>0</v>
          </cell>
          <cell r="W318">
            <v>0</v>
          </cell>
          <cell r="X318">
            <v>-1.7765221643390412E-2</v>
          </cell>
          <cell r="Y318">
            <v>10299.3994140625</v>
          </cell>
          <cell r="Z318">
            <v>13704</v>
          </cell>
          <cell r="AA318">
            <v>60879937.775999993</v>
          </cell>
          <cell r="AB318">
            <v>15124919.545999996</v>
          </cell>
          <cell r="AC318">
            <v>1.2699999999999999E-2</v>
          </cell>
          <cell r="AD318">
            <v>1.55E-2</v>
          </cell>
          <cell r="AE318">
            <v>1431607149</v>
          </cell>
          <cell r="AF318">
            <v>18181410.792300001</v>
          </cell>
          <cell r="AG318">
            <v>22189910.809500001</v>
          </cell>
          <cell r="AH318">
            <v>-4641205.807699997</v>
          </cell>
          <cell r="AI318">
            <v>0</v>
          </cell>
          <cell r="AJ318">
            <v>8257.7802734375</v>
          </cell>
          <cell r="AK318">
            <v>22822616.599999998</v>
          </cell>
          <cell r="AL318">
            <v>0</v>
          </cell>
          <cell r="AM318">
            <v>15124919.545999996</v>
          </cell>
          <cell r="AN318">
            <v>0</v>
          </cell>
          <cell r="AO318">
            <v>15124919.545999996</v>
          </cell>
          <cell r="AP318">
            <v>33.056307550726984</v>
          </cell>
          <cell r="AQ318">
            <v>632705.79049999639</v>
          </cell>
          <cell r="AR318">
            <v>1</v>
          </cell>
          <cell r="AS318">
            <v>0</v>
          </cell>
          <cell r="AT318">
            <v>1</v>
          </cell>
          <cell r="AU318">
            <v>632705.8125</v>
          </cell>
          <cell r="AV318">
            <v>632705.8125</v>
          </cell>
          <cell r="AW318">
            <v>955241884.828125</v>
          </cell>
          <cell r="AX318">
            <v>90386.544642857145</v>
          </cell>
          <cell r="AY318">
            <v>136463126.40401787</v>
          </cell>
          <cell r="AZ318">
            <v>15124919.545999996</v>
          </cell>
          <cell r="BA318">
            <v>2160702.7922857138</v>
          </cell>
          <cell r="BB318">
            <v>2223692549.1157007</v>
          </cell>
          <cell r="BC318">
            <v>734844866.56274295</v>
          </cell>
          <cell r="BD318">
            <v>632706</v>
          </cell>
          <cell r="BE318">
            <v>90387</v>
          </cell>
        </row>
        <row r="319">
          <cell r="A319">
            <v>116498003</v>
          </cell>
          <cell r="B319" t="str">
            <v>Warrior Run SD</v>
          </cell>
          <cell r="C319" t="str">
            <v>Northumberland</v>
          </cell>
          <cell r="D319">
            <v>8572.32</v>
          </cell>
          <cell r="E319">
            <v>53</v>
          </cell>
          <cell r="F319">
            <v>1.2800000000000001E-2</v>
          </cell>
          <cell r="G319">
            <v>34</v>
          </cell>
          <cell r="H319">
            <v>21594050.099999998</v>
          </cell>
          <cell r="I319">
            <v>1996.78</v>
          </cell>
          <cell r="J319">
            <v>0</v>
          </cell>
          <cell r="K319">
            <v>13397300.459999999</v>
          </cell>
          <cell r="L319">
            <v>763490402</v>
          </cell>
          <cell r="M319">
            <v>280423682</v>
          </cell>
          <cell r="N319">
            <v>8572.3203125</v>
          </cell>
          <cell r="O319">
            <v>1493.518</v>
          </cell>
          <cell r="P319">
            <v>0.96</v>
          </cell>
          <cell r="Q319">
            <v>8566.33</v>
          </cell>
          <cell r="R319">
            <v>8245.6200000000008</v>
          </cell>
          <cell r="S319">
            <v>37.472000000000001</v>
          </cell>
          <cell r="T319">
            <v>175.084</v>
          </cell>
          <cell r="U319">
            <v>0</v>
          </cell>
          <cell r="V319">
            <v>0</v>
          </cell>
          <cell r="W319">
            <v>0</v>
          </cell>
          <cell r="X319">
            <v>-0.11422477958192626</v>
          </cell>
          <cell r="Y319">
            <v>10814.4365234375</v>
          </cell>
          <cell r="Z319">
            <v>13704</v>
          </cell>
          <cell r="AA319">
            <v>27363873.120000001</v>
          </cell>
          <cell r="AB319">
            <v>5769823.0200000033</v>
          </cell>
          <cell r="AC319">
            <v>1.2699999999999999E-2</v>
          </cell>
          <cell r="AD319">
            <v>1.55E-2</v>
          </cell>
          <cell r="AE319">
            <v>1043914084</v>
          </cell>
          <cell r="AF319">
            <v>13257708.866799999</v>
          </cell>
          <cell r="AG319">
            <v>16180668.301999999</v>
          </cell>
          <cell r="AH319">
            <v>-139591.5932</v>
          </cell>
          <cell r="AI319">
            <v>0</v>
          </cell>
          <cell r="AJ319">
            <v>8257.7802734375</v>
          </cell>
          <cell r="AK319">
            <v>13397300.459999999</v>
          </cell>
          <cell r="AL319">
            <v>0</v>
          </cell>
          <cell r="AM319">
            <v>5769823.0200000033</v>
          </cell>
          <cell r="AN319">
            <v>0</v>
          </cell>
          <cell r="AO319">
            <v>5769823.0200000033</v>
          </cell>
          <cell r="AP319">
            <v>26.719503721073629</v>
          </cell>
          <cell r="AQ319">
            <v>0</v>
          </cell>
          <cell r="AR319">
            <v>0.96190985608151025</v>
          </cell>
          <cell r="AS319">
            <v>0</v>
          </cell>
          <cell r="AT319">
            <v>0.96190985608151025</v>
          </cell>
          <cell r="AU319">
            <v>0</v>
          </cell>
          <cell r="AV319">
            <v>0</v>
          </cell>
          <cell r="AW319">
            <v>955241884.828125</v>
          </cell>
          <cell r="AX319">
            <v>0</v>
          </cell>
          <cell r="AY319">
            <v>136463126.40401787</v>
          </cell>
          <cell r="AZ319">
            <v>5769823.0200000033</v>
          </cell>
          <cell r="BA319">
            <v>824260.43142857193</v>
          </cell>
          <cell r="BB319">
            <v>2229462372.1357007</v>
          </cell>
          <cell r="BC319">
            <v>734844866.56274295</v>
          </cell>
          <cell r="BD319">
            <v>0</v>
          </cell>
          <cell r="BE319">
            <v>0</v>
          </cell>
        </row>
        <row r="320">
          <cell r="A320">
            <v>116555003</v>
          </cell>
          <cell r="B320" t="str">
            <v>Midd-West SD</v>
          </cell>
          <cell r="C320" t="str">
            <v>Snyder</v>
          </cell>
          <cell r="D320">
            <v>8093.18</v>
          </cell>
          <cell r="E320">
            <v>47</v>
          </cell>
          <cell r="F320">
            <v>1.32E-2</v>
          </cell>
          <cell r="G320">
            <v>39</v>
          </cell>
          <cell r="H320">
            <v>34443567.309999995</v>
          </cell>
          <cell r="I320">
            <v>2972.1770000000001</v>
          </cell>
          <cell r="J320">
            <v>0</v>
          </cell>
          <cell r="K320">
            <v>18934527.419999998</v>
          </cell>
          <cell r="L320">
            <v>1087608096</v>
          </cell>
          <cell r="M320">
            <v>342433405</v>
          </cell>
          <cell r="N320">
            <v>8093.18017578125</v>
          </cell>
          <cell r="O320">
            <v>2084.7750000000001</v>
          </cell>
          <cell r="P320">
            <v>1</v>
          </cell>
          <cell r="Q320">
            <v>8090.32</v>
          </cell>
          <cell r="R320">
            <v>8245.6200000000008</v>
          </cell>
          <cell r="S320">
            <v>0</v>
          </cell>
          <cell r="T320">
            <v>389.85899999999998</v>
          </cell>
          <cell r="U320">
            <v>0</v>
          </cell>
          <cell r="V320">
            <v>0</v>
          </cell>
          <cell r="W320">
            <v>0</v>
          </cell>
          <cell r="X320">
            <v>-9.3295797092057639E-2</v>
          </cell>
          <cell r="Y320">
            <v>11588.666015625</v>
          </cell>
          <cell r="Z320">
            <v>13704</v>
          </cell>
          <cell r="AA320">
            <v>40730713.608000003</v>
          </cell>
          <cell r="AB320">
            <v>6287146.2980000079</v>
          </cell>
          <cell r="AC320">
            <v>1.2699999999999999E-2</v>
          </cell>
          <cell r="AD320">
            <v>1.55E-2</v>
          </cell>
          <cell r="AE320">
            <v>1430041501</v>
          </cell>
          <cell r="AF320">
            <v>18161527.0627</v>
          </cell>
          <cell r="AG320">
            <v>22165643.265500002</v>
          </cell>
          <cell r="AH320">
            <v>-773000.3572999984</v>
          </cell>
          <cell r="AI320">
            <v>0</v>
          </cell>
          <cell r="AJ320">
            <v>8257.7802734375</v>
          </cell>
          <cell r="AK320">
            <v>18934527.419999998</v>
          </cell>
          <cell r="AL320">
            <v>0</v>
          </cell>
          <cell r="AM320">
            <v>6287146.2980000079</v>
          </cell>
          <cell r="AN320">
            <v>0</v>
          </cell>
          <cell r="AO320">
            <v>6287146.2980000079</v>
          </cell>
          <cell r="AP320">
            <v>18.25347020944216</v>
          </cell>
          <cell r="AQ320">
            <v>0</v>
          </cell>
          <cell r="AR320">
            <v>1</v>
          </cell>
          <cell r="AS320">
            <v>0</v>
          </cell>
          <cell r="AT320">
            <v>1</v>
          </cell>
          <cell r="AU320">
            <v>0</v>
          </cell>
          <cell r="AV320">
            <v>0</v>
          </cell>
          <cell r="AW320">
            <v>955241884.828125</v>
          </cell>
          <cell r="AX320">
            <v>0</v>
          </cell>
          <cell r="AY320">
            <v>136463126.40401787</v>
          </cell>
          <cell r="AZ320">
            <v>6287146.2980000079</v>
          </cell>
          <cell r="BA320">
            <v>898163.75685714395</v>
          </cell>
          <cell r="BB320">
            <v>2235749518.4337006</v>
          </cell>
          <cell r="BC320">
            <v>734844866.56274295</v>
          </cell>
          <cell r="BD320">
            <v>0</v>
          </cell>
          <cell r="BE320">
            <v>0</v>
          </cell>
        </row>
        <row r="321">
          <cell r="A321">
            <v>116557103</v>
          </cell>
          <cell r="B321" t="str">
            <v>Selinsgrove Area SD</v>
          </cell>
          <cell r="C321" t="str">
            <v>Snyder</v>
          </cell>
          <cell r="D321">
            <v>10043.98</v>
          </cell>
          <cell r="E321">
            <v>68</v>
          </cell>
          <cell r="F321">
            <v>1.38E-2</v>
          </cell>
          <cell r="G321">
            <v>47</v>
          </cell>
          <cell r="H321">
            <v>41491033.240000002</v>
          </cell>
          <cell r="I321">
            <v>3364.2840000000001</v>
          </cell>
          <cell r="J321">
            <v>0</v>
          </cell>
          <cell r="K321">
            <v>27842755.719999999</v>
          </cell>
          <cell r="L321">
            <v>1516776986</v>
          </cell>
          <cell r="M321">
            <v>501083287</v>
          </cell>
          <cell r="N321">
            <v>10043.98046875</v>
          </cell>
          <cell r="O321">
            <v>2526.8719999999998</v>
          </cell>
          <cell r="P321">
            <v>0.8</v>
          </cell>
          <cell r="Q321">
            <v>9928.65</v>
          </cell>
          <cell r="R321">
            <v>8245.6200000000008</v>
          </cell>
          <cell r="S321">
            <v>0</v>
          </cell>
          <cell r="T321">
            <v>318.435</v>
          </cell>
          <cell r="U321">
            <v>0</v>
          </cell>
          <cell r="V321">
            <v>0</v>
          </cell>
          <cell r="W321">
            <v>0</v>
          </cell>
          <cell r="X321">
            <v>-7.6881036926629079E-2</v>
          </cell>
          <cell r="Y321">
            <v>12332.7978515625</v>
          </cell>
          <cell r="Z321">
            <v>13704</v>
          </cell>
          <cell r="AA321">
            <v>46104147.936000004</v>
          </cell>
          <cell r="AB321">
            <v>4613114.6960000023</v>
          </cell>
          <cell r="AC321">
            <v>1.2699999999999999E-2</v>
          </cell>
          <cell r="AD321">
            <v>1.55E-2</v>
          </cell>
          <cell r="AE321">
            <v>2017860273</v>
          </cell>
          <cell r="AF321">
            <v>25626825.467099998</v>
          </cell>
          <cell r="AG321">
            <v>31276834.2315</v>
          </cell>
          <cell r="AH321">
            <v>-2215930.2529000007</v>
          </cell>
          <cell r="AI321">
            <v>0</v>
          </cell>
          <cell r="AJ321">
            <v>8257.7802734375</v>
          </cell>
          <cell r="AK321">
            <v>27842755.719999999</v>
          </cell>
          <cell r="AL321">
            <v>0</v>
          </cell>
          <cell r="AM321">
            <v>4613114.6960000023</v>
          </cell>
          <cell r="AN321">
            <v>0</v>
          </cell>
          <cell r="AO321">
            <v>4613114.6960000023</v>
          </cell>
          <cell r="AP321">
            <v>11.118341327669482</v>
          </cell>
          <cell r="AQ321">
            <v>0</v>
          </cell>
          <cell r="AR321">
            <v>0.78369487487356571</v>
          </cell>
          <cell r="AS321">
            <v>0</v>
          </cell>
          <cell r="AT321">
            <v>0.78369487487356571</v>
          </cell>
          <cell r="AU321">
            <v>0</v>
          </cell>
          <cell r="AV321">
            <v>0</v>
          </cell>
          <cell r="AW321">
            <v>955241884.828125</v>
          </cell>
          <cell r="AX321">
            <v>0</v>
          </cell>
          <cell r="AY321">
            <v>136463126.40401787</v>
          </cell>
          <cell r="AZ321">
            <v>4613114.6960000023</v>
          </cell>
          <cell r="BA321">
            <v>659016.38514285744</v>
          </cell>
          <cell r="BB321">
            <v>2240362633.1297007</v>
          </cell>
          <cell r="BC321">
            <v>734844866.56274295</v>
          </cell>
          <cell r="BD321">
            <v>0</v>
          </cell>
          <cell r="BE321">
            <v>0</v>
          </cell>
        </row>
        <row r="322">
          <cell r="A322">
            <v>116604003</v>
          </cell>
          <cell r="B322" t="str">
            <v>Lewisburg Area SD</v>
          </cell>
          <cell r="C322" t="str">
            <v>Union</v>
          </cell>
          <cell r="D322">
            <v>11809.5</v>
          </cell>
          <cell r="E322">
            <v>79</v>
          </cell>
          <cell r="F322">
            <v>1.5100000000000001E-2</v>
          </cell>
          <cell r="G322">
            <v>60</v>
          </cell>
          <cell r="H322">
            <v>34742808.049999997</v>
          </cell>
          <cell r="I322">
            <v>2566.6390000000001</v>
          </cell>
          <cell r="J322">
            <v>0</v>
          </cell>
          <cell r="K322">
            <v>27736675.359999999</v>
          </cell>
          <cell r="L322">
            <v>1286654517</v>
          </cell>
          <cell r="M322">
            <v>552003361</v>
          </cell>
          <cell r="N322">
            <v>11809.5</v>
          </cell>
          <cell r="O322">
            <v>1919.5139999999999</v>
          </cell>
          <cell r="P322">
            <v>0.55000000000000004</v>
          </cell>
          <cell r="Q322">
            <v>11983.62</v>
          </cell>
          <cell r="R322">
            <v>8245.6200000000008</v>
          </cell>
          <cell r="S322">
            <v>0</v>
          </cell>
          <cell r="T322">
            <v>228.51900000000001</v>
          </cell>
          <cell r="U322">
            <v>1</v>
          </cell>
          <cell r="V322">
            <v>1</v>
          </cell>
          <cell r="W322">
            <v>1</v>
          </cell>
          <cell r="X322">
            <v>-3.1409012018309471E-3</v>
          </cell>
          <cell r="Y322">
            <v>13536.3046875</v>
          </cell>
          <cell r="Z322">
            <v>13704</v>
          </cell>
          <cell r="AA322">
            <v>35173220.855999999</v>
          </cell>
          <cell r="AB322">
            <v>430412.80600000173</v>
          </cell>
          <cell r="AC322">
            <v>1.2699999999999999E-2</v>
          </cell>
          <cell r="AD322">
            <v>1.55E-2</v>
          </cell>
          <cell r="AE322">
            <v>1838657878</v>
          </cell>
          <cell r="AF322">
            <v>23350955.0506</v>
          </cell>
          <cell r="AG322">
            <v>28499197.109000001</v>
          </cell>
          <cell r="AH322">
            <v>-4385720.3093999997</v>
          </cell>
          <cell r="AI322">
            <v>0</v>
          </cell>
          <cell r="AJ322">
            <v>8257.7802734375</v>
          </cell>
          <cell r="AK322">
            <v>27736675.359999999</v>
          </cell>
          <cell r="AL322">
            <v>0</v>
          </cell>
          <cell r="AM322">
            <v>430412.80600000173</v>
          </cell>
          <cell r="AN322">
            <v>0</v>
          </cell>
          <cell r="AO322">
            <v>430412.80600000173</v>
          </cell>
          <cell r="AP322">
            <v>1.238854399392745</v>
          </cell>
          <cell r="AQ322">
            <v>0</v>
          </cell>
          <cell r="AR322">
            <v>0.56989413511192755</v>
          </cell>
          <cell r="AS322">
            <v>0</v>
          </cell>
          <cell r="AT322">
            <v>0.56989413511192755</v>
          </cell>
          <cell r="AU322">
            <v>0</v>
          </cell>
          <cell r="AV322">
            <v>0</v>
          </cell>
          <cell r="AW322">
            <v>955241884.828125</v>
          </cell>
          <cell r="AX322">
            <v>0</v>
          </cell>
          <cell r="AY322">
            <v>136463126.40401787</v>
          </cell>
          <cell r="AZ322">
            <v>430412.80600000173</v>
          </cell>
          <cell r="BA322">
            <v>61487.543714285959</v>
          </cell>
          <cell r="BB322">
            <v>2240793045.9357009</v>
          </cell>
          <cell r="BC322">
            <v>734844866.56274295</v>
          </cell>
          <cell r="BD322">
            <v>0</v>
          </cell>
          <cell r="BE322">
            <v>0</v>
          </cell>
        </row>
        <row r="323">
          <cell r="A323">
            <v>116605003</v>
          </cell>
          <cell r="B323" t="str">
            <v>Mifflinburg Area SD</v>
          </cell>
          <cell r="C323" t="str">
            <v>Union</v>
          </cell>
          <cell r="D323">
            <v>9379.49</v>
          </cell>
          <cell r="E323">
            <v>62</v>
          </cell>
          <cell r="F323">
            <v>1.2999999999999999E-2</v>
          </cell>
          <cell r="G323">
            <v>36</v>
          </cell>
          <cell r="H323">
            <v>33612706.780000001</v>
          </cell>
          <cell r="I323">
            <v>2613.5700000000002</v>
          </cell>
          <cell r="J323">
            <v>0</v>
          </cell>
          <cell r="K323">
            <v>19329282.779999997</v>
          </cell>
          <cell r="L323">
            <v>1135136843</v>
          </cell>
          <cell r="M323">
            <v>352091035</v>
          </cell>
          <cell r="N323">
            <v>9379.490234375</v>
          </cell>
          <cell r="O323">
            <v>1921.9110000000001</v>
          </cell>
          <cell r="P323">
            <v>0.86</v>
          </cell>
          <cell r="Q323">
            <v>9395.86</v>
          </cell>
          <cell r="R323">
            <v>8245.6200000000008</v>
          </cell>
          <cell r="S323">
            <v>2.488</v>
          </cell>
          <cell r="T323">
            <v>291.59699999999998</v>
          </cell>
          <cell r="U323">
            <v>0</v>
          </cell>
          <cell r="V323">
            <v>0</v>
          </cell>
          <cell r="W323">
            <v>0</v>
          </cell>
          <cell r="X323">
            <v>-0.15646684568070832</v>
          </cell>
          <cell r="Y323">
            <v>12860.8408203125</v>
          </cell>
          <cell r="Z323">
            <v>13704</v>
          </cell>
          <cell r="AA323">
            <v>35816363.280000001</v>
          </cell>
          <cell r="AB323">
            <v>2203656.5</v>
          </cell>
          <cell r="AC323">
            <v>1.2699999999999999E-2</v>
          </cell>
          <cell r="AD323">
            <v>1.55E-2</v>
          </cell>
          <cell r="AE323">
            <v>1487227878</v>
          </cell>
          <cell r="AF323">
            <v>18887794.0506</v>
          </cell>
          <cell r="AG323">
            <v>23052032.109000001</v>
          </cell>
          <cell r="AH323">
            <v>-441488.72939999774</v>
          </cell>
          <cell r="AI323">
            <v>0</v>
          </cell>
          <cell r="AJ323">
            <v>8257.7802734375</v>
          </cell>
          <cell r="AK323">
            <v>19329282.779999997</v>
          </cell>
          <cell r="AL323">
            <v>0</v>
          </cell>
          <cell r="AM323">
            <v>2203656.5</v>
          </cell>
          <cell r="AN323">
            <v>0</v>
          </cell>
          <cell r="AO323">
            <v>2203656.5</v>
          </cell>
          <cell r="AP323">
            <v>6.5560221449086162</v>
          </cell>
          <cell r="AQ323">
            <v>0</v>
          </cell>
          <cell r="AR323">
            <v>0.86416325891527257</v>
          </cell>
          <cell r="AS323">
            <v>0</v>
          </cell>
          <cell r="AT323">
            <v>0.86416325891527257</v>
          </cell>
          <cell r="AU323">
            <v>0</v>
          </cell>
          <cell r="AV323">
            <v>0</v>
          </cell>
          <cell r="AW323">
            <v>955241884.828125</v>
          </cell>
          <cell r="AX323">
            <v>0</v>
          </cell>
          <cell r="AY323">
            <v>136463126.40401787</v>
          </cell>
          <cell r="AZ323">
            <v>2203656.5</v>
          </cell>
          <cell r="BA323">
            <v>314808.07142857142</v>
          </cell>
          <cell r="BB323">
            <v>2242996702.4357009</v>
          </cell>
          <cell r="BC323">
            <v>734844866.56274295</v>
          </cell>
          <cell r="BD323">
            <v>0</v>
          </cell>
          <cell r="BE323">
            <v>0</v>
          </cell>
        </row>
        <row r="324">
          <cell r="A324">
            <v>117080503</v>
          </cell>
          <cell r="B324" t="str">
            <v>Athens Area SD</v>
          </cell>
          <cell r="C324" t="str">
            <v>Bradford</v>
          </cell>
          <cell r="D324">
            <v>6272.58</v>
          </cell>
          <cell r="E324">
            <v>27</v>
          </cell>
          <cell r="F324">
            <v>1.67E-2</v>
          </cell>
          <cell r="G324">
            <v>76</v>
          </cell>
          <cell r="H324">
            <v>39664480.359999999</v>
          </cell>
          <cell r="I324">
            <v>2976.4140000000002</v>
          </cell>
          <cell r="J324">
            <v>0</v>
          </cell>
          <cell r="K324">
            <v>17483711.34</v>
          </cell>
          <cell r="L324">
            <v>768998080</v>
          </cell>
          <cell r="M324">
            <v>278165714</v>
          </cell>
          <cell r="N324">
            <v>6272.580078125</v>
          </cell>
          <cell r="O324">
            <v>2092.0390000000002</v>
          </cell>
          <cell r="P324">
            <v>1</v>
          </cell>
          <cell r="Q324">
            <v>6129.55</v>
          </cell>
          <cell r="R324">
            <v>8245.6200000000008</v>
          </cell>
          <cell r="S324">
            <v>0</v>
          </cell>
          <cell r="T324">
            <v>299.70299999999997</v>
          </cell>
          <cell r="U324">
            <v>0</v>
          </cell>
          <cell r="V324">
            <v>0</v>
          </cell>
          <cell r="W324">
            <v>0</v>
          </cell>
          <cell r="X324">
            <v>-5.761681491548086E-2</v>
          </cell>
          <cell r="Y324">
            <v>13326.2646484375</v>
          </cell>
          <cell r="Z324">
            <v>13704</v>
          </cell>
          <cell r="AA324">
            <v>40788777.456</v>
          </cell>
          <cell r="AB324">
            <v>1124297.0960000008</v>
          </cell>
          <cell r="AC324">
            <v>1.2699999999999999E-2</v>
          </cell>
          <cell r="AD324">
            <v>1.55E-2</v>
          </cell>
          <cell r="AE324">
            <v>1047163794</v>
          </cell>
          <cell r="AF324">
            <v>13298980.183799999</v>
          </cell>
          <cell r="AG324">
            <v>16231038.807</v>
          </cell>
          <cell r="AH324">
            <v>-4184731.156200001</v>
          </cell>
          <cell r="AI324">
            <v>0</v>
          </cell>
          <cell r="AJ324">
            <v>8257.7802734375</v>
          </cell>
          <cell r="AK324">
            <v>17483711.34</v>
          </cell>
          <cell r="AL324">
            <v>0</v>
          </cell>
          <cell r="AM324">
            <v>1124297.0960000008</v>
          </cell>
          <cell r="AN324">
            <v>0</v>
          </cell>
          <cell r="AO324">
            <v>1124297.0960000008</v>
          </cell>
          <cell r="AP324">
            <v>2.834518656984117</v>
          </cell>
          <cell r="AQ324">
            <v>1252672.5329999998</v>
          </cell>
          <cell r="AR324">
            <v>1</v>
          </cell>
          <cell r="AS324">
            <v>0</v>
          </cell>
          <cell r="AT324">
            <v>1</v>
          </cell>
          <cell r="AU324">
            <v>1252672.5</v>
          </cell>
          <cell r="AV324">
            <v>1252672.5</v>
          </cell>
          <cell r="AW324">
            <v>955241884.828125</v>
          </cell>
          <cell r="AX324">
            <v>178953.21428571429</v>
          </cell>
          <cell r="AY324">
            <v>136463126.40401787</v>
          </cell>
          <cell r="AZ324">
            <v>1124297.0960000008</v>
          </cell>
          <cell r="BA324">
            <v>160613.87085714299</v>
          </cell>
          <cell r="BB324">
            <v>2244120999.5317011</v>
          </cell>
          <cell r="BC324">
            <v>734844866.56274295</v>
          </cell>
          <cell r="BD324">
            <v>1252673</v>
          </cell>
          <cell r="BE324">
            <v>178953</v>
          </cell>
        </row>
        <row r="325">
          <cell r="A325">
            <v>117081003</v>
          </cell>
          <cell r="B325" t="str">
            <v>Canton Area SD</v>
          </cell>
          <cell r="C325" t="str">
            <v>Bradford</v>
          </cell>
          <cell r="D325">
            <v>5028.09</v>
          </cell>
          <cell r="E325">
            <v>16</v>
          </cell>
          <cell r="F325">
            <v>1.0999999999999999E-2</v>
          </cell>
          <cell r="G325">
            <v>15</v>
          </cell>
          <cell r="H325">
            <v>16141071.58</v>
          </cell>
          <cell r="I325">
            <v>1339.7439999999999</v>
          </cell>
          <cell r="J325">
            <v>0</v>
          </cell>
          <cell r="K325">
            <v>4654254.6000000006</v>
          </cell>
          <cell r="L325">
            <v>312859092</v>
          </cell>
          <cell r="M325">
            <v>109546000</v>
          </cell>
          <cell r="N325">
            <v>5028.08984375</v>
          </cell>
          <cell r="O325">
            <v>854.94200000000001</v>
          </cell>
          <cell r="P325">
            <v>1</v>
          </cell>
          <cell r="Q325">
            <v>5120.04</v>
          </cell>
          <cell r="R325">
            <v>8245.6200000000008</v>
          </cell>
          <cell r="S325">
            <v>122.63500000000001</v>
          </cell>
          <cell r="T325">
            <v>177.42699999999999</v>
          </cell>
          <cell r="U325">
            <v>0</v>
          </cell>
          <cell r="V325">
            <v>0</v>
          </cell>
          <cell r="W325">
            <v>0</v>
          </cell>
          <cell r="X325">
            <v>-0.17607329625992882</v>
          </cell>
          <cell r="Y325">
            <v>12047.8779296875</v>
          </cell>
          <cell r="Z325">
            <v>13704</v>
          </cell>
          <cell r="AA325">
            <v>18359851.776000001</v>
          </cell>
          <cell r="AB325">
            <v>2218780.1960000005</v>
          </cell>
          <cell r="AC325">
            <v>1.2699999999999999E-2</v>
          </cell>
          <cell r="AD325">
            <v>1.55E-2</v>
          </cell>
          <cell r="AE325">
            <v>422405092</v>
          </cell>
          <cell r="AF325">
            <v>5364544.6683999998</v>
          </cell>
          <cell r="AG325">
            <v>6547278.926</v>
          </cell>
          <cell r="AH325">
            <v>710290.06839999929</v>
          </cell>
          <cell r="AI325">
            <v>710290.06839999929</v>
          </cell>
          <cell r="AJ325">
            <v>8257.7802734375</v>
          </cell>
          <cell r="AK325">
            <v>5364544.6683999998</v>
          </cell>
          <cell r="AL325">
            <v>0</v>
          </cell>
          <cell r="AM325">
            <v>1508490.1276000012</v>
          </cell>
          <cell r="AN325">
            <v>0</v>
          </cell>
          <cell r="AO325">
            <v>1508490.1276000012</v>
          </cell>
          <cell r="AP325">
            <v>9.3456628336196328</v>
          </cell>
          <cell r="AQ325">
            <v>0</v>
          </cell>
          <cell r="AR325">
            <v>1</v>
          </cell>
          <cell r="AS325">
            <v>0</v>
          </cell>
          <cell r="AT325">
            <v>1</v>
          </cell>
          <cell r="AU325">
            <v>0</v>
          </cell>
          <cell r="AV325">
            <v>0</v>
          </cell>
          <cell r="AW325">
            <v>955241884.828125</v>
          </cell>
          <cell r="AX325">
            <v>0</v>
          </cell>
          <cell r="AY325">
            <v>136463126.40401787</v>
          </cell>
          <cell r="AZ325">
            <v>1508490.1276000012</v>
          </cell>
          <cell r="BA325">
            <v>215498.58965714302</v>
          </cell>
          <cell r="BB325">
            <v>2245629489.6593013</v>
          </cell>
          <cell r="BC325">
            <v>734844866.56274295</v>
          </cell>
          <cell r="BD325">
            <v>0</v>
          </cell>
          <cell r="BE325">
            <v>0</v>
          </cell>
        </row>
        <row r="326">
          <cell r="A326">
            <v>117083004</v>
          </cell>
          <cell r="B326" t="str">
            <v>Northeast Bradford SD</v>
          </cell>
          <cell r="C326" t="str">
            <v>Bradford</v>
          </cell>
          <cell r="D326">
            <v>6138.17</v>
          </cell>
          <cell r="E326">
            <v>25</v>
          </cell>
          <cell r="F326">
            <v>1.0999999999999999E-2</v>
          </cell>
          <cell r="G326">
            <v>15</v>
          </cell>
          <cell r="H326">
            <v>14427692.869999999</v>
          </cell>
          <cell r="I326">
            <v>1158.086</v>
          </cell>
          <cell r="J326">
            <v>0</v>
          </cell>
          <cell r="K326">
            <v>4635989.68</v>
          </cell>
          <cell r="L326">
            <v>320672573</v>
          </cell>
          <cell r="M326">
            <v>100607591</v>
          </cell>
          <cell r="N326">
            <v>6138.169921875</v>
          </cell>
          <cell r="O326">
            <v>706.82899999999995</v>
          </cell>
          <cell r="P326">
            <v>1</v>
          </cell>
          <cell r="Q326">
            <v>6169.96</v>
          </cell>
          <cell r="R326">
            <v>8245.6200000000008</v>
          </cell>
          <cell r="S326">
            <v>110.014</v>
          </cell>
          <cell r="T326">
            <v>139.06700000000001</v>
          </cell>
          <cell r="U326">
            <v>0</v>
          </cell>
          <cell r="V326">
            <v>0</v>
          </cell>
          <cell r="W326">
            <v>0</v>
          </cell>
          <cell r="X326">
            <v>-0.14132828642960304</v>
          </cell>
          <cell r="Y326">
            <v>12458.22265625</v>
          </cell>
          <cell r="Z326">
            <v>13704</v>
          </cell>
          <cell r="AA326">
            <v>15870410.544</v>
          </cell>
          <cell r="AB326">
            <v>1442717.6740000006</v>
          </cell>
          <cell r="AC326">
            <v>1.2699999999999999E-2</v>
          </cell>
          <cell r="AD326">
            <v>1.55E-2</v>
          </cell>
          <cell r="AE326">
            <v>421280164</v>
          </cell>
          <cell r="AF326">
            <v>5350258.0828</v>
          </cell>
          <cell r="AG326">
            <v>6529842.5420000004</v>
          </cell>
          <cell r="AH326">
            <v>714268.40280000027</v>
          </cell>
          <cell r="AI326">
            <v>714268.40280000027</v>
          </cell>
          <cell r="AJ326">
            <v>8257.7802734375</v>
          </cell>
          <cell r="AK326">
            <v>5350258.0828</v>
          </cell>
          <cell r="AL326">
            <v>0</v>
          </cell>
          <cell r="AM326">
            <v>728449.27120000031</v>
          </cell>
          <cell r="AN326">
            <v>0</v>
          </cell>
          <cell r="AO326">
            <v>728449.27120000031</v>
          </cell>
          <cell r="AP326">
            <v>5.048965747771704</v>
          </cell>
          <cell r="AQ326">
            <v>0</v>
          </cell>
          <cell r="AR326">
            <v>1</v>
          </cell>
          <cell r="AS326">
            <v>0</v>
          </cell>
          <cell r="AT326">
            <v>1</v>
          </cell>
          <cell r="AU326">
            <v>0</v>
          </cell>
          <cell r="AV326">
            <v>0</v>
          </cell>
          <cell r="AW326">
            <v>955241884.828125</v>
          </cell>
          <cell r="AX326">
            <v>0</v>
          </cell>
          <cell r="AY326">
            <v>136463126.40401787</v>
          </cell>
          <cell r="AZ326">
            <v>728449.27120000031</v>
          </cell>
          <cell r="BA326">
            <v>104064.18160000004</v>
          </cell>
          <cell r="BB326">
            <v>2246357938.9305015</v>
          </cell>
          <cell r="BC326">
            <v>734844866.56274295</v>
          </cell>
          <cell r="BD326">
            <v>0</v>
          </cell>
          <cell r="BE326">
            <v>0</v>
          </cell>
        </row>
        <row r="327">
          <cell r="A327">
            <v>117086003</v>
          </cell>
          <cell r="B327" t="str">
            <v>Sayre Area SD</v>
          </cell>
          <cell r="C327" t="str">
            <v>Bradford</v>
          </cell>
          <cell r="D327">
            <v>6105.78</v>
          </cell>
          <cell r="E327">
            <v>24</v>
          </cell>
          <cell r="F327">
            <v>1.7899999999999999E-2</v>
          </cell>
          <cell r="G327">
            <v>84</v>
          </cell>
          <cell r="H327">
            <v>20138764.34</v>
          </cell>
          <cell r="I327">
            <v>1530.884</v>
          </cell>
          <cell r="J327">
            <v>0</v>
          </cell>
          <cell r="K327">
            <v>9196534.3600000013</v>
          </cell>
          <cell r="L327">
            <v>378155003</v>
          </cell>
          <cell r="M327">
            <v>136835816</v>
          </cell>
          <cell r="N327">
            <v>6105.77978515625</v>
          </cell>
          <cell r="O327">
            <v>987.42100000000005</v>
          </cell>
          <cell r="P327">
            <v>1</v>
          </cell>
          <cell r="Q327">
            <v>5745.04</v>
          </cell>
          <cell r="R327">
            <v>8245.6200000000008</v>
          </cell>
          <cell r="S327">
            <v>0</v>
          </cell>
          <cell r="T327">
            <v>267.55200000000002</v>
          </cell>
          <cell r="U327">
            <v>0</v>
          </cell>
          <cell r="V327">
            <v>0</v>
          </cell>
          <cell r="W327">
            <v>0</v>
          </cell>
          <cell r="X327">
            <v>-8.9236170040067453E-2</v>
          </cell>
          <cell r="Y327">
            <v>13154.990234375</v>
          </cell>
          <cell r="Z327">
            <v>13704</v>
          </cell>
          <cell r="AA327">
            <v>20979234.335999999</v>
          </cell>
          <cell r="AB327">
            <v>840469.99599999934</v>
          </cell>
          <cell r="AC327">
            <v>1.2699999999999999E-2</v>
          </cell>
          <cell r="AD327">
            <v>1.55E-2</v>
          </cell>
          <cell r="AE327">
            <v>514990819</v>
          </cell>
          <cell r="AF327">
            <v>6540383.4013</v>
          </cell>
          <cell r="AG327">
            <v>7982357.6945000002</v>
          </cell>
          <cell r="AH327">
            <v>-2656150.9587000012</v>
          </cell>
          <cell r="AI327">
            <v>0</v>
          </cell>
          <cell r="AJ327">
            <v>8257.7802734375</v>
          </cell>
          <cell r="AK327">
            <v>9196534.3600000013</v>
          </cell>
          <cell r="AL327">
            <v>0</v>
          </cell>
          <cell r="AM327">
            <v>840469.99599999934</v>
          </cell>
          <cell r="AN327">
            <v>0</v>
          </cell>
          <cell r="AO327">
            <v>840469.99599999934</v>
          </cell>
          <cell r="AP327">
            <v>4.173394066341209</v>
          </cell>
          <cell r="AQ327">
            <v>1214176.6655000011</v>
          </cell>
          <cell r="AR327">
            <v>1</v>
          </cell>
          <cell r="AS327">
            <v>0</v>
          </cell>
          <cell r="AT327">
            <v>1</v>
          </cell>
          <cell r="AU327">
            <v>1214176.625</v>
          </cell>
          <cell r="AV327">
            <v>1214176.625</v>
          </cell>
          <cell r="AW327">
            <v>955241884.828125</v>
          </cell>
          <cell r="AX327">
            <v>173453.80357142858</v>
          </cell>
          <cell r="AY327">
            <v>136463126.40401787</v>
          </cell>
          <cell r="AZ327">
            <v>840469.99599999934</v>
          </cell>
          <cell r="BA327">
            <v>120067.14228571419</v>
          </cell>
          <cell r="BB327">
            <v>2247198408.9265013</v>
          </cell>
          <cell r="BC327">
            <v>734844866.56274295</v>
          </cell>
          <cell r="BD327">
            <v>1214177</v>
          </cell>
          <cell r="BE327">
            <v>173454</v>
          </cell>
        </row>
        <row r="328">
          <cell r="A328">
            <v>117086503</v>
          </cell>
          <cell r="B328" t="str">
            <v>Towanda Area SD</v>
          </cell>
          <cell r="C328" t="str">
            <v>Bradford</v>
          </cell>
          <cell r="D328">
            <v>6668.15</v>
          </cell>
          <cell r="E328">
            <v>31</v>
          </cell>
          <cell r="F328">
            <v>1.47E-2</v>
          </cell>
          <cell r="G328">
            <v>55</v>
          </cell>
          <cell r="H328">
            <v>26103503.830000002</v>
          </cell>
          <cell r="I328">
            <v>2490.5189999999998</v>
          </cell>
          <cell r="J328">
            <v>0</v>
          </cell>
          <cell r="K328">
            <v>13188828.539999999</v>
          </cell>
          <cell r="L328">
            <v>688604182</v>
          </cell>
          <cell r="M328">
            <v>210965631</v>
          </cell>
          <cell r="N328">
            <v>6668.14990234375</v>
          </cell>
          <cell r="O328">
            <v>1542.556</v>
          </cell>
          <cell r="P328">
            <v>1</v>
          </cell>
          <cell r="Q328">
            <v>6699.81</v>
          </cell>
          <cell r="R328">
            <v>8245.6200000000008</v>
          </cell>
          <cell r="S328">
            <v>67.171000000000006</v>
          </cell>
          <cell r="T328">
            <v>270.02300000000002</v>
          </cell>
          <cell r="U328">
            <v>0</v>
          </cell>
          <cell r="V328">
            <v>0</v>
          </cell>
          <cell r="W328">
            <v>0</v>
          </cell>
          <cell r="X328">
            <v>-5.9760905196838847E-2</v>
          </cell>
          <cell r="Y328">
            <v>10481.150390625</v>
          </cell>
          <cell r="Z328">
            <v>13704</v>
          </cell>
          <cell r="AA328">
            <v>34130072.375999995</v>
          </cell>
          <cell r="AB328">
            <v>8026568.5459999926</v>
          </cell>
          <cell r="AC328">
            <v>1.2699999999999999E-2</v>
          </cell>
          <cell r="AD328">
            <v>1.55E-2</v>
          </cell>
          <cell r="AE328">
            <v>899569813</v>
          </cell>
          <cell r="AF328">
            <v>11424536.6251</v>
          </cell>
          <cell r="AG328">
            <v>13943332.101500001</v>
          </cell>
          <cell r="AH328">
            <v>-1764291.9148999993</v>
          </cell>
          <cell r="AI328">
            <v>0</v>
          </cell>
          <cell r="AJ328">
            <v>8257.7802734375</v>
          </cell>
          <cell r="AK328">
            <v>13188828.539999999</v>
          </cell>
          <cell r="AL328">
            <v>0</v>
          </cell>
          <cell r="AM328">
            <v>8026568.5459999926</v>
          </cell>
          <cell r="AN328">
            <v>0</v>
          </cell>
          <cell r="AO328">
            <v>8026568.5459999926</v>
          </cell>
          <cell r="AP328">
            <v>30.74900824913508</v>
          </cell>
          <cell r="AQ328">
            <v>0</v>
          </cell>
          <cell r="AR328">
            <v>1</v>
          </cell>
          <cell r="AS328">
            <v>0</v>
          </cell>
          <cell r="AT328">
            <v>1</v>
          </cell>
          <cell r="AU328">
            <v>0</v>
          </cell>
          <cell r="AV328">
            <v>0</v>
          </cell>
          <cell r="AW328">
            <v>955241884.828125</v>
          </cell>
          <cell r="AX328">
            <v>0</v>
          </cell>
          <cell r="AY328">
            <v>136463126.40401787</v>
          </cell>
          <cell r="AZ328">
            <v>8026568.5459999926</v>
          </cell>
          <cell r="BA328">
            <v>1146652.6494285704</v>
          </cell>
          <cell r="BB328">
            <v>2255224977.4725013</v>
          </cell>
          <cell r="BC328">
            <v>734844866.56274295</v>
          </cell>
          <cell r="BD328">
            <v>0</v>
          </cell>
          <cell r="BE328">
            <v>0</v>
          </cell>
        </row>
        <row r="329">
          <cell r="A329">
            <v>117086653</v>
          </cell>
          <cell r="B329" t="str">
            <v>Troy Area SD</v>
          </cell>
          <cell r="C329" t="str">
            <v>Bradford</v>
          </cell>
          <cell r="D329">
            <v>6169.5</v>
          </cell>
          <cell r="E329">
            <v>26</v>
          </cell>
          <cell r="F329">
            <v>1.18E-2</v>
          </cell>
          <cell r="G329">
            <v>23</v>
          </cell>
          <cell r="H329">
            <v>24966076.149999999</v>
          </cell>
          <cell r="I329">
            <v>2218.5949999999998</v>
          </cell>
          <cell r="J329">
            <v>0</v>
          </cell>
          <cell r="K329">
            <v>9436929.0599999987</v>
          </cell>
          <cell r="L329">
            <v>620601038</v>
          </cell>
          <cell r="M329">
            <v>179683992</v>
          </cell>
          <cell r="N329">
            <v>6169.5</v>
          </cell>
          <cell r="O329">
            <v>1465.1089999999999</v>
          </cell>
          <cell r="P329">
            <v>1</v>
          </cell>
          <cell r="Q329">
            <v>6200.1</v>
          </cell>
          <cell r="R329">
            <v>8245.6200000000008</v>
          </cell>
          <cell r="S329">
            <v>106.548</v>
          </cell>
          <cell r="T329">
            <v>235.40799999999999</v>
          </cell>
          <cell r="U329">
            <v>0</v>
          </cell>
          <cell r="V329">
            <v>0</v>
          </cell>
          <cell r="W329">
            <v>0</v>
          </cell>
          <cell r="X329">
            <v>-6.9172573137643287E-2</v>
          </cell>
          <cell r="Y329">
            <v>11253.1025390625</v>
          </cell>
          <cell r="Z329">
            <v>13704</v>
          </cell>
          <cell r="AA329">
            <v>30403625.879999999</v>
          </cell>
          <cell r="AB329">
            <v>5437549.7300000004</v>
          </cell>
          <cell r="AC329">
            <v>1.2699999999999999E-2</v>
          </cell>
          <cell r="AD329">
            <v>1.55E-2</v>
          </cell>
          <cell r="AE329">
            <v>800285030</v>
          </cell>
          <cell r="AF329">
            <v>10163619.880999999</v>
          </cell>
          <cell r="AG329">
            <v>12404417.965</v>
          </cell>
          <cell r="AH329">
            <v>726690.82100000046</v>
          </cell>
          <cell r="AI329">
            <v>726690.82100000046</v>
          </cell>
          <cell r="AJ329">
            <v>8257.7802734375</v>
          </cell>
          <cell r="AK329">
            <v>10163619.880999999</v>
          </cell>
          <cell r="AL329">
            <v>0</v>
          </cell>
          <cell r="AM329">
            <v>4710858.909</v>
          </cell>
          <cell r="AN329">
            <v>0</v>
          </cell>
          <cell r="AO329">
            <v>4710858.909</v>
          </cell>
          <cell r="AP329">
            <v>18.869040055379308</v>
          </cell>
          <cell r="AQ329">
            <v>0</v>
          </cell>
          <cell r="AR329">
            <v>1</v>
          </cell>
          <cell r="AS329">
            <v>0</v>
          </cell>
          <cell r="AT329">
            <v>1</v>
          </cell>
          <cell r="AU329">
            <v>0</v>
          </cell>
          <cell r="AV329">
            <v>0</v>
          </cell>
          <cell r="AW329">
            <v>955241884.828125</v>
          </cell>
          <cell r="AX329">
            <v>0</v>
          </cell>
          <cell r="AY329">
            <v>136463126.40401787</v>
          </cell>
          <cell r="AZ329">
            <v>4710858.909</v>
          </cell>
          <cell r="BA329">
            <v>672979.84414285712</v>
          </cell>
          <cell r="BB329">
            <v>2259935836.3815012</v>
          </cell>
          <cell r="BC329">
            <v>734844866.56274295</v>
          </cell>
          <cell r="BD329">
            <v>0</v>
          </cell>
          <cell r="BE329">
            <v>0</v>
          </cell>
        </row>
        <row r="330">
          <cell r="A330">
            <v>117089003</v>
          </cell>
          <cell r="B330" t="str">
            <v>Wyalusing Area SD</v>
          </cell>
          <cell r="C330" t="str">
            <v>Bradford</v>
          </cell>
          <cell r="D330">
            <v>6645.67</v>
          </cell>
          <cell r="E330">
            <v>30</v>
          </cell>
          <cell r="F330">
            <v>1.4800000000000001E-2</v>
          </cell>
          <cell r="G330">
            <v>55</v>
          </cell>
          <cell r="H330">
            <v>23283312.370000001</v>
          </cell>
          <cell r="I330">
            <v>1991.202</v>
          </cell>
          <cell r="J330">
            <v>0</v>
          </cell>
          <cell r="K330">
            <v>11566724.85</v>
          </cell>
          <cell r="L330">
            <v>565555292</v>
          </cell>
          <cell r="M330">
            <v>215830619</v>
          </cell>
          <cell r="N330">
            <v>6645.669921875</v>
          </cell>
          <cell r="O330">
            <v>1302.3440000000001</v>
          </cell>
          <cell r="P330">
            <v>1</v>
          </cell>
          <cell r="Q330">
            <v>6697.2</v>
          </cell>
          <cell r="R330">
            <v>8245.6200000000008</v>
          </cell>
          <cell r="S330">
            <v>118.44199999999999</v>
          </cell>
          <cell r="T330">
            <v>212.643</v>
          </cell>
          <cell r="U330">
            <v>0</v>
          </cell>
          <cell r="V330">
            <v>0</v>
          </cell>
          <cell r="W330">
            <v>0</v>
          </cell>
          <cell r="X330">
            <v>-9.9513437007136302E-2</v>
          </cell>
          <cell r="Y330">
            <v>11693.09375</v>
          </cell>
          <cell r="Z330">
            <v>13704</v>
          </cell>
          <cell r="AA330">
            <v>27287432.208000001</v>
          </cell>
          <cell r="AB330">
            <v>4004119.8379999995</v>
          </cell>
          <cell r="AC330">
            <v>1.2699999999999999E-2</v>
          </cell>
          <cell r="AD330">
            <v>1.55E-2</v>
          </cell>
          <cell r="AE330">
            <v>781385911</v>
          </cell>
          <cell r="AF330">
            <v>9923601.0696999989</v>
          </cell>
          <cell r="AG330">
            <v>12111481.6205</v>
          </cell>
          <cell r="AH330">
            <v>-1643123.7803000007</v>
          </cell>
          <cell r="AI330">
            <v>0</v>
          </cell>
          <cell r="AJ330">
            <v>8257.7802734375</v>
          </cell>
          <cell r="AK330">
            <v>11566724.85</v>
          </cell>
          <cell r="AL330">
            <v>0</v>
          </cell>
          <cell r="AM330">
            <v>4004119.8379999995</v>
          </cell>
          <cell r="AN330">
            <v>0</v>
          </cell>
          <cell r="AO330">
            <v>4004119.8379999995</v>
          </cell>
          <cell r="AP330">
            <v>17.197380571843436</v>
          </cell>
          <cell r="AQ330">
            <v>0</v>
          </cell>
          <cell r="AR330">
            <v>1</v>
          </cell>
          <cell r="AS330">
            <v>0</v>
          </cell>
          <cell r="AT330">
            <v>1</v>
          </cell>
          <cell r="AU330">
            <v>0</v>
          </cell>
          <cell r="AV330">
            <v>0</v>
          </cell>
          <cell r="AW330">
            <v>955241884.828125</v>
          </cell>
          <cell r="AX330">
            <v>0</v>
          </cell>
          <cell r="AY330">
            <v>136463126.40401787</v>
          </cell>
          <cell r="AZ330">
            <v>4004119.8379999995</v>
          </cell>
          <cell r="BA330">
            <v>572017.1197142856</v>
          </cell>
          <cell r="BB330">
            <v>2263939956.219501</v>
          </cell>
          <cell r="BC330">
            <v>734844866.56274295</v>
          </cell>
          <cell r="BD330">
            <v>0</v>
          </cell>
          <cell r="BE330">
            <v>0</v>
          </cell>
        </row>
        <row r="331">
          <cell r="A331">
            <v>117412003</v>
          </cell>
          <cell r="B331" t="str">
            <v>East Lycoming SD</v>
          </cell>
          <cell r="C331" t="str">
            <v>Lycoming</v>
          </cell>
          <cell r="D331">
            <v>7361.23</v>
          </cell>
          <cell r="E331">
            <v>40</v>
          </cell>
          <cell r="F331">
            <v>1.2200000000000001E-2</v>
          </cell>
          <cell r="G331">
            <v>27</v>
          </cell>
          <cell r="H331">
            <v>24749018.140000001</v>
          </cell>
          <cell r="I331">
            <v>2304.2840000000001</v>
          </cell>
          <cell r="J331">
            <v>0</v>
          </cell>
          <cell r="K331">
            <v>11831361.310000001</v>
          </cell>
          <cell r="L331">
            <v>724187451</v>
          </cell>
          <cell r="M331">
            <v>247347068</v>
          </cell>
          <cell r="N331">
            <v>7361.22998046875</v>
          </cell>
          <cell r="O331">
            <v>1638.5219999999999</v>
          </cell>
          <cell r="P331">
            <v>1</v>
          </cell>
          <cell r="Q331">
            <v>7343.51</v>
          </cell>
          <cell r="R331">
            <v>8245.6200000000008</v>
          </cell>
          <cell r="S331">
            <v>35.652999999999999</v>
          </cell>
          <cell r="T331">
            <v>178.00299999999999</v>
          </cell>
          <cell r="U331">
            <v>0</v>
          </cell>
          <cell r="V331">
            <v>0</v>
          </cell>
          <cell r="W331">
            <v>0</v>
          </cell>
          <cell r="X331">
            <v>-1.1347002511231783E-2</v>
          </cell>
          <cell r="Y331">
            <v>10740.4375</v>
          </cell>
          <cell r="Z331">
            <v>13704</v>
          </cell>
          <cell r="AA331">
            <v>31577907.936000001</v>
          </cell>
          <cell r="AB331">
            <v>6828889.7960000001</v>
          </cell>
          <cell r="AC331">
            <v>1.2699999999999999E-2</v>
          </cell>
          <cell r="AD331">
            <v>1.55E-2</v>
          </cell>
          <cell r="AE331">
            <v>971534519</v>
          </cell>
          <cell r="AF331">
            <v>12338488.3913</v>
          </cell>
          <cell r="AG331">
            <v>15058785.044500001</v>
          </cell>
          <cell r="AH331">
            <v>507127.08129999973</v>
          </cell>
          <cell r="AI331">
            <v>507127.08129999973</v>
          </cell>
          <cell r="AJ331">
            <v>8257.7802734375</v>
          </cell>
          <cell r="AK331">
            <v>12338488.3913</v>
          </cell>
          <cell r="AL331">
            <v>0</v>
          </cell>
          <cell r="AM331">
            <v>6321762.7147000004</v>
          </cell>
          <cell r="AN331">
            <v>0</v>
          </cell>
          <cell r="AO331">
            <v>6321762.7147000004</v>
          </cell>
          <cell r="AP331">
            <v>25.543488953537935</v>
          </cell>
          <cell r="AQ331">
            <v>0</v>
          </cell>
          <cell r="AR331">
            <v>1</v>
          </cell>
          <cell r="AS331">
            <v>0</v>
          </cell>
          <cell r="AT331">
            <v>1</v>
          </cell>
          <cell r="AU331">
            <v>0</v>
          </cell>
          <cell r="AV331">
            <v>0</v>
          </cell>
          <cell r="AW331">
            <v>955241884.828125</v>
          </cell>
          <cell r="AX331">
            <v>0</v>
          </cell>
          <cell r="AY331">
            <v>136463126.40401787</v>
          </cell>
          <cell r="AZ331">
            <v>6321762.7147000004</v>
          </cell>
          <cell r="BA331">
            <v>903108.95924285718</v>
          </cell>
          <cell r="BB331">
            <v>2270261718.9342012</v>
          </cell>
          <cell r="BC331">
            <v>734844866.56274295</v>
          </cell>
          <cell r="BD331">
            <v>0</v>
          </cell>
          <cell r="BE331">
            <v>0</v>
          </cell>
        </row>
        <row r="332">
          <cell r="A332">
            <v>117414003</v>
          </cell>
          <cell r="B332" t="str">
            <v>Jersey Shore Area SD</v>
          </cell>
          <cell r="C332" t="str">
            <v>Lycoming</v>
          </cell>
          <cell r="D332">
            <v>7912.17</v>
          </cell>
          <cell r="E332">
            <v>45</v>
          </cell>
          <cell r="F332">
            <v>1.32E-2</v>
          </cell>
          <cell r="G332">
            <v>39</v>
          </cell>
          <cell r="H332">
            <v>41150732.390000001</v>
          </cell>
          <cell r="I332">
            <v>3192.2130000000002</v>
          </cell>
          <cell r="J332">
            <v>0</v>
          </cell>
          <cell r="K332">
            <v>19824595.559999999</v>
          </cell>
          <cell r="L332">
            <v>1101426733</v>
          </cell>
          <cell r="M332">
            <v>401246001</v>
          </cell>
          <cell r="N332">
            <v>7912.169921875</v>
          </cell>
          <cell r="O332">
            <v>2363.8470000000002</v>
          </cell>
          <cell r="P332">
            <v>1</v>
          </cell>
          <cell r="Q332">
            <v>7852.49</v>
          </cell>
          <cell r="R332">
            <v>8245.6200000000008</v>
          </cell>
          <cell r="S332">
            <v>0</v>
          </cell>
          <cell r="T332">
            <v>315.23</v>
          </cell>
          <cell r="U332">
            <v>0</v>
          </cell>
          <cell r="V332">
            <v>0</v>
          </cell>
          <cell r="W332">
            <v>0</v>
          </cell>
          <cell r="X332">
            <v>-0.14422184858132084</v>
          </cell>
          <cell r="Y332">
            <v>12890.9736328125</v>
          </cell>
          <cell r="Z332">
            <v>13704</v>
          </cell>
          <cell r="AA332">
            <v>43746086.952</v>
          </cell>
          <cell r="AB332">
            <v>2595354.561999999</v>
          </cell>
          <cell r="AC332">
            <v>1.2699999999999999E-2</v>
          </cell>
          <cell r="AD332">
            <v>1.55E-2</v>
          </cell>
          <cell r="AE332">
            <v>1502672734</v>
          </cell>
          <cell r="AF332">
            <v>19083943.721799999</v>
          </cell>
          <cell r="AG332">
            <v>23291427.377</v>
          </cell>
          <cell r="AH332">
            <v>-740651.83819999918</v>
          </cell>
          <cell r="AI332">
            <v>0</v>
          </cell>
          <cell r="AJ332">
            <v>8257.7802734375</v>
          </cell>
          <cell r="AK332">
            <v>19824595.559999999</v>
          </cell>
          <cell r="AL332">
            <v>0</v>
          </cell>
          <cell r="AM332">
            <v>2595354.561999999</v>
          </cell>
          <cell r="AN332">
            <v>0</v>
          </cell>
          <cell r="AO332">
            <v>2595354.561999999</v>
          </cell>
          <cell r="AP332">
            <v>6.3069462224946777</v>
          </cell>
          <cell r="AQ332">
            <v>0</v>
          </cell>
          <cell r="AR332">
            <v>1</v>
          </cell>
          <cell r="AS332">
            <v>0</v>
          </cell>
          <cell r="AT332">
            <v>1</v>
          </cell>
          <cell r="AU332">
            <v>0</v>
          </cell>
          <cell r="AV332">
            <v>0</v>
          </cell>
          <cell r="AW332">
            <v>955241884.828125</v>
          </cell>
          <cell r="AX332">
            <v>0</v>
          </cell>
          <cell r="AY332">
            <v>136463126.40401787</v>
          </cell>
          <cell r="AZ332">
            <v>2595354.561999999</v>
          </cell>
          <cell r="BA332">
            <v>370764.93742857128</v>
          </cell>
          <cell r="BB332">
            <v>2272857073.496201</v>
          </cell>
          <cell r="BC332">
            <v>734844866.56274295</v>
          </cell>
          <cell r="BD332">
            <v>0</v>
          </cell>
          <cell r="BE332">
            <v>0</v>
          </cell>
        </row>
        <row r="333">
          <cell r="A333">
            <v>117414203</v>
          </cell>
          <cell r="B333" t="str">
            <v>Loyalsock Township SD</v>
          </cell>
          <cell r="C333" t="str">
            <v>Lycoming</v>
          </cell>
          <cell r="D333">
            <v>10030.23</v>
          </cell>
          <cell r="E333">
            <v>68</v>
          </cell>
          <cell r="F333">
            <v>1.32E-2</v>
          </cell>
          <cell r="G333">
            <v>39</v>
          </cell>
          <cell r="H333">
            <v>22241833.719999999</v>
          </cell>
          <cell r="I333">
            <v>2081.2750000000001</v>
          </cell>
          <cell r="J333">
            <v>0</v>
          </cell>
          <cell r="K333">
            <v>16821111.760000002</v>
          </cell>
          <cell r="L333">
            <v>924297973</v>
          </cell>
          <cell r="M333">
            <v>353308883</v>
          </cell>
          <cell r="N333">
            <v>10030.23046875</v>
          </cell>
          <cell r="O333">
            <v>1597.9549999999999</v>
          </cell>
          <cell r="P333">
            <v>0.78</v>
          </cell>
          <cell r="Q333">
            <v>10056.719999999999</v>
          </cell>
          <cell r="R333">
            <v>8245.6200000000008</v>
          </cell>
          <cell r="S333">
            <v>0</v>
          </cell>
          <cell r="T333">
            <v>180.60599999999999</v>
          </cell>
          <cell r="U333">
            <v>0</v>
          </cell>
          <cell r="V333">
            <v>0</v>
          </cell>
          <cell r="W333">
            <v>0</v>
          </cell>
          <cell r="X333">
            <v>7.7332206373792109E-2</v>
          </cell>
          <cell r="Y333">
            <v>10686.638671875</v>
          </cell>
          <cell r="Z333">
            <v>13704</v>
          </cell>
          <cell r="AA333">
            <v>28521792.600000001</v>
          </cell>
          <cell r="AB333">
            <v>6279958.8800000027</v>
          </cell>
          <cell r="AC333">
            <v>1.2699999999999999E-2</v>
          </cell>
          <cell r="AD333">
            <v>1.55E-2</v>
          </cell>
          <cell r="AE333">
            <v>1277606856</v>
          </cell>
          <cell r="AF333">
            <v>16225607.0712</v>
          </cell>
          <cell r="AG333">
            <v>19802906.267999999</v>
          </cell>
          <cell r="AH333">
            <v>-595504.68880000152</v>
          </cell>
          <cell r="AI333">
            <v>0</v>
          </cell>
          <cell r="AJ333">
            <v>8257.7802734375</v>
          </cell>
          <cell r="AK333">
            <v>16821111.760000002</v>
          </cell>
          <cell r="AL333">
            <v>0</v>
          </cell>
          <cell r="AM333">
            <v>6279958.8800000027</v>
          </cell>
          <cell r="AN333">
            <v>0</v>
          </cell>
          <cell r="AO333">
            <v>6279958.8800000027</v>
          </cell>
          <cell r="AP333">
            <v>28.234897171958551</v>
          </cell>
          <cell r="AQ333">
            <v>0</v>
          </cell>
          <cell r="AR333">
            <v>0.78535997124870516</v>
          </cell>
          <cell r="AS333">
            <v>0</v>
          </cell>
          <cell r="AT333">
            <v>0.78535997124870516</v>
          </cell>
          <cell r="AU333">
            <v>0</v>
          </cell>
          <cell r="AV333">
            <v>0</v>
          </cell>
          <cell r="AW333">
            <v>955241884.828125</v>
          </cell>
          <cell r="AX333">
            <v>0</v>
          </cell>
          <cell r="AY333">
            <v>136463126.40401787</v>
          </cell>
          <cell r="AZ333">
            <v>6279958.8800000027</v>
          </cell>
          <cell r="BA333">
            <v>897136.98285714327</v>
          </cell>
          <cell r="BB333">
            <v>2279137032.3762012</v>
          </cell>
          <cell r="BC333">
            <v>734844866.56274295</v>
          </cell>
          <cell r="BD333">
            <v>0</v>
          </cell>
          <cell r="BE333">
            <v>0</v>
          </cell>
        </row>
        <row r="334">
          <cell r="A334">
            <v>117415004</v>
          </cell>
          <cell r="B334" t="str">
            <v>Montgomery Area SD</v>
          </cell>
          <cell r="C334" t="str">
            <v>Lycoming</v>
          </cell>
          <cell r="D334">
            <v>6350.28</v>
          </cell>
          <cell r="E334">
            <v>28</v>
          </cell>
          <cell r="F334">
            <v>1.2800000000000001E-2</v>
          </cell>
          <cell r="G334">
            <v>34</v>
          </cell>
          <cell r="H334">
            <v>17042930.689999998</v>
          </cell>
          <cell r="I334">
            <v>1334.972</v>
          </cell>
          <cell r="J334">
            <v>0</v>
          </cell>
          <cell r="K334">
            <v>7005249.2000000002</v>
          </cell>
          <cell r="L334">
            <v>406001555</v>
          </cell>
          <cell r="M334">
            <v>142861926</v>
          </cell>
          <cell r="N334">
            <v>6350.27978515625</v>
          </cell>
          <cell r="O334">
            <v>917.16</v>
          </cell>
          <cell r="P334">
            <v>1</v>
          </cell>
          <cell r="Q334">
            <v>6348.25</v>
          </cell>
          <cell r="R334">
            <v>8245.6200000000008</v>
          </cell>
          <cell r="S334">
            <v>91.923000000000002</v>
          </cell>
          <cell r="T334">
            <v>201.34399999999999</v>
          </cell>
          <cell r="U334">
            <v>0</v>
          </cell>
          <cell r="V334">
            <v>0</v>
          </cell>
          <cell r="W334">
            <v>0</v>
          </cell>
          <cell r="X334">
            <v>6.6691865739340744E-2</v>
          </cell>
          <cell r="Y334">
            <v>12766.5078125</v>
          </cell>
          <cell r="Z334">
            <v>13704</v>
          </cell>
          <cell r="AA334">
            <v>18294456.287999999</v>
          </cell>
          <cell r="AB334">
            <v>1251525.5980000012</v>
          </cell>
          <cell r="AC334">
            <v>1.2699999999999999E-2</v>
          </cell>
          <cell r="AD334">
            <v>1.55E-2</v>
          </cell>
          <cell r="AE334">
            <v>548863481</v>
          </cell>
          <cell r="AF334">
            <v>6970566.2086999994</v>
          </cell>
          <cell r="AG334">
            <v>8507383.9554999992</v>
          </cell>
          <cell r="AH334">
            <v>-34682.991300000809</v>
          </cell>
          <cell r="AI334">
            <v>0</v>
          </cell>
          <cell r="AJ334">
            <v>8257.7802734375</v>
          </cell>
          <cell r="AK334">
            <v>7005249.2000000002</v>
          </cell>
          <cell r="AL334">
            <v>0</v>
          </cell>
          <cell r="AM334">
            <v>1251525.5980000012</v>
          </cell>
          <cell r="AN334">
            <v>0</v>
          </cell>
          <cell r="AO334">
            <v>1251525.5980000012</v>
          </cell>
          <cell r="AP334">
            <v>7.3433708131802611</v>
          </cell>
          <cell r="AQ334">
            <v>0</v>
          </cell>
          <cell r="AR334">
            <v>1</v>
          </cell>
          <cell r="AS334">
            <v>0</v>
          </cell>
          <cell r="AT334">
            <v>1</v>
          </cell>
          <cell r="AU334">
            <v>0</v>
          </cell>
          <cell r="AV334">
            <v>0</v>
          </cell>
          <cell r="AW334">
            <v>955241884.828125</v>
          </cell>
          <cell r="AX334">
            <v>0</v>
          </cell>
          <cell r="AY334">
            <v>136463126.40401787</v>
          </cell>
          <cell r="AZ334">
            <v>1251525.5980000012</v>
          </cell>
          <cell r="BA334">
            <v>178789.3711428573</v>
          </cell>
          <cell r="BB334">
            <v>2280388557.9742012</v>
          </cell>
          <cell r="BC334">
            <v>734844866.56274295</v>
          </cell>
          <cell r="BD334">
            <v>0</v>
          </cell>
          <cell r="BE334">
            <v>0</v>
          </cell>
        </row>
        <row r="335">
          <cell r="A335">
            <v>117415103</v>
          </cell>
          <cell r="B335" t="str">
            <v>Montoursville Area SD</v>
          </cell>
          <cell r="C335" t="str">
            <v>Lycoming</v>
          </cell>
          <cell r="D335">
            <v>9922.65</v>
          </cell>
          <cell r="E335">
            <v>67</v>
          </cell>
          <cell r="F335">
            <v>1.24E-2</v>
          </cell>
          <cell r="G335">
            <v>29</v>
          </cell>
          <cell r="H335">
            <v>28682393.18</v>
          </cell>
          <cell r="I335">
            <v>2578.433</v>
          </cell>
          <cell r="J335">
            <v>0</v>
          </cell>
          <cell r="K335">
            <v>17804891.239999998</v>
          </cell>
          <cell r="L335">
            <v>1075514803</v>
          </cell>
          <cell r="M335">
            <v>359374317</v>
          </cell>
          <cell r="N335">
            <v>9922.650390625</v>
          </cell>
          <cell r="O335">
            <v>1850.579</v>
          </cell>
          <cell r="P335">
            <v>0.79</v>
          </cell>
          <cell r="Q335">
            <v>9962.43</v>
          </cell>
          <cell r="R335">
            <v>8245.6200000000008</v>
          </cell>
          <cell r="S335">
            <v>8.4269999999999996</v>
          </cell>
          <cell r="T335">
            <v>157.41499999999999</v>
          </cell>
          <cell r="U335">
            <v>0</v>
          </cell>
          <cell r="V335">
            <v>0</v>
          </cell>
          <cell r="W335">
            <v>0</v>
          </cell>
          <cell r="X335">
            <v>-7.7615677643190023E-2</v>
          </cell>
          <cell r="Y335">
            <v>11123.962890625</v>
          </cell>
          <cell r="Z335">
            <v>13704</v>
          </cell>
          <cell r="AA335">
            <v>35334845.832000002</v>
          </cell>
          <cell r="AB335">
            <v>6652452.6520000026</v>
          </cell>
          <cell r="AC335">
            <v>1.2699999999999999E-2</v>
          </cell>
          <cell r="AD335">
            <v>1.55E-2</v>
          </cell>
          <cell r="AE335">
            <v>1434889120</v>
          </cell>
          <cell r="AF335">
            <v>18223091.824000001</v>
          </cell>
          <cell r="AG335">
            <v>22240781.359999999</v>
          </cell>
          <cell r="AH335">
            <v>418200.58400000259</v>
          </cell>
          <cell r="AI335">
            <v>418200.58400000259</v>
          </cell>
          <cell r="AJ335">
            <v>8257.7802734375</v>
          </cell>
          <cell r="AK335">
            <v>18223091.824000001</v>
          </cell>
          <cell r="AL335">
            <v>0</v>
          </cell>
          <cell r="AM335">
            <v>6234252.068</v>
          </cell>
          <cell r="AN335">
            <v>0</v>
          </cell>
          <cell r="AO335">
            <v>6234252.068</v>
          </cell>
          <cell r="AP335">
            <v>21.735466872921517</v>
          </cell>
          <cell r="AQ335">
            <v>0</v>
          </cell>
          <cell r="AR335">
            <v>0.79838769474857219</v>
          </cell>
          <cell r="AS335">
            <v>0</v>
          </cell>
          <cell r="AT335">
            <v>0.79838769474857219</v>
          </cell>
          <cell r="AU335">
            <v>0</v>
          </cell>
          <cell r="AV335">
            <v>0</v>
          </cell>
          <cell r="AW335">
            <v>955241884.828125</v>
          </cell>
          <cell r="AX335">
            <v>0</v>
          </cell>
          <cell r="AY335">
            <v>136463126.40401787</v>
          </cell>
          <cell r="AZ335">
            <v>6234252.068</v>
          </cell>
          <cell r="BA335">
            <v>890607.43828571425</v>
          </cell>
          <cell r="BB335">
            <v>2286622810.042201</v>
          </cell>
          <cell r="BC335">
            <v>734844866.56274295</v>
          </cell>
          <cell r="BD335">
            <v>0</v>
          </cell>
          <cell r="BE335">
            <v>0</v>
          </cell>
        </row>
        <row r="336">
          <cell r="A336">
            <v>117415303</v>
          </cell>
          <cell r="B336" t="str">
            <v>Muncy SD</v>
          </cell>
          <cell r="C336" t="str">
            <v>Lycoming</v>
          </cell>
          <cell r="D336">
            <v>9947.75</v>
          </cell>
          <cell r="E336">
            <v>67</v>
          </cell>
          <cell r="F336">
            <v>1.3599999999999999E-2</v>
          </cell>
          <cell r="G336">
            <v>46</v>
          </cell>
          <cell r="H336">
            <v>17799806.559999999</v>
          </cell>
          <cell r="I336">
            <v>1339.41</v>
          </cell>
          <cell r="J336">
            <v>0</v>
          </cell>
          <cell r="K336">
            <v>10907659.459999999</v>
          </cell>
          <cell r="L336">
            <v>621988094</v>
          </cell>
          <cell r="M336">
            <v>179639047</v>
          </cell>
          <cell r="N336">
            <v>9947.75</v>
          </cell>
          <cell r="O336">
            <v>999.524</v>
          </cell>
          <cell r="P336">
            <v>0.79</v>
          </cell>
          <cell r="Q336">
            <v>9943.25</v>
          </cell>
          <cell r="R336">
            <v>8245.6200000000008</v>
          </cell>
          <cell r="S336">
            <v>0</v>
          </cell>
          <cell r="T336">
            <v>129.15899999999999</v>
          </cell>
          <cell r="U336">
            <v>0</v>
          </cell>
          <cell r="V336">
            <v>0</v>
          </cell>
          <cell r="W336">
            <v>0</v>
          </cell>
          <cell r="X336">
            <v>-2.8414017270807952E-2</v>
          </cell>
          <cell r="Y336">
            <v>13289.2890625</v>
          </cell>
          <cell r="Z336">
            <v>13704</v>
          </cell>
          <cell r="AA336">
            <v>18355274.640000001</v>
          </cell>
          <cell r="AB336">
            <v>555468.08000000194</v>
          </cell>
          <cell r="AC336">
            <v>1.2699999999999999E-2</v>
          </cell>
          <cell r="AD336">
            <v>1.55E-2</v>
          </cell>
          <cell r="AE336">
            <v>801627141</v>
          </cell>
          <cell r="AF336">
            <v>10180664.6907</v>
          </cell>
          <cell r="AG336">
            <v>12425220.6855</v>
          </cell>
          <cell r="AH336">
            <v>-726994.76929999888</v>
          </cell>
          <cell r="AI336">
            <v>0</v>
          </cell>
          <cell r="AJ336">
            <v>8257.7802734375</v>
          </cell>
          <cell r="AK336">
            <v>10907659.459999999</v>
          </cell>
          <cell r="AL336">
            <v>0</v>
          </cell>
          <cell r="AM336">
            <v>555468.08000000194</v>
          </cell>
          <cell r="AN336">
            <v>0</v>
          </cell>
          <cell r="AO336">
            <v>555468.08000000194</v>
          </cell>
          <cell r="AP336">
            <v>3.1206411043154731</v>
          </cell>
          <cell r="AQ336">
            <v>0</v>
          </cell>
          <cell r="AR336">
            <v>0.7953481843058281</v>
          </cell>
          <cell r="AS336">
            <v>0</v>
          </cell>
          <cell r="AT336">
            <v>0.7953481843058281</v>
          </cell>
          <cell r="AU336">
            <v>0</v>
          </cell>
          <cell r="AV336">
            <v>0</v>
          </cell>
          <cell r="AW336">
            <v>955241884.828125</v>
          </cell>
          <cell r="AX336">
            <v>0</v>
          </cell>
          <cell r="AY336">
            <v>136463126.40401787</v>
          </cell>
          <cell r="AZ336">
            <v>555468.08000000194</v>
          </cell>
          <cell r="BA336">
            <v>79352.582857143134</v>
          </cell>
          <cell r="BB336">
            <v>2287178278.122201</v>
          </cell>
          <cell r="BC336">
            <v>734844866.56274295</v>
          </cell>
          <cell r="BD336">
            <v>0</v>
          </cell>
          <cell r="BE336">
            <v>0</v>
          </cell>
        </row>
        <row r="337">
          <cell r="A337">
            <v>117416103</v>
          </cell>
          <cell r="B337" t="str">
            <v>South Williamsport Area SD</v>
          </cell>
          <cell r="C337" t="str">
            <v>Lycoming</v>
          </cell>
          <cell r="D337">
            <v>6740.24</v>
          </cell>
          <cell r="E337">
            <v>32</v>
          </cell>
          <cell r="F337">
            <v>1.35E-2</v>
          </cell>
          <cell r="G337">
            <v>44</v>
          </cell>
          <cell r="H337">
            <v>19473453.190000001</v>
          </cell>
          <cell r="I337">
            <v>1669.04</v>
          </cell>
          <cell r="J337">
            <v>0</v>
          </cell>
          <cell r="K337">
            <v>9365645.2100000009</v>
          </cell>
          <cell r="L337">
            <v>488833507</v>
          </cell>
          <cell r="M337">
            <v>202900706</v>
          </cell>
          <cell r="N337">
            <v>6740.240234375</v>
          </cell>
          <cell r="O337">
            <v>1257.741</v>
          </cell>
          <cell r="P337">
            <v>1</v>
          </cell>
          <cell r="Q337">
            <v>6724.35</v>
          </cell>
          <cell r="R337">
            <v>8245.6200000000008</v>
          </cell>
          <cell r="S337">
            <v>0</v>
          </cell>
          <cell r="T337">
            <v>182.44</v>
          </cell>
          <cell r="U337">
            <v>0</v>
          </cell>
          <cell r="V337">
            <v>0</v>
          </cell>
          <cell r="W337">
            <v>0</v>
          </cell>
          <cell r="X337">
            <v>-6.4618612563420705E-2</v>
          </cell>
          <cell r="Y337">
            <v>11667.45703125</v>
          </cell>
          <cell r="Z337">
            <v>13704</v>
          </cell>
          <cell r="AA337">
            <v>22872524.16</v>
          </cell>
          <cell r="AB337">
            <v>3399070.9699999988</v>
          </cell>
          <cell r="AC337">
            <v>1.2699999999999999E-2</v>
          </cell>
          <cell r="AD337">
            <v>1.55E-2</v>
          </cell>
          <cell r="AE337">
            <v>691734213</v>
          </cell>
          <cell r="AF337">
            <v>8785024.5050999988</v>
          </cell>
          <cell r="AG337">
            <v>10721880.3015</v>
          </cell>
          <cell r="AH337">
            <v>-580620.70490000211</v>
          </cell>
          <cell r="AI337">
            <v>0</v>
          </cell>
          <cell r="AJ337">
            <v>8257.7802734375</v>
          </cell>
          <cell r="AK337">
            <v>9365645.2100000009</v>
          </cell>
          <cell r="AL337">
            <v>0</v>
          </cell>
          <cell r="AM337">
            <v>3399070.9699999988</v>
          </cell>
          <cell r="AN337">
            <v>0</v>
          </cell>
          <cell r="AO337">
            <v>3399070.9699999988</v>
          </cell>
          <cell r="AP337">
            <v>17.454895836068193</v>
          </cell>
          <cell r="AQ337">
            <v>0</v>
          </cell>
          <cell r="AR337">
            <v>1</v>
          </cell>
          <cell r="AS337">
            <v>0</v>
          </cell>
          <cell r="AT337">
            <v>1</v>
          </cell>
          <cell r="AU337">
            <v>0</v>
          </cell>
          <cell r="AV337">
            <v>0</v>
          </cell>
          <cell r="AW337">
            <v>955241884.828125</v>
          </cell>
          <cell r="AX337">
            <v>0</v>
          </cell>
          <cell r="AY337">
            <v>136463126.40401787</v>
          </cell>
          <cell r="AZ337">
            <v>3399070.9699999988</v>
          </cell>
          <cell r="BA337">
            <v>485581.56714285695</v>
          </cell>
          <cell r="BB337">
            <v>2290577349.0922008</v>
          </cell>
          <cell r="BC337">
            <v>734844866.56274295</v>
          </cell>
          <cell r="BD337">
            <v>0</v>
          </cell>
          <cell r="BE337">
            <v>0</v>
          </cell>
        </row>
        <row r="338">
          <cell r="A338">
            <v>117417202</v>
          </cell>
          <cell r="B338" t="str">
            <v>Williamsport Area SD</v>
          </cell>
          <cell r="C338" t="str">
            <v>Lycoming</v>
          </cell>
          <cell r="D338">
            <v>5695.35</v>
          </cell>
          <cell r="E338">
            <v>22</v>
          </cell>
          <cell r="F338">
            <v>1.5100000000000001E-2</v>
          </cell>
          <cell r="G338">
            <v>60</v>
          </cell>
          <cell r="H338">
            <v>85679553.860000014</v>
          </cell>
          <cell r="I338">
            <v>8102.384</v>
          </cell>
          <cell r="J338">
            <v>0</v>
          </cell>
          <cell r="K338">
            <v>39060095.960000001</v>
          </cell>
          <cell r="L338">
            <v>1884666135</v>
          </cell>
          <cell r="M338">
            <v>710224498</v>
          </cell>
          <cell r="N338">
            <v>5695.35009765625</v>
          </cell>
          <cell r="O338">
            <v>5035.8990000000003</v>
          </cell>
          <cell r="P338">
            <v>1</v>
          </cell>
          <cell r="Q338">
            <v>5279.57</v>
          </cell>
          <cell r="R338">
            <v>8245.6200000000008</v>
          </cell>
          <cell r="S338">
            <v>0</v>
          </cell>
          <cell r="T338">
            <v>1845.0509999999999</v>
          </cell>
          <cell r="U338">
            <v>0</v>
          </cell>
          <cell r="V338">
            <v>0</v>
          </cell>
          <cell r="W338">
            <v>0</v>
          </cell>
          <cell r="X338">
            <v>-7.8740974206687936E-2</v>
          </cell>
          <cell r="Y338">
            <v>10574.6103515625</v>
          </cell>
          <cell r="Z338">
            <v>13704</v>
          </cell>
          <cell r="AA338">
            <v>111035070.336</v>
          </cell>
          <cell r="AB338">
            <v>25355516.475999981</v>
          </cell>
          <cell r="AC338">
            <v>1.2699999999999999E-2</v>
          </cell>
          <cell r="AD338">
            <v>1.55E-2</v>
          </cell>
          <cell r="AE338">
            <v>2594890633</v>
          </cell>
          <cell r="AF338">
            <v>32955111.039099999</v>
          </cell>
          <cell r="AG338">
            <v>40220804.811499998</v>
          </cell>
          <cell r="AH338">
            <v>-6104984.9209000021</v>
          </cell>
          <cell r="AI338">
            <v>0</v>
          </cell>
          <cell r="AJ338">
            <v>8257.7802734375</v>
          </cell>
          <cell r="AK338">
            <v>39060095.960000001</v>
          </cell>
          <cell r="AL338">
            <v>0</v>
          </cell>
          <cell r="AM338">
            <v>25355516.475999981</v>
          </cell>
          <cell r="AN338">
            <v>0</v>
          </cell>
          <cell r="AO338">
            <v>25355516.475999981</v>
          </cell>
          <cell r="AP338">
            <v>29.593427292386203</v>
          </cell>
          <cell r="AQ338">
            <v>0</v>
          </cell>
          <cell r="AR338">
            <v>1</v>
          </cell>
          <cell r="AS338">
            <v>0</v>
          </cell>
          <cell r="AT338">
            <v>1</v>
          </cell>
          <cell r="AU338">
            <v>0</v>
          </cell>
          <cell r="AV338">
            <v>0</v>
          </cell>
          <cell r="AW338">
            <v>955241884.828125</v>
          </cell>
          <cell r="AX338">
            <v>0</v>
          </cell>
          <cell r="AY338">
            <v>136463126.40401787</v>
          </cell>
          <cell r="AZ338">
            <v>25355516.475999981</v>
          </cell>
          <cell r="BA338">
            <v>3622216.6394285685</v>
          </cell>
          <cell r="BB338">
            <v>2315932865.5682006</v>
          </cell>
          <cell r="BC338">
            <v>734844866.56274295</v>
          </cell>
          <cell r="BD338">
            <v>0</v>
          </cell>
          <cell r="BE338">
            <v>0</v>
          </cell>
        </row>
        <row r="339">
          <cell r="A339">
            <v>117576303</v>
          </cell>
          <cell r="B339" t="str">
            <v>Sullivan County SD</v>
          </cell>
          <cell r="C339" t="str">
            <v>Sullivan</v>
          </cell>
          <cell r="D339">
            <v>16836.689999999999</v>
          </cell>
          <cell r="E339">
            <v>95</v>
          </cell>
          <cell r="F339">
            <v>9.4999999999999998E-3</v>
          </cell>
          <cell r="G339">
            <v>6</v>
          </cell>
          <cell r="H339">
            <v>15701036.4</v>
          </cell>
          <cell r="I339">
            <v>1049.2159999999999</v>
          </cell>
          <cell r="J339">
            <v>0</v>
          </cell>
          <cell r="K339">
            <v>9928403.0799999982</v>
          </cell>
          <cell r="L339">
            <v>917698320</v>
          </cell>
          <cell r="M339">
            <v>123469596</v>
          </cell>
          <cell r="N339">
            <v>16836.689453125</v>
          </cell>
          <cell r="O339">
            <v>661.01800000000003</v>
          </cell>
          <cell r="P339">
            <v>0.01</v>
          </cell>
          <cell r="Q339">
            <v>16447.28</v>
          </cell>
          <cell r="R339">
            <v>8245.6200000000008</v>
          </cell>
          <cell r="S339">
            <v>112.92700000000001</v>
          </cell>
          <cell r="T339">
            <v>112.30200000000001</v>
          </cell>
          <cell r="U339">
            <v>0</v>
          </cell>
          <cell r="V339">
            <v>0</v>
          </cell>
          <cell r="W339">
            <v>0</v>
          </cell>
          <cell r="X339">
            <v>-4.7903139385489242E-2</v>
          </cell>
          <cell r="Y339">
            <v>14964.5419921875</v>
          </cell>
          <cell r="Z339">
            <v>13704</v>
          </cell>
          <cell r="AA339">
            <v>14378456.063999999</v>
          </cell>
          <cell r="AB339">
            <v>0</v>
          </cell>
          <cell r="AC339">
            <v>1.2699999999999999E-2</v>
          </cell>
          <cell r="AD339">
            <v>1.55E-2</v>
          </cell>
          <cell r="AE339">
            <v>1041167916</v>
          </cell>
          <cell r="AF339">
            <v>13222832.533199999</v>
          </cell>
          <cell r="AG339">
            <v>16138102.698000001</v>
          </cell>
          <cell r="AH339">
            <v>3294429.4532000013</v>
          </cell>
          <cell r="AI339">
            <v>0</v>
          </cell>
          <cell r="AJ339">
            <v>8257.7802734375</v>
          </cell>
          <cell r="AK339">
            <v>13222832.533199999</v>
          </cell>
          <cell r="AL339">
            <v>0</v>
          </cell>
          <cell r="AM339">
            <v>0</v>
          </cell>
          <cell r="AN339">
            <v>0</v>
          </cell>
          <cell r="AO339">
            <v>0</v>
          </cell>
          <cell r="AP339">
            <v>0</v>
          </cell>
          <cell r="AQ339">
            <v>0</v>
          </cell>
          <cell r="AR339">
            <v>-3.8888042018139224E-2</v>
          </cell>
          <cell r="AS339">
            <v>0</v>
          </cell>
          <cell r="AT339">
            <v>0</v>
          </cell>
          <cell r="AU339">
            <v>0</v>
          </cell>
          <cell r="AV339">
            <v>0</v>
          </cell>
          <cell r="AW339">
            <v>955241884.828125</v>
          </cell>
          <cell r="AX339">
            <v>0</v>
          </cell>
          <cell r="AY339">
            <v>136463126.40401787</v>
          </cell>
          <cell r="AZ339">
            <v>0</v>
          </cell>
          <cell r="BA339">
            <v>0</v>
          </cell>
          <cell r="BB339">
            <v>2315932865.5682006</v>
          </cell>
          <cell r="BC339">
            <v>734844866.56274295</v>
          </cell>
          <cell r="BD339">
            <v>0</v>
          </cell>
          <cell r="BE339">
            <v>0</v>
          </cell>
        </row>
        <row r="340">
          <cell r="A340">
            <v>117596003</v>
          </cell>
          <cell r="B340" t="str">
            <v>Northern Tioga SD</v>
          </cell>
          <cell r="C340" t="str">
            <v>Tioga</v>
          </cell>
          <cell r="D340">
            <v>5263.16</v>
          </cell>
          <cell r="E340">
            <v>18</v>
          </cell>
          <cell r="F340">
            <v>1.38E-2</v>
          </cell>
          <cell r="G340">
            <v>47</v>
          </cell>
          <cell r="H340">
            <v>33852169.699999996</v>
          </cell>
          <cell r="I340">
            <v>3294.431</v>
          </cell>
          <cell r="J340">
            <v>0</v>
          </cell>
          <cell r="K340">
            <v>13088403.23</v>
          </cell>
          <cell r="L340">
            <v>765925253</v>
          </cell>
          <cell r="M340">
            <v>181676670</v>
          </cell>
          <cell r="N340">
            <v>5263.16015625</v>
          </cell>
          <cell r="O340">
            <v>2042.8679999999999</v>
          </cell>
          <cell r="P340">
            <v>1</v>
          </cell>
          <cell r="Q340">
            <v>5337.68</v>
          </cell>
          <cell r="R340">
            <v>8245.6200000000008</v>
          </cell>
          <cell r="S340">
            <v>22.866</v>
          </cell>
          <cell r="T340">
            <v>419.69400000000002</v>
          </cell>
          <cell r="U340">
            <v>0</v>
          </cell>
          <cell r="V340">
            <v>0</v>
          </cell>
          <cell r="W340">
            <v>0</v>
          </cell>
          <cell r="X340">
            <v>-4.7415475392774138E-2</v>
          </cell>
          <cell r="Y340">
            <v>10275.57421875</v>
          </cell>
          <cell r="Z340">
            <v>13704</v>
          </cell>
          <cell r="AA340">
            <v>45146882.424000002</v>
          </cell>
          <cell r="AB340">
            <v>11294712.724000007</v>
          </cell>
          <cell r="AC340">
            <v>1.2699999999999999E-2</v>
          </cell>
          <cell r="AD340">
            <v>1.55E-2</v>
          </cell>
          <cell r="AE340">
            <v>947601923</v>
          </cell>
          <cell r="AF340">
            <v>12034544.4221</v>
          </cell>
          <cell r="AG340">
            <v>14687829.806499999</v>
          </cell>
          <cell r="AH340">
            <v>-1053858.8079000004</v>
          </cell>
          <cell r="AI340">
            <v>0</v>
          </cell>
          <cell r="AJ340">
            <v>8257.7802734375</v>
          </cell>
          <cell r="AK340">
            <v>13088403.23</v>
          </cell>
          <cell r="AL340">
            <v>0</v>
          </cell>
          <cell r="AM340">
            <v>11294712.724000007</v>
          </cell>
          <cell r="AN340">
            <v>0</v>
          </cell>
          <cell r="AO340">
            <v>11294712.724000007</v>
          </cell>
          <cell r="AP340">
            <v>33.364811839520023</v>
          </cell>
          <cell r="AQ340">
            <v>0</v>
          </cell>
          <cell r="AR340">
            <v>1</v>
          </cell>
          <cell r="AS340">
            <v>0</v>
          </cell>
          <cell r="AT340">
            <v>1</v>
          </cell>
          <cell r="AU340">
            <v>0</v>
          </cell>
          <cell r="AV340">
            <v>0</v>
          </cell>
          <cell r="AW340">
            <v>955241884.828125</v>
          </cell>
          <cell r="AX340">
            <v>0</v>
          </cell>
          <cell r="AY340">
            <v>136463126.40401787</v>
          </cell>
          <cell r="AZ340">
            <v>11294712.724000007</v>
          </cell>
          <cell r="BA340">
            <v>1613530.3891428581</v>
          </cell>
          <cell r="BB340">
            <v>2327227578.2922006</v>
          </cell>
          <cell r="BC340">
            <v>734844866.56274295</v>
          </cell>
          <cell r="BD340">
            <v>0</v>
          </cell>
          <cell r="BE340">
            <v>0</v>
          </cell>
        </row>
        <row r="341">
          <cell r="A341">
            <v>117597003</v>
          </cell>
          <cell r="B341" t="str">
            <v>Southern Tioga SD</v>
          </cell>
          <cell r="C341" t="str">
            <v>Tioga</v>
          </cell>
          <cell r="D341">
            <v>8114.39</v>
          </cell>
          <cell r="E341">
            <v>47</v>
          </cell>
          <cell r="F341">
            <v>1.3100000000000001E-2</v>
          </cell>
          <cell r="G341">
            <v>37</v>
          </cell>
          <cell r="H341">
            <v>31473349.079999998</v>
          </cell>
          <cell r="I341">
            <v>2699.0920000000001</v>
          </cell>
          <cell r="J341">
            <v>0</v>
          </cell>
          <cell r="K341">
            <v>16623196.619999999</v>
          </cell>
          <cell r="L341">
            <v>993198121</v>
          </cell>
          <cell r="M341">
            <v>273112825</v>
          </cell>
          <cell r="N341">
            <v>8114.39013671875</v>
          </cell>
          <cell r="O341">
            <v>1766.13</v>
          </cell>
          <cell r="P341">
            <v>1</v>
          </cell>
          <cell r="Q341">
            <v>8124.26</v>
          </cell>
          <cell r="R341">
            <v>8245.6200000000008</v>
          </cell>
          <cell r="S341">
            <v>92.501999999999995</v>
          </cell>
          <cell r="T341">
            <v>323.51900000000001</v>
          </cell>
          <cell r="U341">
            <v>0</v>
          </cell>
          <cell r="V341">
            <v>0</v>
          </cell>
          <cell r="W341">
            <v>0</v>
          </cell>
          <cell r="X341">
            <v>-0.12175819017556842</v>
          </cell>
          <cell r="Y341">
            <v>11660.7177734375</v>
          </cell>
          <cell r="Z341">
            <v>13704</v>
          </cell>
          <cell r="AA341">
            <v>36988356.767999999</v>
          </cell>
          <cell r="AB341">
            <v>5515007.688000001</v>
          </cell>
          <cell r="AC341">
            <v>1.2699999999999999E-2</v>
          </cell>
          <cell r="AD341">
            <v>1.55E-2</v>
          </cell>
          <cell r="AE341">
            <v>1266310946</v>
          </cell>
          <cell r="AF341">
            <v>16082149.0142</v>
          </cell>
          <cell r="AG341">
            <v>19627819.662999999</v>
          </cell>
          <cell r="AH341">
            <v>-541047.60579999909</v>
          </cell>
          <cell r="AI341">
            <v>0</v>
          </cell>
          <cell r="AJ341">
            <v>8257.7802734375</v>
          </cell>
          <cell r="AK341">
            <v>16623196.619999999</v>
          </cell>
          <cell r="AL341">
            <v>0</v>
          </cell>
          <cell r="AM341">
            <v>5515007.688000001</v>
          </cell>
          <cell r="AN341">
            <v>0</v>
          </cell>
          <cell r="AO341">
            <v>5515007.688000001</v>
          </cell>
          <cell r="AP341">
            <v>17.522786259516813</v>
          </cell>
          <cell r="AQ341">
            <v>0</v>
          </cell>
          <cell r="AR341">
            <v>1</v>
          </cell>
          <cell r="AS341">
            <v>0</v>
          </cell>
          <cell r="AT341">
            <v>1</v>
          </cell>
          <cell r="AU341">
            <v>0</v>
          </cell>
          <cell r="AV341">
            <v>0</v>
          </cell>
          <cell r="AW341">
            <v>955241884.828125</v>
          </cell>
          <cell r="AX341">
            <v>0</v>
          </cell>
          <cell r="AY341">
            <v>136463126.40401787</v>
          </cell>
          <cell r="AZ341">
            <v>5515007.688000001</v>
          </cell>
          <cell r="BA341">
            <v>787858.24114285724</v>
          </cell>
          <cell r="BB341">
            <v>2332742585.9802008</v>
          </cell>
          <cell r="BC341">
            <v>734844866.56274295</v>
          </cell>
          <cell r="BD341">
            <v>0</v>
          </cell>
          <cell r="BE341">
            <v>0</v>
          </cell>
        </row>
        <row r="342">
          <cell r="A342">
            <v>117598503</v>
          </cell>
          <cell r="B342" t="str">
            <v>Wellsboro Area SD</v>
          </cell>
          <cell r="C342" t="str">
            <v>Tioga</v>
          </cell>
          <cell r="D342">
            <v>9055.9500000000007</v>
          </cell>
          <cell r="E342">
            <v>59</v>
          </cell>
          <cell r="F342">
            <v>1.32E-2</v>
          </cell>
          <cell r="G342">
            <v>39</v>
          </cell>
          <cell r="H342">
            <v>25972906.09</v>
          </cell>
          <cell r="I342">
            <v>2235.5549999999998</v>
          </cell>
          <cell r="J342">
            <v>0</v>
          </cell>
          <cell r="K342">
            <v>15315544.640000001</v>
          </cell>
          <cell r="L342">
            <v>924654465</v>
          </cell>
          <cell r="M342">
            <v>232755825</v>
          </cell>
          <cell r="N342">
            <v>9055.9501953125</v>
          </cell>
          <cell r="O342">
            <v>1473.2360000000001</v>
          </cell>
          <cell r="P342">
            <v>0.91</v>
          </cell>
          <cell r="Q342">
            <v>9026.3700000000008</v>
          </cell>
          <cell r="R342">
            <v>8245.6200000000008</v>
          </cell>
          <cell r="S342">
            <v>107.52200000000001</v>
          </cell>
          <cell r="T342">
            <v>214.399</v>
          </cell>
          <cell r="U342">
            <v>0</v>
          </cell>
          <cell r="V342">
            <v>0</v>
          </cell>
          <cell r="W342">
            <v>0</v>
          </cell>
          <cell r="X342">
            <v>-5.2299277770347458E-2</v>
          </cell>
          <cell r="Y342">
            <v>11618.1015625</v>
          </cell>
          <cell r="Z342">
            <v>13704</v>
          </cell>
          <cell r="AA342">
            <v>30636045.719999999</v>
          </cell>
          <cell r="AB342">
            <v>4663139.629999999</v>
          </cell>
          <cell r="AC342">
            <v>1.2699999999999999E-2</v>
          </cell>
          <cell r="AD342">
            <v>1.55E-2</v>
          </cell>
          <cell r="AE342">
            <v>1157410290</v>
          </cell>
          <cell r="AF342">
            <v>14699110.683</v>
          </cell>
          <cell r="AG342">
            <v>17939859.495000001</v>
          </cell>
          <cell r="AH342">
            <v>-616433.9570000004</v>
          </cell>
          <cell r="AI342">
            <v>0</v>
          </cell>
          <cell r="AJ342">
            <v>8257.7802734375</v>
          </cell>
          <cell r="AK342">
            <v>15315544.640000001</v>
          </cell>
          <cell r="AL342">
            <v>0</v>
          </cell>
          <cell r="AM342">
            <v>4663139.629999999</v>
          </cell>
          <cell r="AN342">
            <v>0</v>
          </cell>
          <cell r="AO342">
            <v>4663139.629999999</v>
          </cell>
          <cell r="AP342">
            <v>17.953861665851033</v>
          </cell>
          <cell r="AQ342">
            <v>0</v>
          </cell>
          <cell r="AR342">
            <v>0.90334328409748998</v>
          </cell>
          <cell r="AS342">
            <v>0</v>
          </cell>
          <cell r="AT342">
            <v>0.90334328409748998</v>
          </cell>
          <cell r="AU342">
            <v>0</v>
          </cell>
          <cell r="AV342">
            <v>0</v>
          </cell>
          <cell r="AW342">
            <v>955241884.828125</v>
          </cell>
          <cell r="AX342">
            <v>0</v>
          </cell>
          <cell r="AY342">
            <v>136463126.40401787</v>
          </cell>
          <cell r="AZ342">
            <v>4663139.629999999</v>
          </cell>
          <cell r="BA342">
            <v>666162.80428571417</v>
          </cell>
          <cell r="BB342">
            <v>2337405725.6102009</v>
          </cell>
          <cell r="BC342">
            <v>734844866.56274295</v>
          </cell>
          <cell r="BD342">
            <v>0</v>
          </cell>
          <cell r="BE342">
            <v>0</v>
          </cell>
        </row>
        <row r="343">
          <cell r="A343">
            <v>118401403</v>
          </cell>
          <cell r="B343" t="str">
            <v>Crestwood SD</v>
          </cell>
          <cell r="C343" t="str">
            <v>Luzerne</v>
          </cell>
          <cell r="D343">
            <v>10387.57</v>
          </cell>
          <cell r="E343">
            <v>72</v>
          </cell>
          <cell r="F343">
            <v>1.14E-2</v>
          </cell>
          <cell r="G343">
            <v>19</v>
          </cell>
          <cell r="H343">
            <v>41942312.770000003</v>
          </cell>
          <cell r="I343">
            <v>3698.5520000000001</v>
          </cell>
          <cell r="J343">
            <v>0</v>
          </cell>
          <cell r="K343">
            <v>26470391.219999999</v>
          </cell>
          <cell r="L343">
            <v>1584447218</v>
          </cell>
          <cell r="M343">
            <v>744980262</v>
          </cell>
          <cell r="N343">
            <v>10387.5703125</v>
          </cell>
          <cell r="O343">
            <v>2846.7719999999999</v>
          </cell>
          <cell r="P343">
            <v>0.74</v>
          </cell>
          <cell r="Q343">
            <v>10353.49</v>
          </cell>
          <cell r="R343">
            <v>8245.6200000000008</v>
          </cell>
          <cell r="S343">
            <v>0</v>
          </cell>
          <cell r="T343">
            <v>303.08100000000002</v>
          </cell>
          <cell r="U343">
            <v>0</v>
          </cell>
          <cell r="V343">
            <v>0</v>
          </cell>
          <cell r="W343">
            <v>0</v>
          </cell>
          <cell r="X343">
            <v>-6.7373645544116637E-2</v>
          </cell>
          <cell r="Y343">
            <v>11340.1982421875</v>
          </cell>
          <cell r="Z343">
            <v>13704</v>
          </cell>
          <cell r="AA343">
            <v>50684956.608000003</v>
          </cell>
          <cell r="AB343">
            <v>8742643.8379999995</v>
          </cell>
          <cell r="AC343">
            <v>1.2699999999999999E-2</v>
          </cell>
          <cell r="AD343">
            <v>1.55E-2</v>
          </cell>
          <cell r="AE343">
            <v>2329427480</v>
          </cell>
          <cell r="AF343">
            <v>29583728.995999999</v>
          </cell>
          <cell r="AG343">
            <v>36106125.939999998</v>
          </cell>
          <cell r="AH343">
            <v>3113337.7760000005</v>
          </cell>
          <cell r="AI343">
            <v>3113337.7760000005</v>
          </cell>
          <cell r="AJ343">
            <v>8257.7802734375</v>
          </cell>
          <cell r="AK343">
            <v>29583728.995999999</v>
          </cell>
          <cell r="AL343">
            <v>0</v>
          </cell>
          <cell r="AM343">
            <v>5629306.061999999</v>
          </cell>
          <cell r="AN343">
            <v>0</v>
          </cell>
          <cell r="AO343">
            <v>5629306.061999999</v>
          </cell>
          <cell r="AP343">
            <v>13.42154423593556</v>
          </cell>
          <cell r="AQ343">
            <v>0</v>
          </cell>
          <cell r="AR343">
            <v>0.74208686008353619</v>
          </cell>
          <cell r="AS343">
            <v>0</v>
          </cell>
          <cell r="AT343">
            <v>0.74208686008353619</v>
          </cell>
          <cell r="AU343">
            <v>0</v>
          </cell>
          <cell r="AV343">
            <v>0</v>
          </cell>
          <cell r="AW343">
            <v>955241884.828125</v>
          </cell>
          <cell r="AX343">
            <v>0</v>
          </cell>
          <cell r="AY343">
            <v>136463126.40401787</v>
          </cell>
          <cell r="AZ343">
            <v>5629306.061999999</v>
          </cell>
          <cell r="BA343">
            <v>804186.58028571412</v>
          </cell>
          <cell r="BB343">
            <v>2343035031.6722007</v>
          </cell>
          <cell r="BC343">
            <v>734844866.56274295</v>
          </cell>
          <cell r="BD343">
            <v>0</v>
          </cell>
          <cell r="BE343">
            <v>0</v>
          </cell>
        </row>
        <row r="344">
          <cell r="A344">
            <v>118401603</v>
          </cell>
          <cell r="B344" t="str">
            <v>Dallas SD</v>
          </cell>
          <cell r="C344" t="str">
            <v>Luzerne</v>
          </cell>
          <cell r="D344">
            <v>11084.18</v>
          </cell>
          <cell r="E344">
            <v>76</v>
          </cell>
          <cell r="F344">
            <v>1.18E-2</v>
          </cell>
          <cell r="G344">
            <v>23</v>
          </cell>
          <cell r="H344">
            <v>40875442.590000004</v>
          </cell>
          <cell r="I344">
            <v>3312.752</v>
          </cell>
          <cell r="J344">
            <v>0</v>
          </cell>
          <cell r="K344">
            <v>26725626.32</v>
          </cell>
          <cell r="L344">
            <v>1455717410</v>
          </cell>
          <cell r="M344">
            <v>803507292</v>
          </cell>
          <cell r="N344">
            <v>11084.1796875</v>
          </cell>
          <cell r="O344">
            <v>2574.7089999999998</v>
          </cell>
          <cell r="P344">
            <v>0.67</v>
          </cell>
          <cell r="Q344">
            <v>10957.82</v>
          </cell>
          <cell r="R344">
            <v>8245.6200000000008</v>
          </cell>
          <cell r="S344">
            <v>0</v>
          </cell>
          <cell r="T344">
            <v>311.73599999999999</v>
          </cell>
          <cell r="U344">
            <v>0</v>
          </cell>
          <cell r="V344">
            <v>0</v>
          </cell>
          <cell r="W344">
            <v>0</v>
          </cell>
          <cell r="X344">
            <v>-8.9027466714785647E-2</v>
          </cell>
          <cell r="Y344">
            <v>12338.8173828125</v>
          </cell>
          <cell r="Z344">
            <v>13704</v>
          </cell>
          <cell r="AA344">
            <v>45397953.408</v>
          </cell>
          <cell r="AB344">
            <v>4522510.8179999962</v>
          </cell>
          <cell r="AC344">
            <v>1.2699999999999999E-2</v>
          </cell>
          <cell r="AD344">
            <v>1.55E-2</v>
          </cell>
          <cell r="AE344">
            <v>2259224702</v>
          </cell>
          <cell r="AF344">
            <v>28692153.715399999</v>
          </cell>
          <cell r="AG344">
            <v>35017982.880999997</v>
          </cell>
          <cell r="AH344">
            <v>1966527.3953999989</v>
          </cell>
          <cell r="AI344">
            <v>1966527.3953999989</v>
          </cell>
          <cell r="AJ344">
            <v>8257.7802734375</v>
          </cell>
          <cell r="AK344">
            <v>28692153.715399999</v>
          </cell>
          <cell r="AL344">
            <v>0</v>
          </cell>
          <cell r="AM344">
            <v>2555983.4225999974</v>
          </cell>
          <cell r="AN344">
            <v>0</v>
          </cell>
          <cell r="AO344">
            <v>2555983.4225999974</v>
          </cell>
          <cell r="AP344">
            <v>6.253102744935922</v>
          </cell>
          <cell r="AQ344">
            <v>0</v>
          </cell>
          <cell r="AR344">
            <v>0.65772891497802677</v>
          </cell>
          <cell r="AS344">
            <v>0</v>
          </cell>
          <cell r="AT344">
            <v>0.65772891497802677</v>
          </cell>
          <cell r="AU344">
            <v>0</v>
          </cell>
          <cell r="AV344">
            <v>0</v>
          </cell>
          <cell r="AW344">
            <v>955241884.828125</v>
          </cell>
          <cell r="AX344">
            <v>0</v>
          </cell>
          <cell r="AY344">
            <v>136463126.40401787</v>
          </cell>
          <cell r="AZ344">
            <v>2555983.4225999974</v>
          </cell>
          <cell r="BA344">
            <v>365140.48894285678</v>
          </cell>
          <cell r="BB344">
            <v>2345591015.0948005</v>
          </cell>
          <cell r="BC344">
            <v>734844866.56274295</v>
          </cell>
          <cell r="BD344">
            <v>0</v>
          </cell>
          <cell r="BE344">
            <v>0</v>
          </cell>
        </row>
        <row r="345">
          <cell r="A345">
            <v>118402603</v>
          </cell>
          <cell r="B345" t="str">
            <v>Greater Nanticoke Area SD</v>
          </cell>
          <cell r="C345" t="str">
            <v>Luzerne</v>
          </cell>
          <cell r="D345">
            <v>3595.64</v>
          </cell>
          <cell r="E345">
            <v>6</v>
          </cell>
          <cell r="F345">
            <v>1.23E-2</v>
          </cell>
          <cell r="G345">
            <v>27</v>
          </cell>
          <cell r="H345">
            <v>32321541.309999999</v>
          </cell>
          <cell r="I345">
            <v>4255.0739999999996</v>
          </cell>
          <cell r="J345">
            <v>0</v>
          </cell>
          <cell r="K345">
            <v>10596368.159999998</v>
          </cell>
          <cell r="L345">
            <v>559907454</v>
          </cell>
          <cell r="M345">
            <v>298099320</v>
          </cell>
          <cell r="N345">
            <v>3595.639892578125</v>
          </cell>
          <cell r="O345">
            <v>2453.163</v>
          </cell>
          <cell r="P345">
            <v>1</v>
          </cell>
          <cell r="Q345">
            <v>3513.36</v>
          </cell>
          <cell r="R345">
            <v>8245.6200000000008</v>
          </cell>
          <cell r="S345">
            <v>0</v>
          </cell>
          <cell r="T345">
            <v>965.81</v>
          </cell>
          <cell r="U345">
            <v>0</v>
          </cell>
          <cell r="V345">
            <v>0</v>
          </cell>
          <cell r="W345">
            <v>0</v>
          </cell>
          <cell r="X345">
            <v>3.6130375651498181E-2</v>
          </cell>
          <cell r="Y345">
            <v>7596</v>
          </cell>
          <cell r="Z345">
            <v>13704</v>
          </cell>
          <cell r="AA345">
            <v>58311534.095999993</v>
          </cell>
          <cell r="AB345">
            <v>25989992.785999995</v>
          </cell>
          <cell r="AC345">
            <v>1.2699999999999999E-2</v>
          </cell>
          <cell r="AD345">
            <v>1.55E-2</v>
          </cell>
          <cell r="AE345">
            <v>858006774</v>
          </cell>
          <cell r="AF345">
            <v>10896686.0298</v>
          </cell>
          <cell r="AG345">
            <v>13299104.997</v>
          </cell>
          <cell r="AH345">
            <v>300317.86980000138</v>
          </cell>
          <cell r="AI345">
            <v>300317.86980000138</v>
          </cell>
          <cell r="AJ345">
            <v>8257.7802734375</v>
          </cell>
          <cell r="AK345">
            <v>10896686.0298</v>
          </cell>
          <cell r="AL345">
            <v>0</v>
          </cell>
          <cell r="AM345">
            <v>25689674.916199993</v>
          </cell>
          <cell r="AN345">
            <v>0</v>
          </cell>
          <cell r="AO345">
            <v>25689674.916199993</v>
          </cell>
          <cell r="AP345">
            <v>79.48158990874559</v>
          </cell>
          <cell r="AQ345">
            <v>0</v>
          </cell>
          <cell r="AR345">
            <v>1</v>
          </cell>
          <cell r="AS345">
            <v>0</v>
          </cell>
          <cell r="AT345">
            <v>1</v>
          </cell>
          <cell r="AU345">
            <v>0</v>
          </cell>
          <cell r="AV345">
            <v>0</v>
          </cell>
          <cell r="AW345">
            <v>955241884.828125</v>
          </cell>
          <cell r="AX345">
            <v>0</v>
          </cell>
          <cell r="AY345">
            <v>136463126.40401787</v>
          </cell>
          <cell r="AZ345">
            <v>25689674.916199993</v>
          </cell>
          <cell r="BA345">
            <v>3669953.5594571419</v>
          </cell>
          <cell r="BB345">
            <v>2371280690.0110006</v>
          </cell>
          <cell r="BC345">
            <v>734844866.56274295</v>
          </cell>
          <cell r="BD345">
            <v>0</v>
          </cell>
          <cell r="BE345">
            <v>0</v>
          </cell>
        </row>
        <row r="346">
          <cell r="A346">
            <v>118403003</v>
          </cell>
          <cell r="B346" t="str">
            <v>Hanover Area SD</v>
          </cell>
          <cell r="C346" t="str">
            <v>Luzerne</v>
          </cell>
          <cell r="D346">
            <v>4789.67</v>
          </cell>
          <cell r="E346">
            <v>12</v>
          </cell>
          <cell r="F346">
            <v>1.7100000000000001E-2</v>
          </cell>
          <cell r="G346">
            <v>78</v>
          </cell>
          <cell r="H346">
            <v>34536948.289999999</v>
          </cell>
          <cell r="I346">
            <v>3847.953</v>
          </cell>
          <cell r="J346">
            <v>0</v>
          </cell>
          <cell r="K346">
            <v>17227479.059999999</v>
          </cell>
          <cell r="L346">
            <v>715569988</v>
          </cell>
          <cell r="M346">
            <v>291369469</v>
          </cell>
          <cell r="N346">
            <v>4789.669921875</v>
          </cell>
          <cell r="O346">
            <v>2149.0129999999999</v>
          </cell>
          <cell r="P346">
            <v>1</v>
          </cell>
          <cell r="Q346">
            <v>4726.82</v>
          </cell>
          <cell r="R346">
            <v>8245.6200000000008</v>
          </cell>
          <cell r="S346">
            <v>0</v>
          </cell>
          <cell r="T346">
            <v>833.36099999999999</v>
          </cell>
          <cell r="U346">
            <v>0</v>
          </cell>
          <cell r="V346">
            <v>0</v>
          </cell>
          <cell r="W346">
            <v>0</v>
          </cell>
          <cell r="X346">
            <v>1.7807015674322649E-2</v>
          </cell>
          <cell r="Y346">
            <v>8975.408203125</v>
          </cell>
          <cell r="Z346">
            <v>13704</v>
          </cell>
          <cell r="AA346">
            <v>52732347.912</v>
          </cell>
          <cell r="AB346">
            <v>18195399.622000001</v>
          </cell>
          <cell r="AC346">
            <v>1.2699999999999999E-2</v>
          </cell>
          <cell r="AD346">
            <v>1.55E-2</v>
          </cell>
          <cell r="AE346">
            <v>1006939457</v>
          </cell>
          <cell r="AF346">
            <v>12788131.103899999</v>
          </cell>
          <cell r="AG346">
            <v>15607561.5835</v>
          </cell>
          <cell r="AH346">
            <v>-4439347.9561000001</v>
          </cell>
          <cell r="AI346">
            <v>0</v>
          </cell>
          <cell r="AJ346">
            <v>8257.7802734375</v>
          </cell>
          <cell r="AK346">
            <v>17227479.059999999</v>
          </cell>
          <cell r="AL346">
            <v>0</v>
          </cell>
          <cell r="AM346">
            <v>18195399.622000001</v>
          </cell>
          <cell r="AN346">
            <v>0</v>
          </cell>
          <cell r="AO346">
            <v>18195399.622000001</v>
          </cell>
          <cell r="AP346">
            <v>52.683866186487563</v>
          </cell>
          <cell r="AQ346">
            <v>1619917.4764999989</v>
          </cell>
          <cell r="AR346">
            <v>1</v>
          </cell>
          <cell r="AS346">
            <v>0</v>
          </cell>
          <cell r="AT346">
            <v>1</v>
          </cell>
          <cell r="AU346">
            <v>1619917.5</v>
          </cell>
          <cell r="AV346">
            <v>1619917.5</v>
          </cell>
          <cell r="AW346">
            <v>955241884.828125</v>
          </cell>
          <cell r="AX346">
            <v>231416.78571428571</v>
          </cell>
          <cell r="AY346">
            <v>136463126.40401787</v>
          </cell>
          <cell r="AZ346">
            <v>18195399.622000001</v>
          </cell>
          <cell r="BA346">
            <v>2599342.8031428573</v>
          </cell>
          <cell r="BB346">
            <v>2389476089.6330009</v>
          </cell>
          <cell r="BC346">
            <v>734844866.56274295</v>
          </cell>
          <cell r="BD346">
            <v>1619917</v>
          </cell>
          <cell r="BE346">
            <v>231417</v>
          </cell>
        </row>
        <row r="347">
          <cell r="A347">
            <v>118403302</v>
          </cell>
          <cell r="B347" t="str">
            <v>Hazleton Area SD</v>
          </cell>
          <cell r="C347" t="str">
            <v>Luzerne</v>
          </cell>
          <cell r="D347">
            <v>4808.7</v>
          </cell>
          <cell r="E347">
            <v>13</v>
          </cell>
          <cell r="F347">
            <v>1.32E-2</v>
          </cell>
          <cell r="G347">
            <v>39</v>
          </cell>
          <cell r="H347">
            <v>160012556.95000002</v>
          </cell>
          <cell r="I347">
            <v>20894.115000000002</v>
          </cell>
          <cell r="J347">
            <v>1</v>
          </cell>
          <cell r="K347">
            <v>77317207.319999993</v>
          </cell>
          <cell r="L347">
            <v>4341972911</v>
          </cell>
          <cell r="M347">
            <v>1511376216</v>
          </cell>
          <cell r="N347">
            <v>4808.7001953125</v>
          </cell>
          <cell r="O347">
            <v>12357.467000000001</v>
          </cell>
          <cell r="P347">
            <v>1</v>
          </cell>
          <cell r="Q347">
            <v>4803.47</v>
          </cell>
          <cell r="R347">
            <v>8245.6200000000008</v>
          </cell>
          <cell r="S347">
            <v>0</v>
          </cell>
          <cell r="T347">
            <v>4702.4639999999999</v>
          </cell>
          <cell r="U347">
            <v>0</v>
          </cell>
          <cell r="V347">
            <v>0</v>
          </cell>
          <cell r="W347">
            <v>0</v>
          </cell>
          <cell r="X347">
            <v>0.17943358213093458</v>
          </cell>
          <cell r="Y347">
            <v>7658.259765625</v>
          </cell>
          <cell r="Z347">
            <v>13704</v>
          </cell>
          <cell r="AA347">
            <v>286332951.96000004</v>
          </cell>
          <cell r="AB347">
            <v>126320395.01000002</v>
          </cell>
          <cell r="AC347">
            <v>1.2699999999999999E-2</v>
          </cell>
          <cell r="AD347">
            <v>1.55E-2</v>
          </cell>
          <cell r="AE347">
            <v>5853349127</v>
          </cell>
          <cell r="AF347">
            <v>74337533.912900001</v>
          </cell>
          <cell r="AG347">
            <v>90726911.468500003</v>
          </cell>
          <cell r="AH347">
            <v>-2979673.407099992</v>
          </cell>
          <cell r="AI347">
            <v>0</v>
          </cell>
          <cell r="AJ347">
            <v>8257.7802734375</v>
          </cell>
          <cell r="AK347">
            <v>77317207.319999993</v>
          </cell>
          <cell r="AL347">
            <v>0</v>
          </cell>
          <cell r="AM347">
            <v>126320395.01000002</v>
          </cell>
          <cell r="AN347">
            <v>0</v>
          </cell>
          <cell r="AO347">
            <v>126320395.01000002</v>
          </cell>
          <cell r="AP347">
            <v>78.944051278095657</v>
          </cell>
          <cell r="AQ347">
            <v>0</v>
          </cell>
          <cell r="AR347">
            <v>1</v>
          </cell>
          <cell r="AS347">
            <v>0</v>
          </cell>
          <cell r="AT347">
            <v>1</v>
          </cell>
          <cell r="AU347">
            <v>0</v>
          </cell>
          <cell r="AV347">
            <v>0</v>
          </cell>
          <cell r="AW347">
            <v>955241884.828125</v>
          </cell>
          <cell r="AX347">
            <v>0</v>
          </cell>
          <cell r="AY347">
            <v>136463126.40401787</v>
          </cell>
          <cell r="AZ347">
            <v>126320395.01000002</v>
          </cell>
          <cell r="BA347">
            <v>18045770.715714287</v>
          </cell>
          <cell r="BB347">
            <v>2515796484.6430011</v>
          </cell>
          <cell r="BC347">
            <v>734844866.56274295</v>
          </cell>
          <cell r="BD347">
            <v>0</v>
          </cell>
          <cell r="BE347">
            <v>0</v>
          </cell>
        </row>
        <row r="348">
          <cell r="A348">
            <v>118403903</v>
          </cell>
          <cell r="B348" t="str">
            <v>Lake-Lehman SD</v>
          </cell>
          <cell r="C348" t="str">
            <v>Luzerne</v>
          </cell>
          <cell r="D348">
            <v>12445.78</v>
          </cell>
          <cell r="E348">
            <v>82</v>
          </cell>
          <cell r="F348">
            <v>1.1599999999999999E-2</v>
          </cell>
          <cell r="G348">
            <v>21</v>
          </cell>
          <cell r="H348">
            <v>30098593.629999999</v>
          </cell>
          <cell r="I348">
            <v>2307.0529999999999</v>
          </cell>
          <cell r="J348">
            <v>0</v>
          </cell>
          <cell r="K348">
            <v>18989934.859999999</v>
          </cell>
          <cell r="L348">
            <v>1169686597</v>
          </cell>
          <cell r="M348">
            <v>466885368</v>
          </cell>
          <cell r="N348">
            <v>12445.7802734375</v>
          </cell>
          <cell r="O348">
            <v>1708.0820000000001</v>
          </cell>
          <cell r="P348">
            <v>0.5</v>
          </cell>
          <cell r="Q348">
            <v>12359.59</v>
          </cell>
          <cell r="R348">
            <v>8245.6200000000008</v>
          </cell>
          <cell r="S348">
            <v>11.452999999999999</v>
          </cell>
          <cell r="T348">
            <v>134.249</v>
          </cell>
          <cell r="U348">
            <v>0</v>
          </cell>
          <cell r="V348">
            <v>0</v>
          </cell>
          <cell r="W348">
            <v>0</v>
          </cell>
          <cell r="X348">
            <v>-0.18270303686846745</v>
          </cell>
          <cell r="Y348">
            <v>13046.337890625</v>
          </cell>
          <cell r="Z348">
            <v>13704</v>
          </cell>
          <cell r="AA348">
            <v>31615854.311999999</v>
          </cell>
          <cell r="AB348">
            <v>1517260.682</v>
          </cell>
          <cell r="AC348">
            <v>1.2699999999999999E-2</v>
          </cell>
          <cell r="AD348">
            <v>1.55E-2</v>
          </cell>
          <cell r="AE348">
            <v>1636571965</v>
          </cell>
          <cell r="AF348">
            <v>20784463.955499999</v>
          </cell>
          <cell r="AG348">
            <v>25366865.4575</v>
          </cell>
          <cell r="AH348">
            <v>1794529.0954999998</v>
          </cell>
          <cell r="AI348">
            <v>1517260.682</v>
          </cell>
          <cell r="AJ348">
            <v>8257.7802734375</v>
          </cell>
          <cell r="AK348">
            <v>20784463.955499999</v>
          </cell>
          <cell r="AL348">
            <v>0</v>
          </cell>
          <cell r="AM348">
            <v>0</v>
          </cell>
          <cell r="AN348">
            <v>0</v>
          </cell>
          <cell r="AO348">
            <v>0</v>
          </cell>
          <cell r="AP348">
            <v>0</v>
          </cell>
          <cell r="AQ348">
            <v>0</v>
          </cell>
          <cell r="AR348">
            <v>0.49284191861202875</v>
          </cell>
          <cell r="AS348">
            <v>0</v>
          </cell>
          <cell r="AT348">
            <v>0.49284191861202875</v>
          </cell>
          <cell r="AU348">
            <v>0</v>
          </cell>
          <cell r="AV348">
            <v>0</v>
          </cell>
          <cell r="AW348">
            <v>955241884.828125</v>
          </cell>
          <cell r="AX348">
            <v>0</v>
          </cell>
          <cell r="AY348">
            <v>136463126.40401787</v>
          </cell>
          <cell r="AZ348">
            <v>0</v>
          </cell>
          <cell r="BA348">
            <v>0</v>
          </cell>
          <cell r="BB348">
            <v>2515796484.6430011</v>
          </cell>
          <cell r="BC348">
            <v>734844866.56274295</v>
          </cell>
          <cell r="BD348">
            <v>0</v>
          </cell>
          <cell r="BE348">
            <v>0</v>
          </cell>
        </row>
        <row r="349">
          <cell r="A349">
            <v>118406003</v>
          </cell>
          <cell r="B349" t="str">
            <v>Northwest Area SD</v>
          </cell>
          <cell r="C349" t="str">
            <v>Luzerne</v>
          </cell>
          <cell r="D349">
            <v>8519.59</v>
          </cell>
          <cell r="E349">
            <v>52</v>
          </cell>
          <cell r="F349">
            <v>1.11E-2</v>
          </cell>
          <cell r="G349">
            <v>17</v>
          </cell>
          <cell r="H349">
            <v>21321877.600000001</v>
          </cell>
          <cell r="I349">
            <v>1581.691</v>
          </cell>
          <cell r="J349">
            <v>0</v>
          </cell>
          <cell r="K349">
            <v>7858231.1099999994</v>
          </cell>
          <cell r="L349">
            <v>525144905</v>
          </cell>
          <cell r="M349">
            <v>185450063</v>
          </cell>
          <cell r="N349">
            <v>8519.58984375</v>
          </cell>
          <cell r="O349">
            <v>968.39499999999998</v>
          </cell>
          <cell r="P349">
            <v>0.97</v>
          </cell>
          <cell r="Q349">
            <v>8506.2900000000009</v>
          </cell>
          <cell r="R349">
            <v>8245.6200000000008</v>
          </cell>
          <cell r="S349">
            <v>93.616</v>
          </cell>
          <cell r="T349">
            <v>107.515</v>
          </cell>
          <cell r="U349">
            <v>0</v>
          </cell>
          <cell r="V349">
            <v>0</v>
          </cell>
          <cell r="W349">
            <v>0</v>
          </cell>
          <cell r="X349">
            <v>-0.24375276741529078</v>
          </cell>
          <cell r="Y349">
            <v>13480.431640625</v>
          </cell>
          <cell r="Z349">
            <v>13704</v>
          </cell>
          <cell r="AA349">
            <v>21675493.464000002</v>
          </cell>
          <cell r="AB349">
            <v>353615.86400000006</v>
          </cell>
          <cell r="AC349">
            <v>1.2699999999999999E-2</v>
          </cell>
          <cell r="AD349">
            <v>1.55E-2</v>
          </cell>
          <cell r="AE349">
            <v>710594968</v>
          </cell>
          <cell r="AF349">
            <v>9024556.0935999993</v>
          </cell>
          <cell r="AG349">
            <v>11014222.004000001</v>
          </cell>
          <cell r="AH349">
            <v>1166324.9835999999</v>
          </cell>
          <cell r="AI349">
            <v>353615.86400000006</v>
          </cell>
          <cell r="AJ349">
            <v>8257.7802734375</v>
          </cell>
          <cell r="AK349">
            <v>9024556.0935999993</v>
          </cell>
          <cell r="AL349">
            <v>0</v>
          </cell>
          <cell r="AM349">
            <v>0</v>
          </cell>
          <cell r="AN349">
            <v>0</v>
          </cell>
          <cell r="AO349">
            <v>0</v>
          </cell>
          <cell r="AP349">
            <v>0</v>
          </cell>
          <cell r="AQ349">
            <v>0</v>
          </cell>
          <cell r="AR349">
            <v>0.96829540607242204</v>
          </cell>
          <cell r="AS349">
            <v>0</v>
          </cell>
          <cell r="AT349">
            <v>0.96829540607242204</v>
          </cell>
          <cell r="AU349">
            <v>0</v>
          </cell>
          <cell r="AV349">
            <v>0</v>
          </cell>
          <cell r="AW349">
            <v>955241884.828125</v>
          </cell>
          <cell r="AX349">
            <v>0</v>
          </cell>
          <cell r="AY349">
            <v>136463126.40401787</v>
          </cell>
          <cell r="AZ349">
            <v>0</v>
          </cell>
          <cell r="BA349">
            <v>0</v>
          </cell>
          <cell r="BB349">
            <v>2515796484.6430011</v>
          </cell>
          <cell r="BC349">
            <v>734844866.56274295</v>
          </cell>
          <cell r="BD349">
            <v>0</v>
          </cell>
          <cell r="BE349">
            <v>0</v>
          </cell>
        </row>
        <row r="350">
          <cell r="A350">
            <v>118406602</v>
          </cell>
          <cell r="B350" t="str">
            <v>Pittston Area SD</v>
          </cell>
          <cell r="C350" t="str">
            <v>Luzerne</v>
          </cell>
          <cell r="D350">
            <v>8119.75</v>
          </cell>
          <cell r="E350">
            <v>48</v>
          </cell>
          <cell r="F350">
            <v>1.49E-2</v>
          </cell>
          <cell r="G350">
            <v>57</v>
          </cell>
          <cell r="H350">
            <v>53047360.93</v>
          </cell>
          <cell r="I350">
            <v>4685.18</v>
          </cell>
          <cell r="J350">
            <v>0</v>
          </cell>
          <cell r="K350">
            <v>34291194.520000003</v>
          </cell>
          <cell r="L350">
            <v>1657261762</v>
          </cell>
          <cell r="M350">
            <v>649648422</v>
          </cell>
          <cell r="N350">
            <v>8119.75</v>
          </cell>
          <cell r="O350">
            <v>3249.4960000000001</v>
          </cell>
          <cell r="P350">
            <v>1</v>
          </cell>
          <cell r="Q350">
            <v>8126.92</v>
          </cell>
          <cell r="R350">
            <v>8245.6200000000008</v>
          </cell>
          <cell r="S350">
            <v>0</v>
          </cell>
          <cell r="T350">
            <v>724.55</v>
          </cell>
          <cell r="U350">
            <v>0</v>
          </cell>
          <cell r="V350">
            <v>0</v>
          </cell>
          <cell r="W350">
            <v>0</v>
          </cell>
          <cell r="X350">
            <v>-4.7712323488082027E-2</v>
          </cell>
          <cell r="Y350">
            <v>11322.3740234375</v>
          </cell>
          <cell r="Z350">
            <v>13704</v>
          </cell>
          <cell r="AA350">
            <v>64205706.720000006</v>
          </cell>
          <cell r="AB350">
            <v>11158345.790000007</v>
          </cell>
          <cell r="AC350">
            <v>1.2699999999999999E-2</v>
          </cell>
          <cell r="AD350">
            <v>1.55E-2</v>
          </cell>
          <cell r="AE350">
            <v>2306910184</v>
          </cell>
          <cell r="AF350">
            <v>29297759.336799998</v>
          </cell>
          <cell r="AG350">
            <v>35757107.851999998</v>
          </cell>
          <cell r="AH350">
            <v>-4993435.1832000054</v>
          </cell>
          <cell r="AI350">
            <v>0</v>
          </cell>
          <cell r="AJ350">
            <v>8257.7802734375</v>
          </cell>
          <cell r="AK350">
            <v>34291194.520000003</v>
          </cell>
          <cell r="AL350">
            <v>0</v>
          </cell>
          <cell r="AM350">
            <v>11158345.790000007</v>
          </cell>
          <cell r="AN350">
            <v>0</v>
          </cell>
          <cell r="AO350">
            <v>11158345.790000007</v>
          </cell>
          <cell r="AP350">
            <v>21.034685975659158</v>
          </cell>
          <cell r="AQ350">
            <v>0</v>
          </cell>
          <cell r="AR350">
            <v>1</v>
          </cell>
          <cell r="AS350">
            <v>0</v>
          </cell>
          <cell r="AT350">
            <v>1</v>
          </cell>
          <cell r="AU350">
            <v>0</v>
          </cell>
          <cell r="AV350">
            <v>0</v>
          </cell>
          <cell r="AW350">
            <v>955241884.828125</v>
          </cell>
          <cell r="AX350">
            <v>0</v>
          </cell>
          <cell r="AY350">
            <v>136463126.40401787</v>
          </cell>
          <cell r="AZ350">
            <v>11158345.790000007</v>
          </cell>
          <cell r="BA350">
            <v>1594049.3985714295</v>
          </cell>
          <cell r="BB350">
            <v>2526954830.433001</v>
          </cell>
          <cell r="BC350">
            <v>734844866.56274295</v>
          </cell>
          <cell r="BD350">
            <v>0</v>
          </cell>
          <cell r="BE350">
            <v>0</v>
          </cell>
        </row>
        <row r="351">
          <cell r="A351">
            <v>118408852</v>
          </cell>
          <cell r="B351" t="str">
            <v>Wilkes-Barre Area SD</v>
          </cell>
          <cell r="C351" t="str">
            <v>Luzerne</v>
          </cell>
          <cell r="D351">
            <v>4993.93</v>
          </cell>
          <cell r="E351">
            <v>15</v>
          </cell>
          <cell r="F351">
            <v>1.7899999999999999E-2</v>
          </cell>
          <cell r="G351">
            <v>84</v>
          </cell>
          <cell r="H351">
            <v>123032275.81</v>
          </cell>
          <cell r="I351">
            <v>15096.194</v>
          </cell>
          <cell r="J351">
            <v>1</v>
          </cell>
          <cell r="K351">
            <v>71534727.600000009</v>
          </cell>
          <cell r="L351">
            <v>2920325527</v>
          </cell>
          <cell r="M351">
            <v>1066474388</v>
          </cell>
          <cell r="N351">
            <v>4993.93017578125</v>
          </cell>
          <cell r="O351">
            <v>8497.1810000000005</v>
          </cell>
          <cell r="P351">
            <v>1</v>
          </cell>
          <cell r="Q351">
            <v>4624.46</v>
          </cell>
          <cell r="R351">
            <v>8245.6200000000008</v>
          </cell>
          <cell r="S351">
            <v>0</v>
          </cell>
          <cell r="T351">
            <v>3572.3890000000001</v>
          </cell>
          <cell r="U351">
            <v>0</v>
          </cell>
          <cell r="V351">
            <v>0</v>
          </cell>
          <cell r="W351">
            <v>0</v>
          </cell>
          <cell r="X351">
            <v>0.11753738778010674</v>
          </cell>
          <cell r="Y351">
            <v>8149.88720703125</v>
          </cell>
          <cell r="Z351">
            <v>13704</v>
          </cell>
          <cell r="AA351">
            <v>206878242.57600001</v>
          </cell>
          <cell r="AB351">
            <v>83845966.766000003</v>
          </cell>
          <cell r="AC351">
            <v>1.2699999999999999E-2</v>
          </cell>
          <cell r="AD351">
            <v>1.55E-2</v>
          </cell>
          <cell r="AE351">
            <v>3986799915</v>
          </cell>
          <cell r="AF351">
            <v>50632358.920499995</v>
          </cell>
          <cell r="AG351">
            <v>61795398.682499997</v>
          </cell>
          <cell r="AH351">
            <v>-20902368.679500014</v>
          </cell>
          <cell r="AI351">
            <v>0</v>
          </cell>
          <cell r="AJ351">
            <v>8257.7802734375</v>
          </cell>
          <cell r="AK351">
            <v>71534727.600000009</v>
          </cell>
          <cell r="AL351">
            <v>0</v>
          </cell>
          <cell r="AM351">
            <v>83845966.766000003</v>
          </cell>
          <cell r="AN351">
            <v>0</v>
          </cell>
          <cell r="AO351">
            <v>83845966.766000003</v>
          </cell>
          <cell r="AP351">
            <v>68.149569870173082</v>
          </cell>
          <cell r="AQ351">
            <v>9739328.9175000116</v>
          </cell>
          <cell r="AR351">
            <v>1</v>
          </cell>
          <cell r="AS351">
            <v>0</v>
          </cell>
          <cell r="AT351">
            <v>1</v>
          </cell>
          <cell r="AU351">
            <v>9739329</v>
          </cell>
          <cell r="AV351">
            <v>9739329</v>
          </cell>
          <cell r="AW351">
            <v>955241884.828125</v>
          </cell>
          <cell r="AX351">
            <v>1391332.7142857143</v>
          </cell>
          <cell r="AY351">
            <v>136463126.40401787</v>
          </cell>
          <cell r="AZ351">
            <v>83845966.766000003</v>
          </cell>
          <cell r="BA351">
            <v>11977995.252285715</v>
          </cell>
          <cell r="BB351">
            <v>2610800797.1990008</v>
          </cell>
          <cell r="BC351">
            <v>734844866.56274295</v>
          </cell>
          <cell r="BD351">
            <v>9739329</v>
          </cell>
          <cell r="BE351">
            <v>1391333</v>
          </cell>
        </row>
        <row r="352">
          <cell r="A352">
            <v>118409203</v>
          </cell>
          <cell r="B352" t="str">
            <v>Wyoming Area SD</v>
          </cell>
          <cell r="C352" t="str">
            <v>Luzerne</v>
          </cell>
          <cell r="D352">
            <v>7905.54</v>
          </cell>
          <cell r="E352">
            <v>45</v>
          </cell>
          <cell r="F352">
            <v>1.4999999999999999E-2</v>
          </cell>
          <cell r="G352">
            <v>59</v>
          </cell>
          <cell r="H352">
            <v>39155456.609999999</v>
          </cell>
          <cell r="I352">
            <v>3179.52</v>
          </cell>
          <cell r="J352">
            <v>0</v>
          </cell>
          <cell r="K352">
            <v>20878058.580000002</v>
          </cell>
          <cell r="L352">
            <v>920632744</v>
          </cell>
          <cell r="M352">
            <v>472045638</v>
          </cell>
          <cell r="N352">
            <v>7905.5400390625</v>
          </cell>
          <cell r="O352">
            <v>2180.5219999999999</v>
          </cell>
          <cell r="P352">
            <v>1</v>
          </cell>
          <cell r="Q352">
            <v>7900.52</v>
          </cell>
          <cell r="R352">
            <v>8245.6200000000008</v>
          </cell>
          <cell r="S352">
            <v>0</v>
          </cell>
          <cell r="T352">
            <v>287.35399999999998</v>
          </cell>
          <cell r="U352">
            <v>0</v>
          </cell>
          <cell r="V352">
            <v>0</v>
          </cell>
          <cell r="W352">
            <v>0</v>
          </cell>
          <cell r="X352">
            <v>-0.14710117065588263</v>
          </cell>
          <cell r="Y352">
            <v>12314.8955078125</v>
          </cell>
          <cell r="Z352">
            <v>13704</v>
          </cell>
          <cell r="AA352">
            <v>43572142.079999998</v>
          </cell>
          <cell r="AB352">
            <v>4416685.4699999988</v>
          </cell>
          <cell r="AC352">
            <v>1.2699999999999999E-2</v>
          </cell>
          <cell r="AD352">
            <v>1.55E-2</v>
          </cell>
          <cell r="AE352">
            <v>1392678382</v>
          </cell>
          <cell r="AF352">
            <v>17687015.451400001</v>
          </cell>
          <cell r="AG352">
            <v>21586514.921</v>
          </cell>
          <cell r="AH352">
            <v>-3191043.1286000013</v>
          </cell>
          <cell r="AI352">
            <v>0</v>
          </cell>
          <cell r="AJ352">
            <v>8257.7802734375</v>
          </cell>
          <cell r="AK352">
            <v>20878058.580000002</v>
          </cell>
          <cell r="AL352">
            <v>0</v>
          </cell>
          <cell r="AM352">
            <v>4416685.4699999988</v>
          </cell>
          <cell r="AN352">
            <v>0</v>
          </cell>
          <cell r="AO352">
            <v>4416685.4699999988</v>
          </cell>
          <cell r="AP352">
            <v>11.279872212937013</v>
          </cell>
          <cell r="AQ352">
            <v>0</v>
          </cell>
          <cell r="AR352">
            <v>1</v>
          </cell>
          <cell r="AS352">
            <v>0</v>
          </cell>
          <cell r="AT352">
            <v>1</v>
          </cell>
          <cell r="AU352">
            <v>0</v>
          </cell>
          <cell r="AV352">
            <v>0</v>
          </cell>
          <cell r="AW352">
            <v>955241884.828125</v>
          </cell>
          <cell r="AX352">
            <v>0</v>
          </cell>
          <cell r="AY352">
            <v>136463126.40401787</v>
          </cell>
          <cell r="AZ352">
            <v>4416685.4699999988</v>
          </cell>
          <cell r="BA352">
            <v>630955.06714285701</v>
          </cell>
          <cell r="BB352">
            <v>2615217482.6690006</v>
          </cell>
          <cell r="BC352">
            <v>734844866.56274295</v>
          </cell>
          <cell r="BD352">
            <v>0</v>
          </cell>
          <cell r="BE352">
            <v>0</v>
          </cell>
        </row>
        <row r="353">
          <cell r="A353">
            <v>118409302</v>
          </cell>
          <cell r="B353" t="str">
            <v>Wyoming Valley West SD</v>
          </cell>
          <cell r="C353" t="str">
            <v>Luzerne</v>
          </cell>
          <cell r="D353">
            <v>5263.68</v>
          </cell>
          <cell r="E353">
            <v>18</v>
          </cell>
          <cell r="F353">
            <v>1.6199999999999999E-2</v>
          </cell>
          <cell r="G353">
            <v>71</v>
          </cell>
          <cell r="H353">
            <v>77872728.820000008</v>
          </cell>
          <cell r="I353">
            <v>9447.2260000000006</v>
          </cell>
          <cell r="J353">
            <v>0</v>
          </cell>
          <cell r="K353">
            <v>41506981.580000006</v>
          </cell>
          <cell r="L353">
            <v>1692211542</v>
          </cell>
          <cell r="M353">
            <v>869287316</v>
          </cell>
          <cell r="N353">
            <v>5263.68017578125</v>
          </cell>
          <cell r="O353">
            <v>5386.04</v>
          </cell>
          <cell r="P353">
            <v>1</v>
          </cell>
          <cell r="Q353">
            <v>5292.42</v>
          </cell>
          <cell r="R353">
            <v>8245.6200000000008</v>
          </cell>
          <cell r="S353">
            <v>0</v>
          </cell>
          <cell r="T353">
            <v>1389.8689999999999</v>
          </cell>
          <cell r="U353">
            <v>0</v>
          </cell>
          <cell r="V353">
            <v>0</v>
          </cell>
          <cell r="W353">
            <v>0</v>
          </cell>
          <cell r="X353">
            <v>5.4076192008655575E-3</v>
          </cell>
          <cell r="Y353">
            <v>8242.919921875</v>
          </cell>
          <cell r="Z353">
            <v>13704</v>
          </cell>
          <cell r="AA353">
            <v>129464785.104</v>
          </cell>
          <cell r="AB353">
            <v>51592056.283999994</v>
          </cell>
          <cell r="AC353">
            <v>1.2699999999999999E-2</v>
          </cell>
          <cell r="AD353">
            <v>1.55E-2</v>
          </cell>
          <cell r="AE353">
            <v>2561498858</v>
          </cell>
          <cell r="AF353">
            <v>32531035.496599998</v>
          </cell>
          <cell r="AG353">
            <v>39703232.299000002</v>
          </cell>
          <cell r="AH353">
            <v>-8975946.0834000073</v>
          </cell>
          <cell r="AI353">
            <v>0</v>
          </cell>
          <cell r="AJ353">
            <v>8257.7802734375</v>
          </cell>
          <cell r="AK353">
            <v>41506981.580000006</v>
          </cell>
          <cell r="AL353">
            <v>0</v>
          </cell>
          <cell r="AM353">
            <v>51592056.283999994</v>
          </cell>
          <cell r="AN353">
            <v>0</v>
          </cell>
          <cell r="AO353">
            <v>51592056.283999994</v>
          </cell>
          <cell r="AP353">
            <v>66.251763699270342</v>
          </cell>
          <cell r="AQ353">
            <v>1803749.2810000032</v>
          </cell>
          <cell r="AR353">
            <v>1</v>
          </cell>
          <cell r="AS353">
            <v>0</v>
          </cell>
          <cell r="AT353">
            <v>1</v>
          </cell>
          <cell r="AU353">
            <v>1803749.25</v>
          </cell>
          <cell r="AV353">
            <v>1803749.25</v>
          </cell>
          <cell r="AW353">
            <v>955241884.828125</v>
          </cell>
          <cell r="AX353">
            <v>257678.46428571429</v>
          </cell>
          <cell r="AY353">
            <v>136463126.40401787</v>
          </cell>
          <cell r="AZ353">
            <v>51592056.283999994</v>
          </cell>
          <cell r="BA353">
            <v>7370293.7548571425</v>
          </cell>
          <cell r="BB353">
            <v>2666809538.9530005</v>
          </cell>
          <cell r="BC353">
            <v>734844866.56274295</v>
          </cell>
          <cell r="BD353">
            <v>1803749</v>
          </cell>
          <cell r="BE353">
            <v>257678</v>
          </cell>
        </row>
        <row r="354">
          <cell r="A354">
            <v>118667503</v>
          </cell>
          <cell r="B354" t="str">
            <v>Tunkhannock Area SD</v>
          </cell>
          <cell r="C354" t="str">
            <v>Wyoming</v>
          </cell>
          <cell r="D354">
            <v>11593.67</v>
          </cell>
          <cell r="E354">
            <v>79</v>
          </cell>
          <cell r="F354">
            <v>1.3299999999999999E-2</v>
          </cell>
          <cell r="G354">
            <v>41</v>
          </cell>
          <cell r="H354">
            <v>48610894.649999999</v>
          </cell>
          <cell r="I354">
            <v>3320.395</v>
          </cell>
          <cell r="J354">
            <v>0</v>
          </cell>
          <cell r="K354">
            <v>27482949.829999998</v>
          </cell>
          <cell r="L354">
            <v>1607527690</v>
          </cell>
          <cell r="M354">
            <v>460520505</v>
          </cell>
          <cell r="N354">
            <v>11593.669921875</v>
          </cell>
          <cell r="O354">
            <v>2210.67</v>
          </cell>
          <cell r="P354">
            <v>0.6</v>
          </cell>
          <cell r="Q354">
            <v>11554.7</v>
          </cell>
          <cell r="R354">
            <v>8245.6200000000008</v>
          </cell>
          <cell r="S354">
            <v>0</v>
          </cell>
          <cell r="T354">
            <v>295.03500000000003</v>
          </cell>
          <cell r="U354">
            <v>0</v>
          </cell>
          <cell r="V354">
            <v>0</v>
          </cell>
          <cell r="W354">
            <v>0</v>
          </cell>
          <cell r="X354">
            <v>-0.20619611355065001</v>
          </cell>
          <cell r="Y354">
            <v>14640.09375</v>
          </cell>
          <cell r="Z354">
            <v>13704</v>
          </cell>
          <cell r="AA354">
            <v>45502693.079999998</v>
          </cell>
          <cell r="AB354">
            <v>0</v>
          </cell>
          <cell r="AC354">
            <v>1.2699999999999999E-2</v>
          </cell>
          <cell r="AD354">
            <v>1.55E-2</v>
          </cell>
          <cell r="AE354">
            <v>2068048195</v>
          </cell>
          <cell r="AF354">
            <v>26264212.076499999</v>
          </cell>
          <cell r="AG354">
            <v>32054747.022500001</v>
          </cell>
          <cell r="AH354">
            <v>-1218737.7534999996</v>
          </cell>
          <cell r="AI354">
            <v>0</v>
          </cell>
          <cell r="AJ354">
            <v>8257.7802734375</v>
          </cell>
          <cell r="AK354">
            <v>27482949.829999998</v>
          </cell>
          <cell r="AL354">
            <v>0</v>
          </cell>
          <cell r="AM354">
            <v>0</v>
          </cell>
          <cell r="AN354">
            <v>0</v>
          </cell>
          <cell r="AO354">
            <v>0</v>
          </cell>
          <cell r="AP354">
            <v>0</v>
          </cell>
          <cell r="AQ354">
            <v>0</v>
          </cell>
          <cell r="AR354">
            <v>0.59603070825607518</v>
          </cell>
          <cell r="AS354">
            <v>0</v>
          </cell>
          <cell r="AT354">
            <v>0.59603070825607518</v>
          </cell>
          <cell r="AU354">
            <v>0</v>
          </cell>
          <cell r="AV354">
            <v>0</v>
          </cell>
          <cell r="AW354">
            <v>955241884.828125</v>
          </cell>
          <cell r="AX354">
            <v>0</v>
          </cell>
          <cell r="AY354">
            <v>136463126.40401787</v>
          </cell>
          <cell r="AZ354">
            <v>0</v>
          </cell>
          <cell r="BA354">
            <v>0</v>
          </cell>
          <cell r="BB354">
            <v>2666809538.9530005</v>
          </cell>
          <cell r="BC354">
            <v>734844866.56274295</v>
          </cell>
          <cell r="BD354">
            <v>0</v>
          </cell>
          <cell r="BE354">
            <v>0</v>
          </cell>
        </row>
        <row r="355">
          <cell r="A355">
            <v>119350303</v>
          </cell>
          <cell r="B355" t="str">
            <v>Abington Heights SD</v>
          </cell>
          <cell r="C355" t="str">
            <v>Lackawanna</v>
          </cell>
          <cell r="D355">
            <v>11385.69</v>
          </cell>
          <cell r="E355">
            <v>77</v>
          </cell>
          <cell r="F355">
            <v>1.0999999999999999E-2</v>
          </cell>
          <cell r="G355">
            <v>15</v>
          </cell>
          <cell r="H355">
            <v>51091473.809999995</v>
          </cell>
          <cell r="I355">
            <v>4331.232</v>
          </cell>
          <cell r="J355">
            <v>0</v>
          </cell>
          <cell r="K355">
            <v>34538228.170000002</v>
          </cell>
          <cell r="L355">
            <v>2099115791</v>
          </cell>
          <cell r="M355">
            <v>1039324250</v>
          </cell>
          <cell r="N355">
            <v>11385.6904296875</v>
          </cell>
          <cell r="O355">
            <v>3467.29</v>
          </cell>
          <cell r="P355">
            <v>0.6</v>
          </cell>
          <cell r="Q355">
            <v>11542.5</v>
          </cell>
          <cell r="R355">
            <v>8245.6200000000008</v>
          </cell>
          <cell r="S355">
            <v>0</v>
          </cell>
          <cell r="T355">
            <v>339.35300000000001</v>
          </cell>
          <cell r="U355">
            <v>0</v>
          </cell>
          <cell r="V355">
            <v>0</v>
          </cell>
          <cell r="W355">
            <v>0</v>
          </cell>
          <cell r="X355">
            <v>4.2749136644004447E-2</v>
          </cell>
          <cell r="Y355">
            <v>11796.060546875</v>
          </cell>
          <cell r="Z355">
            <v>13704</v>
          </cell>
          <cell r="AA355">
            <v>59355203.328000002</v>
          </cell>
          <cell r="AB355">
            <v>8263729.5180000067</v>
          </cell>
          <cell r="AC355">
            <v>1.2699999999999999E-2</v>
          </cell>
          <cell r="AD355">
            <v>1.55E-2</v>
          </cell>
          <cell r="AE355">
            <v>3138440041</v>
          </cell>
          <cell r="AF355">
            <v>39858188.5207</v>
          </cell>
          <cell r="AG355">
            <v>48645820.635499999</v>
          </cell>
          <cell r="AH355">
            <v>5319960.3506999984</v>
          </cell>
          <cell r="AI355">
            <v>5319960.3506999984</v>
          </cell>
          <cell r="AJ355">
            <v>8257.7802734375</v>
          </cell>
          <cell r="AK355">
            <v>39858188.5207</v>
          </cell>
          <cell r="AL355">
            <v>0</v>
          </cell>
          <cell r="AM355">
            <v>2943769.1673000082</v>
          </cell>
          <cell r="AN355">
            <v>0</v>
          </cell>
          <cell r="AO355">
            <v>2943769.1673000082</v>
          </cell>
          <cell r="AP355">
            <v>5.7617620862677725</v>
          </cell>
          <cell r="AQ355">
            <v>0</v>
          </cell>
          <cell r="AR355">
            <v>0.6212165917866046</v>
          </cell>
          <cell r="AS355">
            <v>0</v>
          </cell>
          <cell r="AT355">
            <v>0.6212165917866046</v>
          </cell>
          <cell r="AU355">
            <v>0</v>
          </cell>
          <cell r="AV355">
            <v>0</v>
          </cell>
          <cell r="AW355">
            <v>955241884.828125</v>
          </cell>
          <cell r="AX355">
            <v>0</v>
          </cell>
          <cell r="AY355">
            <v>136463126.40401787</v>
          </cell>
          <cell r="AZ355">
            <v>2943769.1673000082</v>
          </cell>
          <cell r="BA355">
            <v>420538.45247142977</v>
          </cell>
          <cell r="BB355">
            <v>2669753308.1203008</v>
          </cell>
          <cell r="BC355">
            <v>734844866.56274295</v>
          </cell>
          <cell r="BD355">
            <v>0</v>
          </cell>
          <cell r="BE355">
            <v>0</v>
          </cell>
        </row>
        <row r="356">
          <cell r="A356">
            <v>119351303</v>
          </cell>
          <cell r="B356" t="str">
            <v>Carbondale Area SD</v>
          </cell>
          <cell r="C356" t="str">
            <v>Lackawanna</v>
          </cell>
          <cell r="D356">
            <v>3242.49</v>
          </cell>
          <cell r="E356">
            <v>4</v>
          </cell>
          <cell r="F356">
            <v>1.55E-2</v>
          </cell>
          <cell r="G356">
            <v>66</v>
          </cell>
          <cell r="H356">
            <v>26206897.609999999</v>
          </cell>
          <cell r="I356">
            <v>3038.212</v>
          </cell>
          <cell r="J356">
            <v>0</v>
          </cell>
          <cell r="K356">
            <v>8836084.1699999999</v>
          </cell>
          <cell r="L356">
            <v>388384275</v>
          </cell>
          <cell r="M356">
            <v>181072793</v>
          </cell>
          <cell r="N356">
            <v>3242.489990234375</v>
          </cell>
          <cell r="O356">
            <v>1643.884</v>
          </cell>
          <cell r="P356">
            <v>1</v>
          </cell>
          <cell r="Q356">
            <v>3296.24</v>
          </cell>
          <cell r="R356">
            <v>8245.6200000000008</v>
          </cell>
          <cell r="S356">
            <v>0</v>
          </cell>
          <cell r="T356">
            <v>774.75199999999995</v>
          </cell>
          <cell r="U356">
            <v>0</v>
          </cell>
          <cell r="V356">
            <v>0</v>
          </cell>
          <cell r="W356">
            <v>0</v>
          </cell>
          <cell r="X356">
            <v>-3.6807788579624787E-2</v>
          </cell>
          <cell r="Y356">
            <v>8625.763671875</v>
          </cell>
          <cell r="Z356">
            <v>13704</v>
          </cell>
          <cell r="AA356">
            <v>41635657.248000003</v>
          </cell>
          <cell r="AB356">
            <v>15428759.638000004</v>
          </cell>
          <cell r="AC356">
            <v>1.2699999999999999E-2</v>
          </cell>
          <cell r="AD356">
            <v>1.55E-2</v>
          </cell>
          <cell r="AE356">
            <v>569457068</v>
          </cell>
          <cell r="AF356">
            <v>7232104.7635999992</v>
          </cell>
          <cell r="AG356">
            <v>8826584.5539999995</v>
          </cell>
          <cell r="AH356">
            <v>-1603979.4064000007</v>
          </cell>
          <cell r="AI356">
            <v>0</v>
          </cell>
          <cell r="AJ356">
            <v>8257.7802734375</v>
          </cell>
          <cell r="AK356">
            <v>8836084.1699999999</v>
          </cell>
          <cell r="AL356">
            <v>0</v>
          </cell>
          <cell r="AM356">
            <v>15428759.638000004</v>
          </cell>
          <cell r="AN356">
            <v>0</v>
          </cell>
          <cell r="AO356">
            <v>15428759.638000004</v>
          </cell>
          <cell r="AP356">
            <v>58.872896241303721</v>
          </cell>
          <cell r="AQ356">
            <v>9499.6160000003874</v>
          </cell>
          <cell r="AR356">
            <v>1</v>
          </cell>
          <cell r="AS356">
            <v>0</v>
          </cell>
          <cell r="AT356">
            <v>1</v>
          </cell>
          <cell r="AU356">
            <v>9499.6162109375</v>
          </cell>
          <cell r="AV356">
            <v>9499.6162109375</v>
          </cell>
          <cell r="AW356">
            <v>955241884.828125</v>
          </cell>
          <cell r="AX356">
            <v>1357.0880301339287</v>
          </cell>
          <cell r="AY356">
            <v>136463126.40401787</v>
          </cell>
          <cell r="AZ356">
            <v>15428759.638000004</v>
          </cell>
          <cell r="BA356">
            <v>2204108.5197142861</v>
          </cell>
          <cell r="BB356">
            <v>2685182067.7583008</v>
          </cell>
          <cell r="BC356">
            <v>734844866.56274295</v>
          </cell>
          <cell r="BD356">
            <v>9500</v>
          </cell>
          <cell r="BE356">
            <v>1357</v>
          </cell>
        </row>
        <row r="357">
          <cell r="A357">
            <v>119352203</v>
          </cell>
          <cell r="B357" t="str">
            <v>Dunmore SD</v>
          </cell>
          <cell r="C357" t="str">
            <v>Lackawanna</v>
          </cell>
          <cell r="D357">
            <v>8959.27</v>
          </cell>
          <cell r="E357">
            <v>58</v>
          </cell>
          <cell r="F357">
            <v>1.26E-2</v>
          </cell>
          <cell r="G357">
            <v>31</v>
          </cell>
          <cell r="H357">
            <v>25957365.620000001</v>
          </cell>
          <cell r="I357">
            <v>2134.2449999999999</v>
          </cell>
          <cell r="J357">
            <v>0</v>
          </cell>
          <cell r="K357">
            <v>13707133.029999999</v>
          </cell>
          <cell r="L357">
            <v>717322078</v>
          </cell>
          <cell r="M357">
            <v>370894253</v>
          </cell>
          <cell r="N357">
            <v>8959.26953125</v>
          </cell>
          <cell r="O357">
            <v>1517.85</v>
          </cell>
          <cell r="P357">
            <v>0.91</v>
          </cell>
          <cell r="Q357">
            <v>8963.59</v>
          </cell>
          <cell r="R357">
            <v>8245.6200000000008</v>
          </cell>
          <cell r="S357">
            <v>0</v>
          </cell>
          <cell r="T357">
            <v>181.80699999999999</v>
          </cell>
          <cell r="U357">
            <v>0</v>
          </cell>
          <cell r="V357">
            <v>0</v>
          </cell>
          <cell r="W357">
            <v>0</v>
          </cell>
          <cell r="X357">
            <v>-3.2876326547256279E-2</v>
          </cell>
          <cell r="Y357">
            <v>12162.3173828125</v>
          </cell>
          <cell r="Z357">
            <v>13704</v>
          </cell>
          <cell r="AA357">
            <v>29247693.479999997</v>
          </cell>
          <cell r="AB357">
            <v>3290327.8599999957</v>
          </cell>
          <cell r="AC357">
            <v>1.2699999999999999E-2</v>
          </cell>
          <cell r="AD357">
            <v>1.55E-2</v>
          </cell>
          <cell r="AE357">
            <v>1088216331</v>
          </cell>
          <cell r="AF357">
            <v>13820347.4037</v>
          </cell>
          <cell r="AG357">
            <v>16867353.1305</v>
          </cell>
          <cell r="AH357">
            <v>113214.37370000035</v>
          </cell>
          <cell r="AI357">
            <v>113214.37370000035</v>
          </cell>
          <cell r="AJ357">
            <v>8257.7802734375</v>
          </cell>
          <cell r="AK357">
            <v>13820347.4037</v>
          </cell>
          <cell r="AL357">
            <v>0</v>
          </cell>
          <cell r="AM357">
            <v>3177113.4862999953</v>
          </cell>
          <cell r="AN357">
            <v>0</v>
          </cell>
          <cell r="AO357">
            <v>3177113.4862999953</v>
          </cell>
          <cell r="AP357">
            <v>12.239737779291623</v>
          </cell>
          <cell r="AQ357">
            <v>0</v>
          </cell>
          <cell r="AR357">
            <v>0.91505111124487604</v>
          </cell>
          <cell r="AS357">
            <v>0</v>
          </cell>
          <cell r="AT357">
            <v>0.91505111124487604</v>
          </cell>
          <cell r="AU357">
            <v>0</v>
          </cell>
          <cell r="AV357">
            <v>0</v>
          </cell>
          <cell r="AW357">
            <v>955241884.828125</v>
          </cell>
          <cell r="AX357">
            <v>0</v>
          </cell>
          <cell r="AY357">
            <v>136463126.40401787</v>
          </cell>
          <cell r="AZ357">
            <v>3177113.4862999953</v>
          </cell>
          <cell r="BA357">
            <v>453873.35518571362</v>
          </cell>
          <cell r="BB357">
            <v>2688359181.2446008</v>
          </cell>
          <cell r="BC357">
            <v>734844866.56274295</v>
          </cell>
          <cell r="BD357">
            <v>0</v>
          </cell>
          <cell r="BE357">
            <v>0</v>
          </cell>
        </row>
        <row r="358">
          <cell r="A358">
            <v>119354603</v>
          </cell>
          <cell r="B358" t="str">
            <v>Lakeland SD</v>
          </cell>
          <cell r="C358" t="str">
            <v>Lackawanna</v>
          </cell>
          <cell r="D358">
            <v>9617.44</v>
          </cell>
          <cell r="E358">
            <v>64</v>
          </cell>
          <cell r="F358">
            <v>1.1299999999999999E-2</v>
          </cell>
          <cell r="G358">
            <v>18</v>
          </cell>
          <cell r="H358">
            <v>25354947.18</v>
          </cell>
          <cell r="I358">
            <v>2195.0500000000002</v>
          </cell>
          <cell r="J358">
            <v>0</v>
          </cell>
          <cell r="K358">
            <v>12740507.020000001</v>
          </cell>
          <cell r="L358">
            <v>782864530</v>
          </cell>
          <cell r="M358">
            <v>344284026</v>
          </cell>
          <cell r="N358">
            <v>9617.4404296875</v>
          </cell>
          <cell r="O358">
            <v>1510.9079999999999</v>
          </cell>
          <cell r="P358">
            <v>0.83</v>
          </cell>
          <cell r="Q358">
            <v>9612.66</v>
          </cell>
          <cell r="R358">
            <v>8245.6200000000008</v>
          </cell>
          <cell r="S358">
            <v>0</v>
          </cell>
          <cell r="T358">
            <v>130.68600000000001</v>
          </cell>
          <cell r="U358">
            <v>0</v>
          </cell>
          <cell r="V358">
            <v>0</v>
          </cell>
          <cell r="W358">
            <v>0</v>
          </cell>
          <cell r="X358">
            <v>-7.7002255968420058E-2</v>
          </cell>
          <cell r="Y358">
            <v>11550.9658203125</v>
          </cell>
          <cell r="Z358">
            <v>13704</v>
          </cell>
          <cell r="AA358">
            <v>30080965.200000003</v>
          </cell>
          <cell r="AB358">
            <v>4726018.0200000033</v>
          </cell>
          <cell r="AC358">
            <v>1.2699999999999999E-2</v>
          </cell>
          <cell r="AD358">
            <v>1.55E-2</v>
          </cell>
          <cell r="AE358">
            <v>1127148556</v>
          </cell>
          <cell r="AF358">
            <v>14314786.6612</v>
          </cell>
          <cell r="AG358">
            <v>17470802.618000001</v>
          </cell>
          <cell r="AH358">
            <v>1574279.6411999986</v>
          </cell>
          <cell r="AI358">
            <v>1574279.6411999986</v>
          </cell>
          <cell r="AJ358">
            <v>8257.7802734375</v>
          </cell>
          <cell r="AK358">
            <v>14314786.6612</v>
          </cell>
          <cell r="AL358">
            <v>0</v>
          </cell>
          <cell r="AM358">
            <v>3151738.3788000047</v>
          </cell>
          <cell r="AN358">
            <v>0</v>
          </cell>
          <cell r="AO358">
            <v>3151738.3788000047</v>
          </cell>
          <cell r="AP358">
            <v>12.430467144834354</v>
          </cell>
          <cell r="AQ358">
            <v>0</v>
          </cell>
          <cell r="AR358">
            <v>0.83534798562955603</v>
          </cell>
          <cell r="AS358">
            <v>0</v>
          </cell>
          <cell r="AT358">
            <v>0.83534798562955603</v>
          </cell>
          <cell r="AU358">
            <v>0</v>
          </cell>
          <cell r="AV358">
            <v>0</v>
          </cell>
          <cell r="AW358">
            <v>955241884.828125</v>
          </cell>
          <cell r="AX358">
            <v>0</v>
          </cell>
          <cell r="AY358">
            <v>136463126.40401787</v>
          </cell>
          <cell r="AZ358">
            <v>3151738.3788000047</v>
          </cell>
          <cell r="BA358">
            <v>450248.33982857212</v>
          </cell>
          <cell r="BB358">
            <v>2691510919.6234007</v>
          </cell>
          <cell r="BC358">
            <v>734844866.56274295</v>
          </cell>
          <cell r="BD358">
            <v>0</v>
          </cell>
          <cell r="BE358">
            <v>0</v>
          </cell>
        </row>
        <row r="359">
          <cell r="A359">
            <v>119355503</v>
          </cell>
          <cell r="B359" t="str">
            <v>Mid Valley SD</v>
          </cell>
          <cell r="C359" t="str">
            <v>Lackawanna</v>
          </cell>
          <cell r="D359">
            <v>7923.93</v>
          </cell>
          <cell r="E359">
            <v>45</v>
          </cell>
          <cell r="F359">
            <v>1.3899999999999999E-2</v>
          </cell>
          <cell r="G359">
            <v>49</v>
          </cell>
          <cell r="H359">
            <v>31088220.629999999</v>
          </cell>
          <cell r="I359">
            <v>2819.011</v>
          </cell>
          <cell r="J359">
            <v>1</v>
          </cell>
          <cell r="K359">
            <v>19008216.75</v>
          </cell>
          <cell r="L359">
            <v>1031701306</v>
          </cell>
          <cell r="M359">
            <v>337391131</v>
          </cell>
          <cell r="N359">
            <v>7923.93017578125</v>
          </cell>
          <cell r="O359">
            <v>2018.4849999999999</v>
          </cell>
          <cell r="P359">
            <v>1</v>
          </cell>
          <cell r="Q359">
            <v>7961</v>
          </cell>
          <cell r="R359">
            <v>8245.6200000000008</v>
          </cell>
          <cell r="S359">
            <v>0</v>
          </cell>
          <cell r="T359">
            <v>389.16500000000002</v>
          </cell>
          <cell r="U359">
            <v>0</v>
          </cell>
          <cell r="V359">
            <v>0</v>
          </cell>
          <cell r="W359">
            <v>0</v>
          </cell>
          <cell r="X359">
            <v>0.14986178170051234</v>
          </cell>
          <cell r="Y359">
            <v>11028.0595703125</v>
          </cell>
          <cell r="Z359">
            <v>13704</v>
          </cell>
          <cell r="AA359">
            <v>38631726.744000003</v>
          </cell>
          <cell r="AB359">
            <v>7543506.1140000038</v>
          </cell>
          <cell r="AC359">
            <v>1.2699999999999999E-2</v>
          </cell>
          <cell r="AD359">
            <v>1.55E-2</v>
          </cell>
          <cell r="AE359">
            <v>1369092437</v>
          </cell>
          <cell r="AF359">
            <v>17387473.949899998</v>
          </cell>
          <cell r="AG359">
            <v>21220932.773499999</v>
          </cell>
          <cell r="AH359">
            <v>-1620742.8001000024</v>
          </cell>
          <cell r="AI359">
            <v>0</v>
          </cell>
          <cell r="AJ359">
            <v>8257.7802734375</v>
          </cell>
          <cell r="AK359">
            <v>19008216.75</v>
          </cell>
          <cell r="AL359">
            <v>0</v>
          </cell>
          <cell r="AM359">
            <v>7543506.1140000038</v>
          </cell>
          <cell r="AN359">
            <v>0</v>
          </cell>
          <cell r="AO359">
            <v>7543506.1140000038</v>
          </cell>
          <cell r="AP359">
            <v>24.264837167041183</v>
          </cell>
          <cell r="AQ359">
            <v>0</v>
          </cell>
          <cell r="AR359">
            <v>1</v>
          </cell>
          <cell r="AS359">
            <v>0</v>
          </cell>
          <cell r="AT359">
            <v>1</v>
          </cell>
          <cell r="AU359">
            <v>0</v>
          </cell>
          <cell r="AV359">
            <v>0</v>
          </cell>
          <cell r="AW359">
            <v>955241884.828125</v>
          </cell>
          <cell r="AX359">
            <v>0</v>
          </cell>
          <cell r="AY359">
            <v>136463126.40401787</v>
          </cell>
          <cell r="AZ359">
            <v>7543506.1140000038</v>
          </cell>
          <cell r="BA359">
            <v>1077643.730571429</v>
          </cell>
          <cell r="BB359">
            <v>2699054425.7374005</v>
          </cell>
          <cell r="BC359">
            <v>734844866.56274295</v>
          </cell>
          <cell r="BD359">
            <v>0</v>
          </cell>
          <cell r="BE359">
            <v>0</v>
          </cell>
        </row>
        <row r="360">
          <cell r="A360">
            <v>119356503</v>
          </cell>
          <cell r="B360" t="str">
            <v>North Pocono SD</v>
          </cell>
          <cell r="C360" t="str">
            <v>Lackawanna</v>
          </cell>
          <cell r="D360">
            <v>10306.89</v>
          </cell>
          <cell r="E360">
            <v>71</v>
          </cell>
          <cell r="F360">
            <v>1.55E-2</v>
          </cell>
          <cell r="G360">
            <v>66</v>
          </cell>
          <cell r="H360">
            <v>56336599.390000001</v>
          </cell>
          <cell r="I360">
            <v>4041.2429999999999</v>
          </cell>
          <cell r="J360">
            <v>0</v>
          </cell>
          <cell r="K360">
            <v>38011938.140000001</v>
          </cell>
          <cell r="L360">
            <v>1825502278</v>
          </cell>
          <cell r="M360">
            <v>622798994</v>
          </cell>
          <cell r="N360">
            <v>10306.8896484375</v>
          </cell>
          <cell r="O360">
            <v>2998.1370000000002</v>
          </cell>
          <cell r="P360">
            <v>0.75</v>
          </cell>
          <cell r="Q360">
            <v>10311.629999999999</v>
          </cell>
          <cell r="R360">
            <v>8245.6200000000008</v>
          </cell>
          <cell r="S360">
            <v>0</v>
          </cell>
          <cell r="T360">
            <v>325.89800000000002</v>
          </cell>
          <cell r="U360">
            <v>0</v>
          </cell>
          <cell r="V360">
            <v>0</v>
          </cell>
          <cell r="W360">
            <v>0</v>
          </cell>
          <cell r="X360">
            <v>-5.1079581520951489E-2</v>
          </cell>
          <cell r="Y360">
            <v>13940.4140625</v>
          </cell>
          <cell r="Z360">
            <v>13704</v>
          </cell>
          <cell r="AA360">
            <v>55381194.071999997</v>
          </cell>
          <cell r="AB360">
            <v>0</v>
          </cell>
          <cell r="AC360">
            <v>1.2699999999999999E-2</v>
          </cell>
          <cell r="AD360">
            <v>1.55E-2</v>
          </cell>
          <cell r="AE360">
            <v>2448301272</v>
          </cell>
          <cell r="AF360">
            <v>31093426.154399998</v>
          </cell>
          <cell r="AG360">
            <v>37948669.715999998</v>
          </cell>
          <cell r="AH360">
            <v>-6918511.9856000021</v>
          </cell>
          <cell r="AI360">
            <v>0</v>
          </cell>
          <cell r="AJ360">
            <v>8257.7802734375</v>
          </cell>
          <cell r="AK360">
            <v>38011938.140000001</v>
          </cell>
          <cell r="AL360">
            <v>0</v>
          </cell>
          <cell r="AM360">
            <v>0</v>
          </cell>
          <cell r="AN360">
            <v>0</v>
          </cell>
          <cell r="AO360">
            <v>0</v>
          </cell>
          <cell r="AP360">
            <v>0</v>
          </cell>
          <cell r="AQ360">
            <v>63268.424000002444</v>
          </cell>
          <cell r="AR360">
            <v>0.75185712053985077</v>
          </cell>
          <cell r="AS360">
            <v>0</v>
          </cell>
          <cell r="AT360">
            <v>0.75185712053985077</v>
          </cell>
          <cell r="AU360">
            <v>47451.31640625</v>
          </cell>
          <cell r="AV360">
            <v>47451.31640625</v>
          </cell>
          <cell r="AW360">
            <v>955241884.828125</v>
          </cell>
          <cell r="AX360">
            <v>6778.7594866071431</v>
          </cell>
          <cell r="AY360">
            <v>136463126.40401787</v>
          </cell>
          <cell r="AZ360">
            <v>0</v>
          </cell>
          <cell r="BA360">
            <v>0</v>
          </cell>
          <cell r="BB360">
            <v>2699054425.7374005</v>
          </cell>
          <cell r="BC360">
            <v>734844866.56274295</v>
          </cell>
          <cell r="BD360">
            <v>47451</v>
          </cell>
          <cell r="BE360">
            <v>6779</v>
          </cell>
        </row>
        <row r="361">
          <cell r="A361">
            <v>119356603</v>
          </cell>
          <cell r="B361" t="str">
            <v>Old Forge SD</v>
          </cell>
          <cell r="C361" t="str">
            <v>Lackawanna</v>
          </cell>
          <cell r="D361">
            <v>8015.83</v>
          </cell>
          <cell r="E361">
            <v>47</v>
          </cell>
          <cell r="F361">
            <v>1.2800000000000001E-2</v>
          </cell>
          <cell r="G361">
            <v>34</v>
          </cell>
          <cell r="H361">
            <v>15220660.710000001</v>
          </cell>
          <cell r="I361">
            <v>1480.7719999999999</v>
          </cell>
          <cell r="J361">
            <v>0</v>
          </cell>
          <cell r="K361">
            <v>8620916.4999999981</v>
          </cell>
          <cell r="L361">
            <v>455583848</v>
          </cell>
          <cell r="M361">
            <v>216758065</v>
          </cell>
          <cell r="N361">
            <v>8015.830078125</v>
          </cell>
          <cell r="O361">
            <v>1021.258</v>
          </cell>
          <cell r="P361">
            <v>1</v>
          </cell>
          <cell r="Q361">
            <v>8123.5</v>
          </cell>
          <cell r="R361">
            <v>8245.6200000000008</v>
          </cell>
          <cell r="S361">
            <v>0</v>
          </cell>
          <cell r="T361">
            <v>137.453</v>
          </cell>
          <cell r="U361">
            <v>0</v>
          </cell>
          <cell r="V361">
            <v>0</v>
          </cell>
          <cell r="W361">
            <v>0</v>
          </cell>
          <cell r="X361">
            <v>9.1001352457177623E-2</v>
          </cell>
          <cell r="Y361">
            <v>10278.8681640625</v>
          </cell>
          <cell r="Z361">
            <v>13704</v>
          </cell>
          <cell r="AA361">
            <v>20292499.487999998</v>
          </cell>
          <cell r="AB361">
            <v>5071838.7779999971</v>
          </cell>
          <cell r="AC361">
            <v>1.2699999999999999E-2</v>
          </cell>
          <cell r="AD361">
            <v>1.55E-2</v>
          </cell>
          <cell r="AE361">
            <v>672341913</v>
          </cell>
          <cell r="AF361">
            <v>8538742.2950999998</v>
          </cell>
          <cell r="AG361">
            <v>10421299.6515</v>
          </cell>
          <cell r="AH361">
            <v>-82174.204899998382</v>
          </cell>
          <cell r="AI361">
            <v>0</v>
          </cell>
          <cell r="AJ361">
            <v>8257.7802734375</v>
          </cell>
          <cell r="AK361">
            <v>8620916.4999999981</v>
          </cell>
          <cell r="AL361">
            <v>0</v>
          </cell>
          <cell r="AM361">
            <v>5071838.7779999971</v>
          </cell>
          <cell r="AN361">
            <v>0</v>
          </cell>
          <cell r="AO361">
            <v>5071838.7779999971</v>
          </cell>
          <cell r="AP361">
            <v>33.322067120698577</v>
          </cell>
          <cell r="AQ361">
            <v>0</v>
          </cell>
          <cell r="AR361">
            <v>1</v>
          </cell>
          <cell r="AS361">
            <v>0</v>
          </cell>
          <cell r="AT361">
            <v>1</v>
          </cell>
          <cell r="AU361">
            <v>0</v>
          </cell>
          <cell r="AV361">
            <v>0</v>
          </cell>
          <cell r="AW361">
            <v>955241884.828125</v>
          </cell>
          <cell r="AX361">
            <v>0</v>
          </cell>
          <cell r="AY361">
            <v>136463126.40401787</v>
          </cell>
          <cell r="AZ361">
            <v>5071838.7779999971</v>
          </cell>
          <cell r="BA361">
            <v>724548.39685714245</v>
          </cell>
          <cell r="BB361">
            <v>2704126264.5154004</v>
          </cell>
          <cell r="BC361">
            <v>734844866.56274295</v>
          </cell>
          <cell r="BD361">
            <v>0</v>
          </cell>
          <cell r="BE361">
            <v>0</v>
          </cell>
        </row>
        <row r="362">
          <cell r="A362">
            <v>119357003</v>
          </cell>
          <cell r="B362" t="str">
            <v>Riverside SD</v>
          </cell>
          <cell r="C362" t="str">
            <v>Lackawanna</v>
          </cell>
          <cell r="D362">
            <v>8704.4699999999993</v>
          </cell>
          <cell r="E362">
            <v>56</v>
          </cell>
          <cell r="F362">
            <v>1.2699999999999999E-2</v>
          </cell>
          <cell r="G362">
            <v>33</v>
          </cell>
          <cell r="H362">
            <v>25761333.949999999</v>
          </cell>
          <cell r="I362">
            <v>2614.165</v>
          </cell>
          <cell r="J362">
            <v>0</v>
          </cell>
          <cell r="K362">
            <v>17287602</v>
          </cell>
          <cell r="L362">
            <v>1026245565</v>
          </cell>
          <cell r="M362">
            <v>332343890</v>
          </cell>
          <cell r="N362">
            <v>8704.4697265625</v>
          </cell>
          <cell r="O362">
            <v>1546.7809999999999</v>
          </cell>
          <cell r="P362">
            <v>0.9</v>
          </cell>
          <cell r="Q362">
            <v>9080.7000000000007</v>
          </cell>
          <cell r="R362">
            <v>8245.6200000000008</v>
          </cell>
          <cell r="S362">
            <v>0</v>
          </cell>
          <cell r="T362">
            <v>547.79999999999995</v>
          </cell>
          <cell r="U362">
            <v>0</v>
          </cell>
          <cell r="V362">
            <v>0</v>
          </cell>
          <cell r="W362">
            <v>0</v>
          </cell>
          <cell r="X362">
            <v>-9.0671745986954932E-2</v>
          </cell>
          <cell r="Y362">
            <v>9854.517578125</v>
          </cell>
          <cell r="Z362">
            <v>13704</v>
          </cell>
          <cell r="AA362">
            <v>35824517.159999996</v>
          </cell>
          <cell r="AB362">
            <v>10063183.209999997</v>
          </cell>
          <cell r="AC362">
            <v>1.2699999999999999E-2</v>
          </cell>
          <cell r="AD362">
            <v>1.55E-2</v>
          </cell>
          <cell r="AE362">
            <v>1358589455</v>
          </cell>
          <cell r="AF362">
            <v>17254086.078499999</v>
          </cell>
          <cell r="AG362">
            <v>21058136.552499998</v>
          </cell>
          <cell r="AH362">
            <v>-33515.921500001103</v>
          </cell>
          <cell r="AI362">
            <v>-33515.921500001103</v>
          </cell>
          <cell r="AJ362">
            <v>8257.7802734375</v>
          </cell>
          <cell r="AK362">
            <v>17287602</v>
          </cell>
          <cell r="AL362">
            <v>0</v>
          </cell>
          <cell r="AM362">
            <v>10096699.131499998</v>
          </cell>
          <cell r="AN362">
            <v>0</v>
          </cell>
          <cell r="AO362">
            <v>10096699.131499998</v>
          </cell>
          <cell r="AP362">
            <v>39.193231030258815</v>
          </cell>
          <cell r="AQ362">
            <v>0</v>
          </cell>
          <cell r="AR362">
            <v>0.94590683714825285</v>
          </cell>
          <cell r="AS362">
            <v>0</v>
          </cell>
          <cell r="AT362">
            <v>0.94590683714825285</v>
          </cell>
          <cell r="AU362">
            <v>0</v>
          </cell>
          <cell r="AV362">
            <v>0</v>
          </cell>
          <cell r="AW362">
            <v>955241884.828125</v>
          </cell>
          <cell r="AX362">
            <v>0</v>
          </cell>
          <cell r="AY362">
            <v>136463126.40401787</v>
          </cell>
          <cell r="AZ362">
            <v>10096699.131499998</v>
          </cell>
          <cell r="BA362">
            <v>1442385.5902142855</v>
          </cell>
          <cell r="BB362">
            <v>2714222963.6469002</v>
          </cell>
          <cell r="BC362">
            <v>734844866.56274295</v>
          </cell>
          <cell r="BD362">
            <v>0</v>
          </cell>
          <cell r="BE362">
            <v>0</v>
          </cell>
        </row>
        <row r="363">
          <cell r="A363">
            <v>119357402</v>
          </cell>
          <cell r="B363" t="str">
            <v>Scranton SD</v>
          </cell>
          <cell r="C363" t="str">
            <v>Lackawanna</v>
          </cell>
          <cell r="D363">
            <v>3943.04</v>
          </cell>
          <cell r="E363">
            <v>8</v>
          </cell>
          <cell r="F363">
            <v>2.1000000000000001E-2</v>
          </cell>
          <cell r="G363">
            <v>95</v>
          </cell>
          <cell r="H363">
            <v>157703532.81</v>
          </cell>
          <cell r="I363">
            <v>17740.531999999999</v>
          </cell>
          <cell r="J363">
            <v>0</v>
          </cell>
          <cell r="K363">
            <v>76348508.570000008</v>
          </cell>
          <cell r="L363">
            <v>2471521057</v>
          </cell>
          <cell r="M363">
            <v>1172334546</v>
          </cell>
          <cell r="N363">
            <v>3943.0400390625</v>
          </cell>
          <cell r="O363">
            <v>10120.512000000001</v>
          </cell>
          <cell r="P363">
            <v>1</v>
          </cell>
          <cell r="Q363">
            <v>3909.55</v>
          </cell>
          <cell r="R363">
            <v>8245.6200000000008</v>
          </cell>
          <cell r="S363">
            <v>0</v>
          </cell>
          <cell r="T363">
            <v>2928.0450000000001</v>
          </cell>
          <cell r="U363">
            <v>0</v>
          </cell>
          <cell r="V363">
            <v>0</v>
          </cell>
          <cell r="W363">
            <v>0</v>
          </cell>
          <cell r="X363">
            <v>1.2077915896556419E-2</v>
          </cell>
          <cell r="Y363">
            <v>8889.4482421875</v>
          </cell>
          <cell r="Z363">
            <v>13704</v>
          </cell>
          <cell r="AA363">
            <v>243116250.528</v>
          </cell>
          <cell r="AB363">
            <v>85412717.717999995</v>
          </cell>
          <cell r="AC363">
            <v>1.2699999999999999E-2</v>
          </cell>
          <cell r="AD363">
            <v>1.55E-2</v>
          </cell>
          <cell r="AE363">
            <v>3643855603</v>
          </cell>
          <cell r="AF363">
            <v>46276966.158100002</v>
          </cell>
          <cell r="AG363">
            <v>56479761.846500002</v>
          </cell>
          <cell r="AH363">
            <v>-30071542.411900006</v>
          </cell>
          <cell r="AI363">
            <v>0</v>
          </cell>
          <cell r="AJ363">
            <v>8257.7802734375</v>
          </cell>
          <cell r="AK363">
            <v>76348508.570000008</v>
          </cell>
          <cell r="AL363">
            <v>0</v>
          </cell>
          <cell r="AM363">
            <v>85412717.717999995</v>
          </cell>
          <cell r="AN363">
            <v>0</v>
          </cell>
          <cell r="AO363">
            <v>85412717.717999995</v>
          </cell>
          <cell r="AP363">
            <v>54.160307125715804</v>
          </cell>
          <cell r="AQ363">
            <v>19868746.723500006</v>
          </cell>
          <cell r="AR363">
            <v>1</v>
          </cell>
          <cell r="AS363">
            <v>0</v>
          </cell>
          <cell r="AT363">
            <v>1</v>
          </cell>
          <cell r="AU363">
            <v>19868746</v>
          </cell>
          <cell r="AV363">
            <v>19868746</v>
          </cell>
          <cell r="AW363">
            <v>955241884.828125</v>
          </cell>
          <cell r="AX363">
            <v>2838392.2857142859</v>
          </cell>
          <cell r="AY363">
            <v>136463126.40401787</v>
          </cell>
          <cell r="AZ363">
            <v>85412717.717999995</v>
          </cell>
          <cell r="BA363">
            <v>12201816.816857142</v>
          </cell>
          <cell r="BB363">
            <v>2799635681.3649001</v>
          </cell>
          <cell r="BC363">
            <v>734844866.56274295</v>
          </cell>
          <cell r="BD363">
            <v>19868747</v>
          </cell>
          <cell r="BE363">
            <v>2838392</v>
          </cell>
        </row>
        <row r="364">
          <cell r="A364">
            <v>119358403</v>
          </cell>
          <cell r="B364" t="str">
            <v>Valley View SD</v>
          </cell>
          <cell r="C364" t="str">
            <v>Lackawanna</v>
          </cell>
          <cell r="D364">
            <v>9690.7999999999993</v>
          </cell>
          <cell r="E364">
            <v>65</v>
          </cell>
          <cell r="F364">
            <v>1.0999999999999999E-2</v>
          </cell>
          <cell r="G364">
            <v>15</v>
          </cell>
          <cell r="H364">
            <v>37357548</v>
          </cell>
          <cell r="I364">
            <v>3323.7739999999999</v>
          </cell>
          <cell r="J364">
            <v>0</v>
          </cell>
          <cell r="K364">
            <v>21506295.420000002</v>
          </cell>
          <cell r="L364">
            <v>1466924445</v>
          </cell>
          <cell r="M364">
            <v>483709302</v>
          </cell>
          <cell r="N364">
            <v>9690.7998046875</v>
          </cell>
          <cell r="O364">
            <v>2435.1219999999998</v>
          </cell>
          <cell r="P364">
            <v>0.82</v>
          </cell>
          <cell r="Q364">
            <v>9708.42</v>
          </cell>
          <cell r="R364">
            <v>8245.6200000000008</v>
          </cell>
          <cell r="S364">
            <v>0</v>
          </cell>
          <cell r="T364">
            <v>377.78300000000002</v>
          </cell>
          <cell r="U364">
            <v>0</v>
          </cell>
          <cell r="V364">
            <v>0</v>
          </cell>
          <cell r="W364">
            <v>0</v>
          </cell>
          <cell r="X364">
            <v>-4.8321032965298702E-2</v>
          </cell>
          <cell r="Y364">
            <v>11239.4970703125</v>
          </cell>
          <cell r="Z364">
            <v>13704</v>
          </cell>
          <cell r="AA364">
            <v>45548998.895999998</v>
          </cell>
          <cell r="AB364">
            <v>8191450.8959999979</v>
          </cell>
          <cell r="AC364">
            <v>1.2699999999999999E-2</v>
          </cell>
          <cell r="AD364">
            <v>1.55E-2</v>
          </cell>
          <cell r="AE364">
            <v>1950633747</v>
          </cell>
          <cell r="AF364">
            <v>24773048.5869</v>
          </cell>
          <cell r="AG364">
            <v>30234823.078499999</v>
          </cell>
          <cell r="AH364">
            <v>3266753.1668999977</v>
          </cell>
          <cell r="AI364">
            <v>3266753.1668999977</v>
          </cell>
          <cell r="AJ364">
            <v>8257.7802734375</v>
          </cell>
          <cell r="AK364">
            <v>24773048.5869</v>
          </cell>
          <cell r="AL364">
            <v>0</v>
          </cell>
          <cell r="AM364">
            <v>4924697.7291000001</v>
          </cell>
          <cell r="AN364">
            <v>0</v>
          </cell>
          <cell r="AO364">
            <v>4924697.7291000001</v>
          </cell>
          <cell r="AP364">
            <v>13.182604300207284</v>
          </cell>
          <cell r="AQ364">
            <v>0</v>
          </cell>
          <cell r="AR364">
            <v>0.826464318037192</v>
          </cell>
          <cell r="AS364">
            <v>0</v>
          </cell>
          <cell r="AT364">
            <v>0.826464318037192</v>
          </cell>
          <cell r="AU364">
            <v>0</v>
          </cell>
          <cell r="AV364">
            <v>0</v>
          </cell>
          <cell r="AW364">
            <v>955241884.828125</v>
          </cell>
          <cell r="AX364">
            <v>0</v>
          </cell>
          <cell r="AY364">
            <v>136463126.40401787</v>
          </cell>
          <cell r="AZ364">
            <v>4924697.7291000001</v>
          </cell>
          <cell r="BA364">
            <v>703528.24701428576</v>
          </cell>
          <cell r="BB364">
            <v>2804560379.0940003</v>
          </cell>
          <cell r="BC364">
            <v>734844866.56274295</v>
          </cell>
          <cell r="BD364">
            <v>0</v>
          </cell>
          <cell r="BE364">
            <v>0</v>
          </cell>
        </row>
        <row r="365">
          <cell r="A365">
            <v>119581003</v>
          </cell>
          <cell r="B365" t="str">
            <v>Blue Ridge SD</v>
          </cell>
          <cell r="C365" t="str">
            <v>Susquehanna</v>
          </cell>
          <cell r="D365">
            <v>6248.69</v>
          </cell>
          <cell r="E365">
            <v>26</v>
          </cell>
          <cell r="F365">
            <v>1.2999999999999999E-2</v>
          </cell>
          <cell r="G365">
            <v>36</v>
          </cell>
          <cell r="H365">
            <v>19044604.84</v>
          </cell>
          <cell r="I365">
            <v>1414.912</v>
          </cell>
          <cell r="J365">
            <v>0</v>
          </cell>
          <cell r="K365">
            <v>7270499.1400000006</v>
          </cell>
          <cell r="L365">
            <v>449063569</v>
          </cell>
          <cell r="M365">
            <v>111050741</v>
          </cell>
          <cell r="N365">
            <v>6248.68994140625</v>
          </cell>
          <cell r="O365">
            <v>962.78300000000002</v>
          </cell>
          <cell r="P365">
            <v>1</v>
          </cell>
          <cell r="Q365">
            <v>6318.93</v>
          </cell>
          <cell r="R365">
            <v>8245.6200000000008</v>
          </cell>
          <cell r="S365">
            <v>98.64</v>
          </cell>
          <cell r="T365">
            <v>179.547</v>
          </cell>
          <cell r="U365">
            <v>0</v>
          </cell>
          <cell r="V365">
            <v>0</v>
          </cell>
          <cell r="W365">
            <v>0</v>
          </cell>
          <cell r="X365">
            <v>-8.8938957625583556E-2</v>
          </cell>
          <cell r="Y365">
            <v>13459.921875</v>
          </cell>
          <cell r="Z365">
            <v>13704</v>
          </cell>
          <cell r="AA365">
            <v>19389954.048</v>
          </cell>
          <cell r="AB365">
            <v>345349.20800000057</v>
          </cell>
          <cell r="AC365">
            <v>1.2699999999999999E-2</v>
          </cell>
          <cell r="AD365">
            <v>1.55E-2</v>
          </cell>
          <cell r="AE365">
            <v>560114310</v>
          </cell>
          <cell r="AF365">
            <v>7113451.7369999997</v>
          </cell>
          <cell r="AG365">
            <v>8681771.8049999997</v>
          </cell>
          <cell r="AH365">
            <v>-157047.40300000086</v>
          </cell>
          <cell r="AI365">
            <v>0</v>
          </cell>
          <cell r="AJ365">
            <v>8257.7802734375</v>
          </cell>
          <cell r="AK365">
            <v>7270499.1400000006</v>
          </cell>
          <cell r="AL365">
            <v>0</v>
          </cell>
          <cell r="AM365">
            <v>345349.20800000057</v>
          </cell>
          <cell r="AN365">
            <v>0</v>
          </cell>
          <cell r="AO365">
            <v>345349.20800000057</v>
          </cell>
          <cell r="AP365">
            <v>1.8133703004152255</v>
          </cell>
          <cell r="AQ365">
            <v>0</v>
          </cell>
          <cell r="AR365">
            <v>1</v>
          </cell>
          <cell r="AS365">
            <v>0</v>
          </cell>
          <cell r="AT365">
            <v>1</v>
          </cell>
          <cell r="AU365">
            <v>0</v>
          </cell>
          <cell r="AV365">
            <v>0</v>
          </cell>
          <cell r="AW365">
            <v>955241884.828125</v>
          </cell>
          <cell r="AX365">
            <v>0</v>
          </cell>
          <cell r="AY365">
            <v>136463126.40401787</v>
          </cell>
          <cell r="AZ365">
            <v>345349.20800000057</v>
          </cell>
          <cell r="BA365">
            <v>49335.601142857224</v>
          </cell>
          <cell r="BB365">
            <v>2804905728.3020005</v>
          </cell>
          <cell r="BC365">
            <v>734844866.56274295</v>
          </cell>
          <cell r="BD365">
            <v>0</v>
          </cell>
          <cell r="BE365">
            <v>0</v>
          </cell>
        </row>
        <row r="366">
          <cell r="A366">
            <v>119582503</v>
          </cell>
          <cell r="B366" t="str">
            <v>Elk Lake SD</v>
          </cell>
          <cell r="C366" t="str">
            <v>Susquehanna</v>
          </cell>
          <cell r="D366">
            <v>7361.45</v>
          </cell>
          <cell r="E366">
            <v>40</v>
          </cell>
          <cell r="F366">
            <v>1.17E-2</v>
          </cell>
          <cell r="G366">
            <v>22</v>
          </cell>
          <cell r="H366">
            <v>21800321.52</v>
          </cell>
          <cell r="I366">
            <v>1752.0129999999999</v>
          </cell>
          <cell r="J366">
            <v>0</v>
          </cell>
          <cell r="K366">
            <v>8504283.5100000016</v>
          </cell>
          <cell r="L366">
            <v>542025766</v>
          </cell>
          <cell r="M366">
            <v>187939018</v>
          </cell>
          <cell r="N366">
            <v>7361.4501953125</v>
          </cell>
          <cell r="O366">
            <v>1076.153</v>
          </cell>
          <cell r="P366">
            <v>1</v>
          </cell>
          <cell r="Q366">
            <v>7391.82</v>
          </cell>
          <cell r="R366">
            <v>8245.6200000000008</v>
          </cell>
          <cell r="S366">
            <v>117.125</v>
          </cell>
          <cell r="T366">
            <v>189.26400000000001</v>
          </cell>
          <cell r="U366">
            <v>0</v>
          </cell>
          <cell r="V366">
            <v>0</v>
          </cell>
          <cell r="W366">
            <v>0</v>
          </cell>
          <cell r="X366">
            <v>-0.13751332120736207</v>
          </cell>
          <cell r="Y366">
            <v>12443.013671875</v>
          </cell>
          <cell r="Z366">
            <v>13704</v>
          </cell>
          <cell r="AA366">
            <v>24009586.151999999</v>
          </cell>
          <cell r="AB366">
            <v>2209264.6319999993</v>
          </cell>
          <cell r="AC366">
            <v>1.2699999999999999E-2</v>
          </cell>
          <cell r="AD366">
            <v>1.55E-2</v>
          </cell>
          <cell r="AE366">
            <v>729964784</v>
          </cell>
          <cell r="AF366">
            <v>9270552.7567999996</v>
          </cell>
          <cell r="AG366">
            <v>11314454.152000001</v>
          </cell>
          <cell r="AH366">
            <v>766269.24679999799</v>
          </cell>
          <cell r="AI366">
            <v>766269.24679999799</v>
          </cell>
          <cell r="AJ366">
            <v>8257.7802734375</v>
          </cell>
          <cell r="AK366">
            <v>9270552.7567999996</v>
          </cell>
          <cell r="AL366">
            <v>0</v>
          </cell>
          <cell r="AM366">
            <v>1442995.3852000013</v>
          </cell>
          <cell r="AN366">
            <v>0</v>
          </cell>
          <cell r="AO366">
            <v>1442995.3852000013</v>
          </cell>
          <cell r="AP366">
            <v>6.6191472629253294</v>
          </cell>
          <cell r="AQ366">
            <v>0</v>
          </cell>
          <cell r="AR366">
            <v>1</v>
          </cell>
          <cell r="AS366">
            <v>0</v>
          </cell>
          <cell r="AT366">
            <v>1</v>
          </cell>
          <cell r="AU366">
            <v>0</v>
          </cell>
          <cell r="AV366">
            <v>0</v>
          </cell>
          <cell r="AW366">
            <v>955241884.828125</v>
          </cell>
          <cell r="AX366">
            <v>0</v>
          </cell>
          <cell r="AY366">
            <v>136463126.40401787</v>
          </cell>
          <cell r="AZ366">
            <v>1442995.3852000013</v>
          </cell>
          <cell r="BA366">
            <v>206142.19788571447</v>
          </cell>
          <cell r="BB366">
            <v>2806348723.6872005</v>
          </cell>
          <cell r="BC366">
            <v>734844866.56274295</v>
          </cell>
          <cell r="BD366">
            <v>0</v>
          </cell>
          <cell r="BE366">
            <v>0</v>
          </cell>
        </row>
        <row r="367">
          <cell r="A367">
            <v>119583003</v>
          </cell>
          <cell r="B367" t="str">
            <v>Forest City Regional SD</v>
          </cell>
          <cell r="C367" t="str">
            <v>Susquehanna</v>
          </cell>
          <cell r="D367">
            <v>7973.78</v>
          </cell>
          <cell r="E367">
            <v>46</v>
          </cell>
          <cell r="F367">
            <v>1.35E-2</v>
          </cell>
          <cell r="G367">
            <v>44</v>
          </cell>
          <cell r="H367">
            <v>16387731.789999999</v>
          </cell>
          <cell r="I367">
            <v>1268.078</v>
          </cell>
          <cell r="J367">
            <v>0</v>
          </cell>
          <cell r="K367">
            <v>7734488.9699999997</v>
          </cell>
          <cell r="L367">
            <v>459921665</v>
          </cell>
          <cell r="M367">
            <v>113297981</v>
          </cell>
          <cell r="N367">
            <v>7973.77978515625</v>
          </cell>
          <cell r="O367">
            <v>777.49300000000005</v>
          </cell>
          <cell r="P367">
            <v>1</v>
          </cell>
          <cell r="Q367">
            <v>7936.32</v>
          </cell>
          <cell r="R367">
            <v>8245.6200000000008</v>
          </cell>
          <cell r="S367">
            <v>96.441000000000003</v>
          </cell>
          <cell r="T367">
            <v>137.249</v>
          </cell>
          <cell r="U367">
            <v>0</v>
          </cell>
          <cell r="V367">
            <v>0</v>
          </cell>
          <cell r="W367">
            <v>0</v>
          </cell>
          <cell r="X367">
            <v>-2.7310617002359566E-2</v>
          </cell>
          <cell r="Y367">
            <v>12923.2841796875</v>
          </cell>
          <cell r="Z367">
            <v>13704</v>
          </cell>
          <cell r="AA367">
            <v>17377740.912</v>
          </cell>
          <cell r="AB367">
            <v>990009.12200000137</v>
          </cell>
          <cell r="AC367">
            <v>1.2699999999999999E-2</v>
          </cell>
          <cell r="AD367">
            <v>1.55E-2</v>
          </cell>
          <cell r="AE367">
            <v>573219646</v>
          </cell>
          <cell r="AF367">
            <v>7279889.5041999994</v>
          </cell>
          <cell r="AG367">
            <v>8884904.5130000003</v>
          </cell>
          <cell r="AH367">
            <v>-454599.46580000035</v>
          </cell>
          <cell r="AI367">
            <v>0</v>
          </cell>
          <cell r="AJ367">
            <v>8257.7802734375</v>
          </cell>
          <cell r="AK367">
            <v>7734488.9699999997</v>
          </cell>
          <cell r="AL367">
            <v>0</v>
          </cell>
          <cell r="AM367">
            <v>990009.12200000137</v>
          </cell>
          <cell r="AN367">
            <v>0</v>
          </cell>
          <cell r="AO367">
            <v>990009.12200000137</v>
          </cell>
          <cell r="AP367">
            <v>6.0411601476423815</v>
          </cell>
          <cell r="AQ367">
            <v>0</v>
          </cell>
          <cell r="AR367">
            <v>1</v>
          </cell>
          <cell r="AS367">
            <v>0</v>
          </cell>
          <cell r="AT367">
            <v>1</v>
          </cell>
          <cell r="AU367">
            <v>0</v>
          </cell>
          <cell r="AV367">
            <v>0</v>
          </cell>
          <cell r="AW367">
            <v>955241884.828125</v>
          </cell>
          <cell r="AX367">
            <v>0</v>
          </cell>
          <cell r="AY367">
            <v>136463126.40401787</v>
          </cell>
          <cell r="AZ367">
            <v>990009.12200000137</v>
          </cell>
          <cell r="BA367">
            <v>141429.87457142878</v>
          </cell>
          <cell r="BB367">
            <v>2807338732.8092008</v>
          </cell>
          <cell r="BC367">
            <v>734844866.56274295</v>
          </cell>
          <cell r="BD367">
            <v>0</v>
          </cell>
          <cell r="BE367">
            <v>0</v>
          </cell>
        </row>
        <row r="368">
          <cell r="A368">
            <v>119584503</v>
          </cell>
          <cell r="B368" t="str">
            <v>Montrose Area SD</v>
          </cell>
          <cell r="C368" t="str">
            <v>Susquehanna</v>
          </cell>
          <cell r="D368">
            <v>9081.5</v>
          </cell>
          <cell r="E368">
            <v>59</v>
          </cell>
          <cell r="F368">
            <v>1.17E-2</v>
          </cell>
          <cell r="G368">
            <v>22</v>
          </cell>
          <cell r="H368">
            <v>27883735.579999998</v>
          </cell>
          <cell r="I368">
            <v>1831.4559999999999</v>
          </cell>
          <cell r="J368">
            <v>0</v>
          </cell>
          <cell r="K368">
            <v>12225431.520000001</v>
          </cell>
          <cell r="L368">
            <v>831508308</v>
          </cell>
          <cell r="M368">
            <v>217594678</v>
          </cell>
          <cell r="N368">
            <v>9081.5</v>
          </cell>
          <cell r="O368">
            <v>1270.7850000000001</v>
          </cell>
          <cell r="P368">
            <v>0.9</v>
          </cell>
          <cell r="Q368">
            <v>9046.36</v>
          </cell>
          <cell r="R368">
            <v>8245.6200000000008</v>
          </cell>
          <cell r="S368">
            <v>116.23699999999999</v>
          </cell>
          <cell r="T368">
            <v>236.55199999999999</v>
          </cell>
          <cell r="U368">
            <v>0</v>
          </cell>
          <cell r="V368">
            <v>0</v>
          </cell>
          <cell r="W368">
            <v>0</v>
          </cell>
          <cell r="X368">
            <v>-0.22171167016663271</v>
          </cell>
          <cell r="Y368">
            <v>15224.900390625</v>
          </cell>
          <cell r="Z368">
            <v>13704</v>
          </cell>
          <cell r="AA368">
            <v>25098273.024</v>
          </cell>
          <cell r="AB368">
            <v>0</v>
          </cell>
          <cell r="AC368">
            <v>1.2699999999999999E-2</v>
          </cell>
          <cell r="AD368">
            <v>1.55E-2</v>
          </cell>
          <cell r="AE368">
            <v>1049102986</v>
          </cell>
          <cell r="AF368">
            <v>13323607.9222</v>
          </cell>
          <cell r="AG368">
            <v>16261096.283</v>
          </cell>
          <cell r="AH368">
            <v>1098176.4021999985</v>
          </cell>
          <cell r="AI368">
            <v>0</v>
          </cell>
          <cell r="AJ368">
            <v>8257.7802734375</v>
          </cell>
          <cell r="AK368">
            <v>13323607.9222</v>
          </cell>
          <cell r="AL368">
            <v>0</v>
          </cell>
          <cell r="AM368">
            <v>0</v>
          </cell>
          <cell r="AN368">
            <v>0</v>
          </cell>
          <cell r="AO368">
            <v>0</v>
          </cell>
          <cell r="AP368">
            <v>0</v>
          </cell>
          <cell r="AQ368">
            <v>0</v>
          </cell>
          <cell r="AR368">
            <v>0.90024925593962224</v>
          </cell>
          <cell r="AS368">
            <v>0</v>
          </cell>
          <cell r="AT368">
            <v>0.90024925593962224</v>
          </cell>
          <cell r="AU368">
            <v>0</v>
          </cell>
          <cell r="AV368">
            <v>0</v>
          </cell>
          <cell r="AW368">
            <v>955241884.828125</v>
          </cell>
          <cell r="AX368">
            <v>0</v>
          </cell>
          <cell r="AY368">
            <v>136463126.40401787</v>
          </cell>
          <cell r="AZ368">
            <v>0</v>
          </cell>
          <cell r="BA368">
            <v>0</v>
          </cell>
          <cell r="BB368">
            <v>2807338732.8092008</v>
          </cell>
          <cell r="BC368">
            <v>734844866.56274295</v>
          </cell>
          <cell r="BD368">
            <v>0</v>
          </cell>
          <cell r="BE368">
            <v>0</v>
          </cell>
        </row>
        <row r="369">
          <cell r="A369">
            <v>119584603</v>
          </cell>
          <cell r="B369" t="str">
            <v>Mountain View SD</v>
          </cell>
          <cell r="C369" t="str">
            <v>Susquehanna</v>
          </cell>
          <cell r="D369">
            <v>10177.57</v>
          </cell>
          <cell r="E369">
            <v>70</v>
          </cell>
          <cell r="F369">
            <v>1.17E-2</v>
          </cell>
          <cell r="G369">
            <v>22</v>
          </cell>
          <cell r="H369">
            <v>21182271.07</v>
          </cell>
          <cell r="I369">
            <v>1417.59</v>
          </cell>
          <cell r="J369">
            <v>0</v>
          </cell>
          <cell r="K369">
            <v>10439915.670000002</v>
          </cell>
          <cell r="L369">
            <v>666146438</v>
          </cell>
          <cell r="M369">
            <v>226419807</v>
          </cell>
          <cell r="N369">
            <v>10177.5703125</v>
          </cell>
          <cell r="O369">
            <v>944.94799999999998</v>
          </cell>
          <cell r="P369">
            <v>0.76</v>
          </cell>
          <cell r="Q369">
            <v>10206.549999999999</v>
          </cell>
          <cell r="R369">
            <v>8245.6200000000008</v>
          </cell>
          <cell r="S369">
            <v>118.443</v>
          </cell>
          <cell r="T369">
            <v>160.91399999999999</v>
          </cell>
          <cell r="U369">
            <v>0</v>
          </cell>
          <cell r="V369">
            <v>0</v>
          </cell>
          <cell r="W369">
            <v>0</v>
          </cell>
          <cell r="X369">
            <v>-0.20614596348393865</v>
          </cell>
          <cell r="Y369">
            <v>14942.4521484375</v>
          </cell>
          <cell r="Z369">
            <v>13704</v>
          </cell>
          <cell r="AA369">
            <v>19426653.359999999</v>
          </cell>
          <cell r="AB369">
            <v>0</v>
          </cell>
          <cell r="AC369">
            <v>1.2699999999999999E-2</v>
          </cell>
          <cell r="AD369">
            <v>1.55E-2</v>
          </cell>
          <cell r="AE369">
            <v>892566245</v>
          </cell>
          <cell r="AF369">
            <v>11335591.3115</v>
          </cell>
          <cell r="AG369">
            <v>13834776.797499999</v>
          </cell>
          <cell r="AH369">
            <v>895675.64149999805</v>
          </cell>
          <cell r="AI369">
            <v>0</v>
          </cell>
          <cell r="AJ369">
            <v>8257.7802734375</v>
          </cell>
          <cell r="AK369">
            <v>11335591.3115</v>
          </cell>
          <cell r="AL369">
            <v>0</v>
          </cell>
          <cell r="AM369">
            <v>0</v>
          </cell>
          <cell r="AN369">
            <v>0</v>
          </cell>
          <cell r="AO369">
            <v>0</v>
          </cell>
          <cell r="AP369">
            <v>0</v>
          </cell>
          <cell r="AQ369">
            <v>0</v>
          </cell>
          <cell r="AR369">
            <v>0.76751742290384994</v>
          </cell>
          <cell r="AS369">
            <v>0</v>
          </cell>
          <cell r="AT369">
            <v>0.76751742290384994</v>
          </cell>
          <cell r="AU369">
            <v>0</v>
          </cell>
          <cell r="AV369">
            <v>0</v>
          </cell>
          <cell r="AW369">
            <v>955241884.828125</v>
          </cell>
          <cell r="AX369">
            <v>0</v>
          </cell>
          <cell r="AY369">
            <v>136463126.40401787</v>
          </cell>
          <cell r="AZ369">
            <v>0</v>
          </cell>
          <cell r="BA369">
            <v>0</v>
          </cell>
          <cell r="BB369">
            <v>2807338732.8092008</v>
          </cell>
          <cell r="BC369">
            <v>734844866.56274295</v>
          </cell>
          <cell r="BD369">
            <v>0</v>
          </cell>
          <cell r="BE369">
            <v>0</v>
          </cell>
        </row>
        <row r="370">
          <cell r="A370">
            <v>119586503</v>
          </cell>
          <cell r="B370" t="str">
            <v>Susquehanna Community SD</v>
          </cell>
          <cell r="C370" t="str">
            <v>Susquehanna</v>
          </cell>
          <cell r="D370">
            <v>4690.6099999999997</v>
          </cell>
          <cell r="E370">
            <v>12</v>
          </cell>
          <cell r="F370">
            <v>1.2999999999999999E-2</v>
          </cell>
          <cell r="G370">
            <v>36</v>
          </cell>
          <cell r="H370">
            <v>17615008.84</v>
          </cell>
          <cell r="I370">
            <v>1295.413</v>
          </cell>
          <cell r="J370">
            <v>0</v>
          </cell>
          <cell r="K370">
            <v>4838136.33</v>
          </cell>
          <cell r="L370">
            <v>274663121</v>
          </cell>
          <cell r="M370">
            <v>96232166</v>
          </cell>
          <cell r="N370">
            <v>4690.60986328125</v>
          </cell>
          <cell r="O370">
            <v>798.77700000000004</v>
          </cell>
          <cell r="P370">
            <v>1</v>
          </cell>
          <cell r="Q370">
            <v>4745.34</v>
          </cell>
          <cell r="R370">
            <v>8245.6200000000008</v>
          </cell>
          <cell r="S370">
            <v>103.72199999999999</v>
          </cell>
          <cell r="T370">
            <v>191.739</v>
          </cell>
          <cell r="U370">
            <v>0</v>
          </cell>
          <cell r="V370">
            <v>0</v>
          </cell>
          <cell r="W370">
            <v>0</v>
          </cell>
          <cell r="X370">
            <v>-9.6379859065154977E-2</v>
          </cell>
          <cell r="Y370">
            <v>13597.986328125</v>
          </cell>
          <cell r="Z370">
            <v>13704</v>
          </cell>
          <cell r="AA370">
            <v>17752339.752</v>
          </cell>
          <cell r="AB370">
            <v>137330.91200000048</v>
          </cell>
          <cell r="AC370">
            <v>1.2699999999999999E-2</v>
          </cell>
          <cell r="AD370">
            <v>1.55E-2</v>
          </cell>
          <cell r="AE370">
            <v>370895287</v>
          </cell>
          <cell r="AF370">
            <v>4710370.1448999997</v>
          </cell>
          <cell r="AG370">
            <v>5748876.9484999999</v>
          </cell>
          <cell r="AH370">
            <v>-127766.18510000035</v>
          </cell>
          <cell r="AI370">
            <v>0</v>
          </cell>
          <cell r="AJ370">
            <v>8257.7802734375</v>
          </cell>
          <cell r="AK370">
            <v>4838136.33</v>
          </cell>
          <cell r="AL370">
            <v>0</v>
          </cell>
          <cell r="AM370">
            <v>137330.91200000048</v>
          </cell>
          <cell r="AN370">
            <v>0</v>
          </cell>
          <cell r="AO370">
            <v>137330.91200000048</v>
          </cell>
          <cell r="AP370">
            <v>0.77962442850525693</v>
          </cell>
          <cell r="AQ370">
            <v>0</v>
          </cell>
          <cell r="AR370">
            <v>1</v>
          </cell>
          <cell r="AS370">
            <v>0</v>
          </cell>
          <cell r="AT370">
            <v>1</v>
          </cell>
          <cell r="AU370">
            <v>0</v>
          </cell>
          <cell r="AV370">
            <v>0</v>
          </cell>
          <cell r="AW370">
            <v>955241884.828125</v>
          </cell>
          <cell r="AX370">
            <v>0</v>
          </cell>
          <cell r="AY370">
            <v>136463126.40401787</v>
          </cell>
          <cell r="AZ370">
            <v>137330.91200000048</v>
          </cell>
          <cell r="BA370">
            <v>19618.701714285784</v>
          </cell>
          <cell r="BB370">
            <v>2807476063.7212009</v>
          </cell>
          <cell r="BC370">
            <v>734844866.56274295</v>
          </cell>
          <cell r="BD370">
            <v>0</v>
          </cell>
          <cell r="BE370">
            <v>0</v>
          </cell>
        </row>
        <row r="371">
          <cell r="A371">
            <v>119648303</v>
          </cell>
          <cell r="B371" t="str">
            <v>Wallenpaupack Area SD</v>
          </cell>
          <cell r="C371" t="str">
            <v>Pike</v>
          </cell>
          <cell r="D371">
            <v>20236.09</v>
          </cell>
          <cell r="E371">
            <v>97</v>
          </cell>
          <cell r="F371">
            <v>1.2500000000000001E-2</v>
          </cell>
          <cell r="G371">
            <v>30</v>
          </cell>
          <cell r="H371">
            <v>76825910.5</v>
          </cell>
          <cell r="I371">
            <v>4317.34</v>
          </cell>
          <cell r="J371">
            <v>0</v>
          </cell>
          <cell r="K371">
            <v>58629461.32</v>
          </cell>
          <cell r="L371">
            <v>4189561872</v>
          </cell>
          <cell r="M371">
            <v>504763632</v>
          </cell>
          <cell r="N371">
            <v>20236.08984375</v>
          </cell>
          <cell r="O371">
            <v>2843.335</v>
          </cell>
          <cell r="P371">
            <v>0</v>
          </cell>
          <cell r="Q371">
            <v>20292.060000000001</v>
          </cell>
          <cell r="R371">
            <v>8245.6200000000008</v>
          </cell>
          <cell r="S371">
            <v>0</v>
          </cell>
          <cell r="T371">
            <v>395.39800000000002</v>
          </cell>
          <cell r="U371">
            <v>0</v>
          </cell>
          <cell r="V371">
            <v>0</v>
          </cell>
          <cell r="W371">
            <v>0</v>
          </cell>
          <cell r="X371">
            <v>-0.1760930548741988</v>
          </cell>
          <cell r="Y371">
            <v>17794.732421875</v>
          </cell>
          <cell r="Z371">
            <v>13704</v>
          </cell>
          <cell r="AA371">
            <v>59164827.359999999</v>
          </cell>
          <cell r="AB371">
            <v>0</v>
          </cell>
          <cell r="AC371">
            <v>1.2699999999999999E-2</v>
          </cell>
          <cell r="AD371">
            <v>1.55E-2</v>
          </cell>
          <cell r="AE371">
            <v>4694325504</v>
          </cell>
          <cell r="AF371">
            <v>59617933.900799997</v>
          </cell>
          <cell r="AG371">
            <v>72762045.312000006</v>
          </cell>
          <cell r="AH371">
            <v>988472.58079999685</v>
          </cell>
          <cell r="AI371">
            <v>0</v>
          </cell>
          <cell r="AJ371">
            <v>8257.7802734375</v>
          </cell>
          <cell r="AK371">
            <v>59617933.900799997</v>
          </cell>
          <cell r="AL371">
            <v>0</v>
          </cell>
          <cell r="AM371">
            <v>0</v>
          </cell>
          <cell r="AN371">
            <v>0</v>
          </cell>
          <cell r="AO371">
            <v>0</v>
          </cell>
          <cell r="AP371">
            <v>0</v>
          </cell>
          <cell r="AQ371">
            <v>0</v>
          </cell>
          <cell r="AR371">
            <v>-0.4505483524237972</v>
          </cell>
          <cell r="AS371">
            <v>0</v>
          </cell>
          <cell r="AT371">
            <v>0</v>
          </cell>
          <cell r="AU371">
            <v>0</v>
          </cell>
          <cell r="AV371">
            <v>0</v>
          </cell>
          <cell r="AW371">
            <v>955241884.828125</v>
          </cell>
          <cell r="AX371">
            <v>0</v>
          </cell>
          <cell r="AY371">
            <v>136463126.40401787</v>
          </cell>
          <cell r="AZ371">
            <v>0</v>
          </cell>
          <cell r="BA371">
            <v>0</v>
          </cell>
          <cell r="BB371">
            <v>2807476063.7212009</v>
          </cell>
          <cell r="BC371">
            <v>734844866.56274295</v>
          </cell>
          <cell r="BD371">
            <v>0</v>
          </cell>
          <cell r="BE371">
            <v>0</v>
          </cell>
        </row>
        <row r="372">
          <cell r="A372">
            <v>119648703</v>
          </cell>
          <cell r="B372" t="str">
            <v>Wayne Highlands SD</v>
          </cell>
          <cell r="C372" t="str">
            <v>Wayne</v>
          </cell>
          <cell r="D372">
            <v>13764.11</v>
          </cell>
          <cell r="E372">
            <v>89</v>
          </cell>
          <cell r="F372">
            <v>1.34E-2</v>
          </cell>
          <cell r="G372">
            <v>43</v>
          </cell>
          <cell r="H372">
            <v>55709370.68</v>
          </cell>
          <cell r="I372">
            <v>3627.0529999999999</v>
          </cell>
          <cell r="J372">
            <v>0</v>
          </cell>
          <cell r="K372">
            <v>37527104.910000004</v>
          </cell>
          <cell r="L372">
            <v>2394565536</v>
          </cell>
          <cell r="M372">
            <v>409125307</v>
          </cell>
          <cell r="N372">
            <v>13764.1103515625</v>
          </cell>
          <cell r="O372">
            <v>2472.011</v>
          </cell>
          <cell r="P372">
            <v>0.34</v>
          </cell>
          <cell r="Q372">
            <v>13678.03</v>
          </cell>
          <cell r="R372">
            <v>8245.6200000000008</v>
          </cell>
          <cell r="S372">
            <v>0</v>
          </cell>
          <cell r="T372">
            <v>397.67700000000002</v>
          </cell>
          <cell r="U372">
            <v>0</v>
          </cell>
          <cell r="V372">
            <v>0</v>
          </cell>
          <cell r="W372">
            <v>0</v>
          </cell>
          <cell r="X372">
            <v>-0.17751655689733478</v>
          </cell>
          <cell r="Y372">
            <v>15359.4033203125</v>
          </cell>
          <cell r="Z372">
            <v>13704</v>
          </cell>
          <cell r="AA372">
            <v>49705134.311999999</v>
          </cell>
          <cell r="AB372">
            <v>0</v>
          </cell>
          <cell r="AC372">
            <v>1.2699999999999999E-2</v>
          </cell>
          <cell r="AD372">
            <v>1.55E-2</v>
          </cell>
          <cell r="AE372">
            <v>2803690843</v>
          </cell>
          <cell r="AF372">
            <v>35606873.706100002</v>
          </cell>
          <cell r="AG372">
            <v>43457208.066500001</v>
          </cell>
          <cell r="AH372">
            <v>-1920231.2039000019</v>
          </cell>
          <cell r="AI372">
            <v>0</v>
          </cell>
          <cell r="AJ372">
            <v>8257.7802734375</v>
          </cell>
          <cell r="AK372">
            <v>37527104.910000004</v>
          </cell>
          <cell r="AL372">
            <v>0</v>
          </cell>
          <cell r="AM372">
            <v>0</v>
          </cell>
          <cell r="AN372">
            <v>0</v>
          </cell>
          <cell r="AO372">
            <v>0</v>
          </cell>
          <cell r="AP372">
            <v>0</v>
          </cell>
          <cell r="AQ372">
            <v>0</v>
          </cell>
          <cell r="AR372">
            <v>0.33319489066123364</v>
          </cell>
          <cell r="AS372">
            <v>0</v>
          </cell>
          <cell r="AT372">
            <v>0.33319489066123364</v>
          </cell>
          <cell r="AU372">
            <v>0</v>
          </cell>
          <cell r="AV372">
            <v>0</v>
          </cell>
          <cell r="AW372">
            <v>955241884.828125</v>
          </cell>
          <cell r="AX372">
            <v>0</v>
          </cell>
          <cell r="AY372">
            <v>136463126.40401787</v>
          </cell>
          <cell r="AZ372">
            <v>0</v>
          </cell>
          <cell r="BA372">
            <v>0</v>
          </cell>
          <cell r="BB372">
            <v>2807476063.7212009</v>
          </cell>
          <cell r="BC372">
            <v>734844866.56274295</v>
          </cell>
          <cell r="BD372">
            <v>0</v>
          </cell>
          <cell r="BE372">
            <v>0</v>
          </cell>
        </row>
        <row r="373">
          <cell r="A373">
            <v>119648903</v>
          </cell>
          <cell r="B373" t="str">
            <v>Western Wayne SD</v>
          </cell>
          <cell r="C373" t="str">
            <v>Wayne</v>
          </cell>
          <cell r="D373">
            <v>13519.76</v>
          </cell>
          <cell r="E373">
            <v>88</v>
          </cell>
          <cell r="F373">
            <v>1.43E-2</v>
          </cell>
          <cell r="G373">
            <v>51</v>
          </cell>
          <cell r="H373">
            <v>45988692.68</v>
          </cell>
          <cell r="I373">
            <v>2704.5419999999999</v>
          </cell>
          <cell r="J373">
            <v>0</v>
          </cell>
          <cell r="K373">
            <v>29580910.720000003</v>
          </cell>
          <cell r="L373">
            <v>1757522126</v>
          </cell>
          <cell r="M373">
            <v>316898468</v>
          </cell>
          <cell r="N373">
            <v>13519.759765625</v>
          </cell>
          <cell r="O373">
            <v>1826.444</v>
          </cell>
          <cell r="P373">
            <v>0.35</v>
          </cell>
          <cell r="Q373">
            <v>13570.57</v>
          </cell>
          <cell r="R373">
            <v>8245.6200000000008</v>
          </cell>
          <cell r="S373">
            <v>11.670999999999999</v>
          </cell>
          <cell r="T373">
            <v>301.94900000000001</v>
          </cell>
          <cell r="U373">
            <v>0</v>
          </cell>
          <cell r="V373">
            <v>0</v>
          </cell>
          <cell r="W373">
            <v>0</v>
          </cell>
          <cell r="X373">
            <v>-0.19942039633286751</v>
          </cell>
          <cell r="Y373">
            <v>17004.244140625</v>
          </cell>
          <cell r="Z373">
            <v>13704</v>
          </cell>
          <cell r="AA373">
            <v>37063043.567999996</v>
          </cell>
          <cell r="AB373">
            <v>0</v>
          </cell>
          <cell r="AC373">
            <v>1.2699999999999999E-2</v>
          </cell>
          <cell r="AD373">
            <v>1.55E-2</v>
          </cell>
          <cell r="AE373">
            <v>2074420594</v>
          </cell>
          <cell r="AF373">
            <v>26345141.5438</v>
          </cell>
          <cell r="AG373">
            <v>32153519.206999999</v>
          </cell>
          <cell r="AH373">
            <v>-3235769.1762000024</v>
          </cell>
          <cell r="AI373">
            <v>0</v>
          </cell>
          <cell r="AJ373">
            <v>8257.7802734375</v>
          </cell>
          <cell r="AK373">
            <v>29580910.720000003</v>
          </cell>
          <cell r="AL373">
            <v>0</v>
          </cell>
          <cell r="AM373">
            <v>0</v>
          </cell>
          <cell r="AN373">
            <v>0</v>
          </cell>
          <cell r="AO373">
            <v>0</v>
          </cell>
          <cell r="AP373">
            <v>0</v>
          </cell>
          <cell r="AQ373">
            <v>0</v>
          </cell>
          <cell r="AR373">
            <v>0.36278523792725292</v>
          </cell>
          <cell r="AS373">
            <v>0</v>
          </cell>
          <cell r="AT373">
            <v>0.36278523792725292</v>
          </cell>
          <cell r="AU373">
            <v>0</v>
          </cell>
          <cell r="AV373">
            <v>0</v>
          </cell>
          <cell r="AW373">
            <v>955241884.828125</v>
          </cell>
          <cell r="AX373">
            <v>0</v>
          </cell>
          <cell r="AY373">
            <v>136463126.40401787</v>
          </cell>
          <cell r="AZ373">
            <v>0</v>
          </cell>
          <cell r="BA373">
            <v>0</v>
          </cell>
          <cell r="BB373">
            <v>2807476063.7212009</v>
          </cell>
          <cell r="BC373">
            <v>734844866.56274295</v>
          </cell>
          <cell r="BD373">
            <v>0</v>
          </cell>
          <cell r="BE373">
            <v>0</v>
          </cell>
        </row>
        <row r="374">
          <cell r="A374">
            <v>119665003</v>
          </cell>
          <cell r="B374" t="str">
            <v>Lackawanna Trail SD</v>
          </cell>
          <cell r="C374" t="str">
            <v>Wyoming</v>
          </cell>
          <cell r="D374">
            <v>8674.59</v>
          </cell>
          <cell r="E374">
            <v>55</v>
          </cell>
          <cell r="F374">
            <v>1.49E-2</v>
          </cell>
          <cell r="G374">
            <v>57</v>
          </cell>
          <cell r="H374">
            <v>21057625.41</v>
          </cell>
          <cell r="I374">
            <v>1600.876</v>
          </cell>
          <cell r="J374">
            <v>0</v>
          </cell>
          <cell r="K374">
            <v>11280285.859999999</v>
          </cell>
          <cell r="L374">
            <v>543344804</v>
          </cell>
          <cell r="M374">
            <v>213175231</v>
          </cell>
          <cell r="N374">
            <v>8674.58984375</v>
          </cell>
          <cell r="O374">
            <v>1008.307</v>
          </cell>
          <cell r="P374">
            <v>0.95</v>
          </cell>
          <cell r="Q374">
            <v>8696.4500000000007</v>
          </cell>
          <cell r="R374">
            <v>8245.6200000000008</v>
          </cell>
          <cell r="S374">
            <v>66.311999999999998</v>
          </cell>
          <cell r="T374">
            <v>143.267</v>
          </cell>
          <cell r="U374">
            <v>0</v>
          </cell>
          <cell r="V374">
            <v>0</v>
          </cell>
          <cell r="W374">
            <v>0</v>
          </cell>
          <cell r="X374">
            <v>-0.13130462051663777</v>
          </cell>
          <cell r="Y374">
            <v>13153.814453125</v>
          </cell>
          <cell r="Z374">
            <v>13704</v>
          </cell>
          <cell r="AA374">
            <v>21938404.704</v>
          </cell>
          <cell r="AB374">
            <v>880779.29399999976</v>
          </cell>
          <cell r="AC374">
            <v>1.2699999999999999E-2</v>
          </cell>
          <cell r="AD374">
            <v>1.55E-2</v>
          </cell>
          <cell r="AE374">
            <v>756520035</v>
          </cell>
          <cell r="AF374">
            <v>9607804.4444999993</v>
          </cell>
          <cell r="AG374">
            <v>11726060.5425</v>
          </cell>
          <cell r="AH374">
            <v>-1672481.4155000001</v>
          </cell>
          <cell r="AI374">
            <v>0</v>
          </cell>
          <cell r="AJ374">
            <v>8257.7802734375</v>
          </cell>
          <cell r="AK374">
            <v>11280285.859999999</v>
          </cell>
          <cell r="AL374">
            <v>0</v>
          </cell>
          <cell r="AM374">
            <v>880779.29399999976</v>
          </cell>
          <cell r="AN374">
            <v>0</v>
          </cell>
          <cell r="AO374">
            <v>880779.29399999976</v>
          </cell>
          <cell r="AP374">
            <v>4.1827094786372676</v>
          </cell>
          <cell r="AQ374">
            <v>0</v>
          </cell>
          <cell r="AR374">
            <v>0.94952522875266654</v>
          </cell>
          <cell r="AS374">
            <v>0</v>
          </cell>
          <cell r="AT374">
            <v>0.94952522875266654</v>
          </cell>
          <cell r="AU374">
            <v>0</v>
          </cell>
          <cell r="AV374">
            <v>0</v>
          </cell>
          <cell r="AW374">
            <v>955241884.828125</v>
          </cell>
          <cell r="AX374">
            <v>0</v>
          </cell>
          <cell r="AY374">
            <v>136463126.40401787</v>
          </cell>
          <cell r="AZ374">
            <v>880779.29399999976</v>
          </cell>
          <cell r="BA374">
            <v>125825.61342857139</v>
          </cell>
          <cell r="BB374">
            <v>2808356843.0152011</v>
          </cell>
          <cell r="BC374">
            <v>734844866.56274295</v>
          </cell>
          <cell r="BD374">
            <v>0</v>
          </cell>
          <cell r="BE374">
            <v>0</v>
          </cell>
        </row>
        <row r="375">
          <cell r="A375">
            <v>120452003</v>
          </cell>
          <cell r="B375" t="str">
            <v>East Stroudsburg Area SD</v>
          </cell>
          <cell r="C375" t="str">
            <v>Monroe</v>
          </cell>
          <cell r="D375">
            <v>6313.73</v>
          </cell>
          <cell r="E375">
            <v>27</v>
          </cell>
          <cell r="F375">
            <v>3.1399999999999997E-2</v>
          </cell>
          <cell r="G375">
            <v>100</v>
          </cell>
          <cell r="H375">
            <v>148906890.59999999</v>
          </cell>
          <cell r="I375">
            <v>10765.682000000001</v>
          </cell>
          <cell r="J375">
            <v>0</v>
          </cell>
          <cell r="K375">
            <v>114646159.23999999</v>
          </cell>
          <cell r="L375">
            <v>2882074155</v>
          </cell>
          <cell r="M375">
            <v>774065365</v>
          </cell>
          <cell r="N375">
            <v>6313.72998046875</v>
          </cell>
          <cell r="O375">
            <v>6875.8450000000003</v>
          </cell>
          <cell r="P375">
            <v>1</v>
          </cell>
          <cell r="Q375">
            <v>6296.9</v>
          </cell>
          <cell r="R375">
            <v>8245.6200000000008</v>
          </cell>
          <cell r="S375">
            <v>0</v>
          </cell>
          <cell r="T375">
            <v>1252.903</v>
          </cell>
          <cell r="U375">
            <v>0</v>
          </cell>
          <cell r="V375">
            <v>0</v>
          </cell>
          <cell r="W375">
            <v>0</v>
          </cell>
          <cell r="X375">
            <v>-0.12813603017674402</v>
          </cell>
          <cell r="Y375">
            <v>13831.6259765625</v>
          </cell>
          <cell r="Z375">
            <v>13704</v>
          </cell>
          <cell r="AA375">
            <v>147532906.12800002</v>
          </cell>
          <cell r="AB375">
            <v>0</v>
          </cell>
          <cell r="AC375">
            <v>1.2699999999999999E-2</v>
          </cell>
          <cell r="AD375">
            <v>1.55E-2</v>
          </cell>
          <cell r="AE375">
            <v>3656139520</v>
          </cell>
          <cell r="AF375">
            <v>46432971.903999999</v>
          </cell>
          <cell r="AG375">
            <v>56670162.560000002</v>
          </cell>
          <cell r="AH375">
            <v>-68213187.335999995</v>
          </cell>
          <cell r="AI375">
            <v>0</v>
          </cell>
          <cell r="AJ375">
            <v>8257.7802734375</v>
          </cell>
          <cell r="AK375">
            <v>114646159.23999999</v>
          </cell>
          <cell r="AL375">
            <v>0</v>
          </cell>
          <cell r="AM375">
            <v>0</v>
          </cell>
          <cell r="AN375">
            <v>0</v>
          </cell>
          <cell r="AO375">
            <v>0</v>
          </cell>
          <cell r="AP375">
            <v>0</v>
          </cell>
          <cell r="AQ375">
            <v>57975996.679999992</v>
          </cell>
          <cell r="AR375">
            <v>1</v>
          </cell>
          <cell r="AS375">
            <v>0</v>
          </cell>
          <cell r="AT375">
            <v>1</v>
          </cell>
          <cell r="AU375">
            <v>57975996</v>
          </cell>
          <cell r="AV375">
            <v>57975996</v>
          </cell>
          <cell r="AW375">
            <v>955241884.828125</v>
          </cell>
          <cell r="AX375">
            <v>8282285.1428571427</v>
          </cell>
          <cell r="AY375">
            <v>136463126.40401787</v>
          </cell>
          <cell r="AZ375">
            <v>0</v>
          </cell>
          <cell r="BA375">
            <v>0</v>
          </cell>
          <cell r="BB375">
            <v>2808356843.0152011</v>
          </cell>
          <cell r="BC375">
            <v>734844866.56274295</v>
          </cell>
          <cell r="BD375">
            <v>57975997</v>
          </cell>
          <cell r="BE375">
            <v>8282285</v>
          </cell>
        </row>
        <row r="376">
          <cell r="A376">
            <v>120455203</v>
          </cell>
          <cell r="B376" t="str">
            <v>Pleasant Valley SD</v>
          </cell>
          <cell r="C376" t="str">
            <v>Monroe</v>
          </cell>
          <cell r="D376">
            <v>7265</v>
          </cell>
          <cell r="E376">
            <v>39</v>
          </cell>
          <cell r="F376">
            <v>2.18E-2</v>
          </cell>
          <cell r="G376">
            <v>97</v>
          </cell>
          <cell r="H376">
            <v>98389955.25</v>
          </cell>
          <cell r="I376">
            <v>6393.759</v>
          </cell>
          <cell r="J376">
            <v>0</v>
          </cell>
          <cell r="K376">
            <v>58627052.960000001</v>
          </cell>
          <cell r="L376">
            <v>1967693396</v>
          </cell>
          <cell r="M376">
            <v>722065119</v>
          </cell>
          <cell r="N376">
            <v>7265</v>
          </cell>
          <cell r="O376">
            <v>4579.7809999999999</v>
          </cell>
          <cell r="P376">
            <v>1</v>
          </cell>
          <cell r="Q376">
            <v>7285.67</v>
          </cell>
          <cell r="R376">
            <v>8245.6200000000008</v>
          </cell>
          <cell r="S376">
            <v>0</v>
          </cell>
          <cell r="T376">
            <v>588.80799999999999</v>
          </cell>
          <cell r="U376">
            <v>0</v>
          </cell>
          <cell r="V376">
            <v>0</v>
          </cell>
          <cell r="W376">
            <v>0</v>
          </cell>
          <cell r="X376">
            <v>-0.21519258697579968</v>
          </cell>
          <cell r="Y376">
            <v>15388.4365234375</v>
          </cell>
          <cell r="Z376">
            <v>13704</v>
          </cell>
          <cell r="AA376">
            <v>87620073.335999995</v>
          </cell>
          <cell r="AB376">
            <v>0</v>
          </cell>
          <cell r="AC376">
            <v>1.2699999999999999E-2</v>
          </cell>
          <cell r="AD376">
            <v>1.55E-2</v>
          </cell>
          <cell r="AE376">
            <v>2689758515</v>
          </cell>
          <cell r="AF376">
            <v>34159933.140500002</v>
          </cell>
          <cell r="AG376">
            <v>41691256.982500002</v>
          </cell>
          <cell r="AH376">
            <v>-24467119.819499999</v>
          </cell>
          <cell r="AI376">
            <v>0</v>
          </cell>
          <cell r="AJ376">
            <v>8257.7802734375</v>
          </cell>
          <cell r="AK376">
            <v>58627052.960000001</v>
          </cell>
          <cell r="AL376">
            <v>0</v>
          </cell>
          <cell r="AM376">
            <v>0</v>
          </cell>
          <cell r="AN376">
            <v>0</v>
          </cell>
          <cell r="AO376">
            <v>0</v>
          </cell>
          <cell r="AP376">
            <v>0</v>
          </cell>
          <cell r="AQ376">
            <v>16935795.977499999</v>
          </cell>
          <cell r="AR376">
            <v>1</v>
          </cell>
          <cell r="AS376">
            <v>0</v>
          </cell>
          <cell r="AT376">
            <v>1</v>
          </cell>
          <cell r="AU376">
            <v>16935796</v>
          </cell>
          <cell r="AV376">
            <v>16935796</v>
          </cell>
          <cell r="AW376">
            <v>955241884.828125</v>
          </cell>
          <cell r="AX376">
            <v>2419399.4285714286</v>
          </cell>
          <cell r="AY376">
            <v>136463126.40401787</v>
          </cell>
          <cell r="AZ376">
            <v>0</v>
          </cell>
          <cell r="BA376">
            <v>0</v>
          </cell>
          <cell r="BB376">
            <v>2808356843.0152011</v>
          </cell>
          <cell r="BC376">
            <v>734844866.56274295</v>
          </cell>
          <cell r="BD376">
            <v>16935796</v>
          </cell>
          <cell r="BE376">
            <v>2419399</v>
          </cell>
        </row>
        <row r="377">
          <cell r="A377">
            <v>120455403</v>
          </cell>
          <cell r="B377" t="str">
            <v>Pocono Mountain SD</v>
          </cell>
          <cell r="C377" t="str">
            <v>Monroe</v>
          </cell>
          <cell r="D377">
            <v>8597.86</v>
          </cell>
          <cell r="E377">
            <v>54</v>
          </cell>
          <cell r="F377">
            <v>2.2100000000000002E-2</v>
          </cell>
          <cell r="G377">
            <v>97</v>
          </cell>
          <cell r="H377">
            <v>210910238.13</v>
          </cell>
          <cell r="I377">
            <v>15354.95</v>
          </cell>
          <cell r="J377">
            <v>0</v>
          </cell>
          <cell r="K377">
            <v>147794223.85000002</v>
          </cell>
          <cell r="L377">
            <v>5535310964</v>
          </cell>
          <cell r="M377">
            <v>1167356299</v>
          </cell>
          <cell r="N377">
            <v>8597.8603515625</v>
          </cell>
          <cell r="O377">
            <v>9021.73</v>
          </cell>
          <cell r="P377">
            <v>0.96</v>
          </cell>
          <cell r="Q377">
            <v>8597.43</v>
          </cell>
          <cell r="R377">
            <v>8245.6200000000008</v>
          </cell>
          <cell r="S377">
            <v>0</v>
          </cell>
          <cell r="T377">
            <v>1892.8520000000001</v>
          </cell>
          <cell r="U377">
            <v>0</v>
          </cell>
          <cell r="V377">
            <v>0</v>
          </cell>
          <cell r="W377">
            <v>0</v>
          </cell>
          <cell r="X377">
            <v>-0.1747946398273886</v>
          </cell>
          <cell r="Y377">
            <v>13735.6513671875</v>
          </cell>
          <cell r="Z377">
            <v>13704</v>
          </cell>
          <cell r="AA377">
            <v>210424234.80000001</v>
          </cell>
          <cell r="AB377">
            <v>0</v>
          </cell>
          <cell r="AC377">
            <v>1.2699999999999999E-2</v>
          </cell>
          <cell r="AD377">
            <v>1.55E-2</v>
          </cell>
          <cell r="AE377">
            <v>6702667263</v>
          </cell>
          <cell r="AF377">
            <v>85123874.240099996</v>
          </cell>
          <cell r="AG377">
            <v>103891342.5765</v>
          </cell>
          <cell r="AH377">
            <v>-62670349.609900028</v>
          </cell>
          <cell r="AI377">
            <v>0</v>
          </cell>
          <cell r="AJ377">
            <v>8257.7802734375</v>
          </cell>
          <cell r="AK377">
            <v>147794223.85000002</v>
          </cell>
          <cell r="AL377">
            <v>0</v>
          </cell>
          <cell r="AM377">
            <v>0</v>
          </cell>
          <cell r="AN377">
            <v>0</v>
          </cell>
          <cell r="AO377">
            <v>0</v>
          </cell>
          <cell r="AP377">
            <v>0</v>
          </cell>
          <cell r="AQ377">
            <v>43902881.273500025</v>
          </cell>
          <cell r="AR377">
            <v>0.95881701052049984</v>
          </cell>
          <cell r="AS377">
            <v>0</v>
          </cell>
          <cell r="AT377">
            <v>0.95881701052049984</v>
          </cell>
          <cell r="AU377">
            <v>42146768</v>
          </cell>
          <cell r="AV377">
            <v>42146768</v>
          </cell>
          <cell r="AW377">
            <v>955241884.828125</v>
          </cell>
          <cell r="AX377">
            <v>6020966.8571428573</v>
          </cell>
          <cell r="AY377">
            <v>136463126.40401787</v>
          </cell>
          <cell r="AZ377">
            <v>0</v>
          </cell>
          <cell r="BA377">
            <v>0</v>
          </cell>
          <cell r="BB377">
            <v>2808356843.0152011</v>
          </cell>
          <cell r="BC377">
            <v>734844866.56274295</v>
          </cell>
          <cell r="BD377">
            <v>42146766</v>
          </cell>
          <cell r="BE377">
            <v>6020967</v>
          </cell>
        </row>
        <row r="378">
          <cell r="A378">
            <v>120456003</v>
          </cell>
          <cell r="B378" t="str">
            <v>Stroudsburg Area SD</v>
          </cell>
          <cell r="C378" t="str">
            <v>Monroe</v>
          </cell>
          <cell r="D378">
            <v>7572.39</v>
          </cell>
          <cell r="E378">
            <v>41</v>
          </cell>
          <cell r="F378">
            <v>2.5499999999999998E-2</v>
          </cell>
          <cell r="G378">
            <v>99</v>
          </cell>
          <cell r="H378">
            <v>105051193.91</v>
          </cell>
          <cell r="I378">
            <v>7370.8329999999996</v>
          </cell>
          <cell r="J378">
            <v>0</v>
          </cell>
          <cell r="K378">
            <v>80725306.219999999</v>
          </cell>
          <cell r="L378">
            <v>2351188156</v>
          </cell>
          <cell r="M378">
            <v>813151786</v>
          </cell>
          <cell r="N378">
            <v>7572.39013671875</v>
          </cell>
          <cell r="O378">
            <v>5070.2120000000004</v>
          </cell>
          <cell r="P378">
            <v>1</v>
          </cell>
          <cell r="Q378">
            <v>7589.75</v>
          </cell>
          <cell r="R378">
            <v>8245.6200000000008</v>
          </cell>
          <cell r="S378">
            <v>0</v>
          </cell>
          <cell r="T378">
            <v>766.70500000000004</v>
          </cell>
          <cell r="U378">
            <v>0</v>
          </cell>
          <cell r="V378">
            <v>0</v>
          </cell>
          <cell r="W378">
            <v>0</v>
          </cell>
          <cell r="X378">
            <v>-8.1427155017881364E-2</v>
          </cell>
          <cell r="Y378">
            <v>14252.2822265625</v>
          </cell>
          <cell r="Z378">
            <v>13704</v>
          </cell>
          <cell r="AA378">
            <v>101009895.432</v>
          </cell>
          <cell r="AB378">
            <v>0</v>
          </cell>
          <cell r="AC378">
            <v>1.2699999999999999E-2</v>
          </cell>
          <cell r="AD378">
            <v>1.55E-2</v>
          </cell>
          <cell r="AE378">
            <v>3164339942</v>
          </cell>
          <cell r="AF378">
            <v>40187117.263399996</v>
          </cell>
          <cell r="AG378">
            <v>49047269.100999996</v>
          </cell>
          <cell r="AH378">
            <v>-40538188.956600003</v>
          </cell>
          <cell r="AI378">
            <v>0</v>
          </cell>
          <cell r="AJ378">
            <v>8257.7802734375</v>
          </cell>
          <cell r="AK378">
            <v>80725306.219999999</v>
          </cell>
          <cell r="AL378">
            <v>0</v>
          </cell>
          <cell r="AM378">
            <v>0</v>
          </cell>
          <cell r="AN378">
            <v>0</v>
          </cell>
          <cell r="AO378">
            <v>0</v>
          </cell>
          <cell r="AP378">
            <v>0</v>
          </cell>
          <cell r="AQ378">
            <v>31678037.119000003</v>
          </cell>
          <cell r="AR378">
            <v>1</v>
          </cell>
          <cell r="AS378">
            <v>0</v>
          </cell>
          <cell r="AT378">
            <v>1</v>
          </cell>
          <cell r="AU378">
            <v>31678038</v>
          </cell>
          <cell r="AV378">
            <v>31678038</v>
          </cell>
          <cell r="AW378">
            <v>955241884.828125</v>
          </cell>
          <cell r="AX378">
            <v>4525434</v>
          </cell>
          <cell r="AY378">
            <v>136463126.40401787</v>
          </cell>
          <cell r="AZ378">
            <v>0</v>
          </cell>
          <cell r="BA378">
            <v>0</v>
          </cell>
          <cell r="BB378">
            <v>2808356843.0152011</v>
          </cell>
          <cell r="BC378">
            <v>734844866.56274295</v>
          </cell>
          <cell r="BD378">
            <v>31678037</v>
          </cell>
          <cell r="BE378">
            <v>4525434</v>
          </cell>
        </row>
        <row r="379">
          <cell r="A379">
            <v>120480803</v>
          </cell>
          <cell r="B379" t="str">
            <v>Bangor Area SD</v>
          </cell>
          <cell r="C379" t="str">
            <v>Northampton</v>
          </cell>
          <cell r="D379">
            <v>8590.23</v>
          </cell>
          <cell r="E379">
            <v>54</v>
          </cell>
          <cell r="F379">
            <v>1.72E-2</v>
          </cell>
          <cell r="G379">
            <v>78</v>
          </cell>
          <cell r="H379">
            <v>54317138.200000003</v>
          </cell>
          <cell r="I379">
            <v>4236.4480000000003</v>
          </cell>
          <cell r="J379">
            <v>0</v>
          </cell>
          <cell r="K379">
            <v>37855995.919999994</v>
          </cell>
          <cell r="L379">
            <v>1616040303</v>
          </cell>
          <cell r="M379">
            <v>581067060</v>
          </cell>
          <cell r="N379">
            <v>8590.23046875</v>
          </cell>
          <cell r="O379">
            <v>3003.84</v>
          </cell>
          <cell r="P379">
            <v>0.96</v>
          </cell>
          <cell r="Q379">
            <v>8613.2099999999991</v>
          </cell>
          <cell r="R379">
            <v>8245.6200000000008</v>
          </cell>
          <cell r="S379">
            <v>0</v>
          </cell>
          <cell r="T379">
            <v>567.36199999999997</v>
          </cell>
          <cell r="U379">
            <v>0</v>
          </cell>
          <cell r="V379">
            <v>0</v>
          </cell>
          <cell r="W379">
            <v>0</v>
          </cell>
          <cell r="X379">
            <v>-0.10544793431745964</v>
          </cell>
          <cell r="Y379">
            <v>12821.38671875</v>
          </cell>
          <cell r="Z379">
            <v>13704</v>
          </cell>
          <cell r="AA379">
            <v>58056283.392000005</v>
          </cell>
          <cell r="AB379">
            <v>3739145.1920000017</v>
          </cell>
          <cell r="AC379">
            <v>1.2699999999999999E-2</v>
          </cell>
          <cell r="AD379">
            <v>1.55E-2</v>
          </cell>
          <cell r="AE379">
            <v>2197107363</v>
          </cell>
          <cell r="AF379">
            <v>27903263.5101</v>
          </cell>
          <cell r="AG379">
            <v>34055164.126500003</v>
          </cell>
          <cell r="AH379">
            <v>-9952732.4098999947</v>
          </cell>
          <cell r="AI379">
            <v>0</v>
          </cell>
          <cell r="AJ379">
            <v>8257.7802734375</v>
          </cell>
          <cell r="AK379">
            <v>37855995.919999994</v>
          </cell>
          <cell r="AL379">
            <v>0</v>
          </cell>
          <cell r="AM379">
            <v>3739145.1920000017</v>
          </cell>
          <cell r="AN379">
            <v>0</v>
          </cell>
          <cell r="AO379">
            <v>3739145.1920000017</v>
          </cell>
          <cell r="AP379">
            <v>6.883914204449014</v>
          </cell>
          <cell r="AQ379">
            <v>3800831.7934999913</v>
          </cell>
          <cell r="AR379">
            <v>0.95974097344514231</v>
          </cell>
          <cell r="AS379">
            <v>0</v>
          </cell>
          <cell r="AT379">
            <v>0.95974097344514231</v>
          </cell>
          <cell r="AU379">
            <v>3648798.5</v>
          </cell>
          <cell r="AV379">
            <v>3648798.5</v>
          </cell>
          <cell r="AW379">
            <v>955241884.828125</v>
          </cell>
          <cell r="AX379">
            <v>521256.92857142858</v>
          </cell>
          <cell r="AY379">
            <v>136463126.40401787</v>
          </cell>
          <cell r="AZ379">
            <v>3739145.1920000017</v>
          </cell>
          <cell r="BA379">
            <v>534163.59885714308</v>
          </cell>
          <cell r="BB379">
            <v>2812095988.207201</v>
          </cell>
          <cell r="BC379">
            <v>734844866.56274295</v>
          </cell>
          <cell r="BD379">
            <v>3648799</v>
          </cell>
          <cell r="BE379">
            <v>521257</v>
          </cell>
        </row>
        <row r="380">
          <cell r="A380">
            <v>120481002</v>
          </cell>
          <cell r="B380" t="str">
            <v>Bethlehem Area SD</v>
          </cell>
          <cell r="C380" t="str">
            <v>Northampton</v>
          </cell>
          <cell r="D380">
            <v>10546.97</v>
          </cell>
          <cell r="E380">
            <v>73</v>
          </cell>
          <cell r="F380">
            <v>1.54E-2</v>
          </cell>
          <cell r="G380">
            <v>64</v>
          </cell>
          <cell r="H380">
            <v>279197809.90999997</v>
          </cell>
          <cell r="I380">
            <v>24305.187999999998</v>
          </cell>
          <cell r="J380">
            <v>0</v>
          </cell>
          <cell r="K380">
            <v>217648753.88</v>
          </cell>
          <cell r="L380">
            <v>10790271797</v>
          </cell>
          <cell r="M380">
            <v>3318200394</v>
          </cell>
          <cell r="N380">
            <v>10546.9697265625</v>
          </cell>
          <cell r="O380">
            <v>15223.231</v>
          </cell>
          <cell r="P380">
            <v>0.73</v>
          </cell>
          <cell r="Q380">
            <v>10470.370000000001</v>
          </cell>
          <cell r="R380">
            <v>8245.6200000000008</v>
          </cell>
          <cell r="S380">
            <v>0</v>
          </cell>
          <cell r="T380">
            <v>3641.2950000000001</v>
          </cell>
          <cell r="U380">
            <v>0</v>
          </cell>
          <cell r="V380">
            <v>0</v>
          </cell>
          <cell r="W380">
            <v>0</v>
          </cell>
          <cell r="X380">
            <v>-2.5525065679012564E-2</v>
          </cell>
          <cell r="Y380">
            <v>11487.1689453125</v>
          </cell>
          <cell r="Z380">
            <v>13704</v>
          </cell>
          <cell r="AA380">
            <v>333078296.352</v>
          </cell>
          <cell r="AB380">
            <v>53880486.442000031</v>
          </cell>
          <cell r="AC380">
            <v>1.2699999999999999E-2</v>
          </cell>
          <cell r="AD380">
            <v>1.55E-2</v>
          </cell>
          <cell r="AE380">
            <v>14108472191</v>
          </cell>
          <cell r="AF380">
            <v>179177596.82569999</v>
          </cell>
          <cell r="AG380">
            <v>218681318.9605</v>
          </cell>
          <cell r="AH380">
            <v>-38471157.05430001</v>
          </cell>
          <cell r="AI380">
            <v>0</v>
          </cell>
          <cell r="AJ380">
            <v>8257.7802734375</v>
          </cell>
          <cell r="AK380">
            <v>217648753.88</v>
          </cell>
          <cell r="AL380">
            <v>0</v>
          </cell>
          <cell r="AM380">
            <v>53880486.442000031</v>
          </cell>
          <cell r="AN380">
            <v>0</v>
          </cell>
          <cell r="AO380">
            <v>53880486.442000031</v>
          </cell>
          <cell r="AP380">
            <v>19.298319875563681</v>
          </cell>
          <cell r="AQ380">
            <v>0</v>
          </cell>
          <cell r="AR380">
            <v>0.72278392287954762</v>
          </cell>
          <cell r="AS380">
            <v>0</v>
          </cell>
          <cell r="AT380">
            <v>0.72278392287954762</v>
          </cell>
          <cell r="AU380">
            <v>0</v>
          </cell>
          <cell r="AV380">
            <v>0</v>
          </cell>
          <cell r="AW380">
            <v>955241884.828125</v>
          </cell>
          <cell r="AX380">
            <v>0</v>
          </cell>
          <cell r="AY380">
            <v>136463126.40401787</v>
          </cell>
          <cell r="AZ380">
            <v>53880486.442000031</v>
          </cell>
          <cell r="BA380">
            <v>7697212.3488571476</v>
          </cell>
          <cell r="BB380">
            <v>2865976474.6492009</v>
          </cell>
          <cell r="BC380">
            <v>734844866.56274295</v>
          </cell>
          <cell r="BD380">
            <v>0</v>
          </cell>
          <cell r="BE380">
            <v>0</v>
          </cell>
        </row>
        <row r="381">
          <cell r="A381">
            <v>120483302</v>
          </cell>
          <cell r="B381" t="str">
            <v>Easton Area SD</v>
          </cell>
          <cell r="C381" t="str">
            <v>Northampton</v>
          </cell>
          <cell r="D381">
            <v>8483.0400000000009</v>
          </cell>
          <cell r="E381">
            <v>52</v>
          </cell>
          <cell r="F381">
            <v>1.9E-2</v>
          </cell>
          <cell r="G381">
            <v>89</v>
          </cell>
          <cell r="H381">
            <v>172863810.02000001</v>
          </cell>
          <cell r="I381">
            <v>13309.272999999999</v>
          </cell>
          <cell r="J381">
            <v>0</v>
          </cell>
          <cell r="K381">
            <v>124236958.53</v>
          </cell>
          <cell r="L381">
            <v>4791410553</v>
          </cell>
          <cell r="M381">
            <v>1763060081</v>
          </cell>
          <cell r="N381">
            <v>8483.0400390625</v>
          </cell>
          <cell r="O381">
            <v>9087.5139999999992</v>
          </cell>
          <cell r="P381">
            <v>0.97</v>
          </cell>
          <cell r="Q381">
            <v>8510.7099999999991</v>
          </cell>
          <cell r="R381">
            <v>8245.6200000000008</v>
          </cell>
          <cell r="S381">
            <v>0</v>
          </cell>
          <cell r="T381">
            <v>1694.4960000000001</v>
          </cell>
          <cell r="U381">
            <v>0</v>
          </cell>
          <cell r="V381">
            <v>0</v>
          </cell>
          <cell r="W381">
            <v>0</v>
          </cell>
          <cell r="X381">
            <v>-3.846642169647331E-2</v>
          </cell>
          <cell r="Y381">
            <v>12988.2236328125</v>
          </cell>
          <cell r="Z381">
            <v>13704</v>
          </cell>
          <cell r="AA381">
            <v>182390277.192</v>
          </cell>
          <cell r="AB381">
            <v>9526467.1719999909</v>
          </cell>
          <cell r="AC381">
            <v>1.2699999999999999E-2</v>
          </cell>
          <cell r="AD381">
            <v>1.55E-2</v>
          </cell>
          <cell r="AE381">
            <v>6554470634</v>
          </cell>
          <cell r="AF381">
            <v>83241777.051799998</v>
          </cell>
          <cell r="AG381">
            <v>101594294.82699999</v>
          </cell>
          <cell r="AH381">
            <v>-40995181.478200004</v>
          </cell>
          <cell r="AI381">
            <v>0</v>
          </cell>
          <cell r="AJ381">
            <v>8257.7802734375</v>
          </cell>
          <cell r="AK381">
            <v>124236958.53</v>
          </cell>
          <cell r="AL381">
            <v>0</v>
          </cell>
          <cell r="AM381">
            <v>9526467.1719999909</v>
          </cell>
          <cell r="AN381">
            <v>0</v>
          </cell>
          <cell r="AO381">
            <v>9526467.1719999909</v>
          </cell>
          <cell r="AP381">
            <v>5.5109667957091757</v>
          </cell>
          <cell r="AQ381">
            <v>22642663.703000009</v>
          </cell>
          <cell r="AR381">
            <v>0.9727215113304013</v>
          </cell>
          <cell r="AS381">
            <v>0</v>
          </cell>
          <cell r="AT381">
            <v>0.9727215113304013</v>
          </cell>
          <cell r="AU381">
            <v>21963384</v>
          </cell>
          <cell r="AV381">
            <v>21963384</v>
          </cell>
          <cell r="AW381">
            <v>955241884.828125</v>
          </cell>
          <cell r="AX381">
            <v>3137626.2857142859</v>
          </cell>
          <cell r="AY381">
            <v>136463126.40401787</v>
          </cell>
          <cell r="AZ381">
            <v>9526467.1719999909</v>
          </cell>
          <cell r="BA381">
            <v>1360923.8817142844</v>
          </cell>
          <cell r="BB381">
            <v>2875502941.8212008</v>
          </cell>
          <cell r="BC381">
            <v>734844866.56274295</v>
          </cell>
          <cell r="BD381">
            <v>21992095</v>
          </cell>
          <cell r="BE381">
            <v>3141728</v>
          </cell>
        </row>
        <row r="382">
          <cell r="A382">
            <v>120484803</v>
          </cell>
          <cell r="B382" t="str">
            <v>Nazareth Area SD</v>
          </cell>
          <cell r="C382" t="str">
            <v>Northampton</v>
          </cell>
          <cell r="D382">
            <v>11886.24</v>
          </cell>
          <cell r="E382">
            <v>80</v>
          </cell>
          <cell r="F382">
            <v>1.5900000000000001E-2</v>
          </cell>
          <cell r="G382">
            <v>69</v>
          </cell>
          <cell r="H382">
            <v>90052274.440000013</v>
          </cell>
          <cell r="I382">
            <v>6395.366</v>
          </cell>
          <cell r="J382">
            <v>0</v>
          </cell>
          <cell r="K382">
            <v>75327485.88000001</v>
          </cell>
          <cell r="L382">
            <v>3590560345</v>
          </cell>
          <cell r="M382">
            <v>1148922406</v>
          </cell>
          <cell r="N382">
            <v>11886.240234375</v>
          </cell>
          <cell r="O382">
            <v>5096.7629999999999</v>
          </cell>
          <cell r="P382">
            <v>0.55000000000000004</v>
          </cell>
          <cell r="Q382">
            <v>11963.91</v>
          </cell>
          <cell r="R382">
            <v>8245.6200000000008</v>
          </cell>
          <cell r="S382">
            <v>0</v>
          </cell>
          <cell r="T382">
            <v>449.31400000000002</v>
          </cell>
          <cell r="U382">
            <v>1</v>
          </cell>
          <cell r="V382">
            <v>1</v>
          </cell>
          <cell r="W382">
            <v>1</v>
          </cell>
          <cell r="X382">
            <v>6.7471804200291405E-2</v>
          </cell>
          <cell r="Y382">
            <v>14080.86328125</v>
          </cell>
          <cell r="Z382">
            <v>13704</v>
          </cell>
          <cell r="AA382">
            <v>87642095.664000005</v>
          </cell>
          <cell r="AB382">
            <v>0</v>
          </cell>
          <cell r="AC382">
            <v>1.2699999999999999E-2</v>
          </cell>
          <cell r="AD382">
            <v>1.55E-2</v>
          </cell>
          <cell r="AE382">
            <v>4739482751</v>
          </cell>
          <cell r="AF382">
            <v>60191430.937699996</v>
          </cell>
          <cell r="AG382">
            <v>73461982.640499994</v>
          </cell>
          <cell r="AH382">
            <v>-15136054.942300014</v>
          </cell>
          <cell r="AI382">
            <v>0</v>
          </cell>
          <cell r="AJ382">
            <v>8257.7802734375</v>
          </cell>
          <cell r="AK382">
            <v>75327485.88000001</v>
          </cell>
          <cell r="AL382">
            <v>0</v>
          </cell>
          <cell r="AM382">
            <v>0</v>
          </cell>
          <cell r="AN382">
            <v>0</v>
          </cell>
          <cell r="AO382">
            <v>0</v>
          </cell>
          <cell r="AP382">
            <v>0</v>
          </cell>
          <cell r="AQ382">
            <v>1865503.239500016</v>
          </cell>
          <cell r="AR382">
            <v>0.5606010524875511</v>
          </cell>
          <cell r="AS382">
            <v>0</v>
          </cell>
          <cell r="AT382">
            <v>0.5606010524875511</v>
          </cell>
          <cell r="AU382">
            <v>1026026.8125</v>
          </cell>
          <cell r="AV382">
            <v>1026026.8125</v>
          </cell>
          <cell r="AW382">
            <v>955241884.828125</v>
          </cell>
          <cell r="AX382">
            <v>146575.25892857142</v>
          </cell>
          <cell r="AY382">
            <v>136463126.40401787</v>
          </cell>
          <cell r="AZ382">
            <v>0</v>
          </cell>
          <cell r="BA382">
            <v>0</v>
          </cell>
          <cell r="BB382">
            <v>2875502941.8212008</v>
          </cell>
          <cell r="BC382">
            <v>734844866.56274295</v>
          </cell>
          <cell r="BD382">
            <v>1026027</v>
          </cell>
          <cell r="BE382">
            <v>146575</v>
          </cell>
        </row>
        <row r="383">
          <cell r="A383">
            <v>120484903</v>
          </cell>
          <cell r="B383" t="str">
            <v>Northampton Area SD</v>
          </cell>
          <cell r="C383" t="str">
            <v>Northampton</v>
          </cell>
          <cell r="D383">
            <v>10239.33</v>
          </cell>
          <cell r="E383">
            <v>70</v>
          </cell>
          <cell r="F383">
            <v>1.72E-2</v>
          </cell>
          <cell r="G383">
            <v>78</v>
          </cell>
          <cell r="H383">
            <v>106655059.38</v>
          </cell>
          <cell r="I383">
            <v>8095.75</v>
          </cell>
          <cell r="J383">
            <v>0</v>
          </cell>
          <cell r="K383">
            <v>81791378.159999996</v>
          </cell>
          <cell r="L383">
            <v>3426107107</v>
          </cell>
          <cell r="M383">
            <v>1321535258</v>
          </cell>
          <cell r="N383">
            <v>10239.330078125</v>
          </cell>
          <cell r="O383">
            <v>5665.3280000000004</v>
          </cell>
          <cell r="P383">
            <v>0.75</v>
          </cell>
          <cell r="Q383">
            <v>10322.85</v>
          </cell>
          <cell r="R383">
            <v>8245.6200000000008</v>
          </cell>
          <cell r="S383">
            <v>0</v>
          </cell>
          <cell r="T383">
            <v>773.49400000000003</v>
          </cell>
          <cell r="U383">
            <v>0</v>
          </cell>
          <cell r="V383">
            <v>0</v>
          </cell>
          <cell r="W383">
            <v>0</v>
          </cell>
          <cell r="X383">
            <v>-1.5306743177498434E-2</v>
          </cell>
          <cell r="Y383">
            <v>13174.2041015625</v>
          </cell>
          <cell r="Z383">
            <v>13704</v>
          </cell>
          <cell r="AA383">
            <v>110944158</v>
          </cell>
          <cell r="AB383">
            <v>4289098.6200000048</v>
          </cell>
          <cell r="AC383">
            <v>1.2699999999999999E-2</v>
          </cell>
          <cell r="AD383">
            <v>1.55E-2</v>
          </cell>
          <cell r="AE383">
            <v>4747642365</v>
          </cell>
          <cell r="AF383">
            <v>60295058.035499997</v>
          </cell>
          <cell r="AG383">
            <v>73588456.657499999</v>
          </cell>
          <cell r="AH383">
            <v>-21496320.124499999</v>
          </cell>
          <cell r="AI383">
            <v>0</v>
          </cell>
          <cell r="AJ383">
            <v>8257.7802734375</v>
          </cell>
          <cell r="AK383">
            <v>81791378.159999996</v>
          </cell>
          <cell r="AL383">
            <v>0</v>
          </cell>
          <cell r="AM383">
            <v>4289098.6200000048</v>
          </cell>
          <cell r="AN383">
            <v>0</v>
          </cell>
          <cell r="AO383">
            <v>4289098.6200000048</v>
          </cell>
          <cell r="AP383">
            <v>4.0214675655642633</v>
          </cell>
          <cell r="AQ383">
            <v>8202921.5024999976</v>
          </cell>
          <cell r="AR383">
            <v>0.7600384438586385</v>
          </cell>
          <cell r="AS383">
            <v>0</v>
          </cell>
          <cell r="AT383">
            <v>0.7600384438586385</v>
          </cell>
          <cell r="AU383">
            <v>6152191</v>
          </cell>
          <cell r="AV383">
            <v>6152191</v>
          </cell>
          <cell r="AW383">
            <v>955241884.828125</v>
          </cell>
          <cell r="AX383">
            <v>878884.42857142852</v>
          </cell>
          <cell r="AY383">
            <v>136463126.40401787</v>
          </cell>
          <cell r="AZ383">
            <v>4289098.6200000048</v>
          </cell>
          <cell r="BA383">
            <v>612728.37428571493</v>
          </cell>
          <cell r="BB383">
            <v>2879792040.4412007</v>
          </cell>
          <cell r="BC383">
            <v>734844866.56274295</v>
          </cell>
          <cell r="BD383">
            <v>6152191</v>
          </cell>
          <cell r="BE383">
            <v>878884</v>
          </cell>
        </row>
        <row r="384">
          <cell r="A384">
            <v>120485603</v>
          </cell>
          <cell r="B384" t="str">
            <v>Pen Argyl Area SD</v>
          </cell>
          <cell r="C384" t="str">
            <v>Northampton</v>
          </cell>
          <cell r="D384">
            <v>9825.18</v>
          </cell>
          <cell r="E384">
            <v>66</v>
          </cell>
          <cell r="F384">
            <v>1.7600000000000001E-2</v>
          </cell>
          <cell r="G384">
            <v>81</v>
          </cell>
          <cell r="H384">
            <v>30823565.800000001</v>
          </cell>
          <cell r="I384">
            <v>2241.3420000000001</v>
          </cell>
          <cell r="J384">
            <v>0</v>
          </cell>
          <cell r="K384">
            <v>21724143.530000001</v>
          </cell>
          <cell r="L384">
            <v>900433029</v>
          </cell>
          <cell r="M384">
            <v>332111409</v>
          </cell>
          <cell r="N384">
            <v>9825.1796875</v>
          </cell>
          <cell r="O384">
            <v>1560.934</v>
          </cell>
          <cell r="P384">
            <v>0.81</v>
          </cell>
          <cell r="Q384">
            <v>9835.93</v>
          </cell>
          <cell r="R384">
            <v>8245.6200000000008</v>
          </cell>
          <cell r="S384">
            <v>0</v>
          </cell>
          <cell r="T384">
            <v>193.41200000000001</v>
          </cell>
          <cell r="U384">
            <v>0</v>
          </cell>
          <cell r="V384">
            <v>0</v>
          </cell>
          <cell r="W384">
            <v>0</v>
          </cell>
          <cell r="X384">
            <v>-0.14812284268114656</v>
          </cell>
          <cell r="Y384">
            <v>13752.28125</v>
          </cell>
          <cell r="Z384">
            <v>13704</v>
          </cell>
          <cell r="AA384">
            <v>30715350.768000003</v>
          </cell>
          <cell r="AB384">
            <v>0</v>
          </cell>
          <cell r="AC384">
            <v>1.2699999999999999E-2</v>
          </cell>
          <cell r="AD384">
            <v>1.55E-2</v>
          </cell>
          <cell r="AE384">
            <v>1232544438</v>
          </cell>
          <cell r="AF384">
            <v>15653314.362599999</v>
          </cell>
          <cell r="AG384">
            <v>19104438.789000001</v>
          </cell>
          <cell r="AH384">
            <v>-6070829.1674000025</v>
          </cell>
          <cell r="AI384">
            <v>0</v>
          </cell>
          <cell r="AJ384">
            <v>8257.7802734375</v>
          </cell>
          <cell r="AK384">
            <v>21724143.530000001</v>
          </cell>
          <cell r="AL384">
            <v>0</v>
          </cell>
          <cell r="AM384">
            <v>0</v>
          </cell>
          <cell r="AN384">
            <v>0</v>
          </cell>
          <cell r="AO384">
            <v>0</v>
          </cell>
          <cell r="AP384">
            <v>0</v>
          </cell>
          <cell r="AQ384">
            <v>2619704.7410000004</v>
          </cell>
          <cell r="AR384">
            <v>0.81019119398171724</v>
          </cell>
          <cell r="AS384">
            <v>0</v>
          </cell>
          <cell r="AT384">
            <v>0.81019119398171724</v>
          </cell>
          <cell r="AU384">
            <v>2121960.75</v>
          </cell>
          <cell r="AV384">
            <v>2121960.75</v>
          </cell>
          <cell r="AW384">
            <v>955241884.828125</v>
          </cell>
          <cell r="AX384">
            <v>303137.25</v>
          </cell>
          <cell r="AY384">
            <v>136463126.40401787</v>
          </cell>
          <cell r="AZ384">
            <v>0</v>
          </cell>
          <cell r="BA384">
            <v>0</v>
          </cell>
          <cell r="BB384">
            <v>2879792040.4412007</v>
          </cell>
          <cell r="BC384">
            <v>734844866.56274295</v>
          </cell>
          <cell r="BD384">
            <v>2121961</v>
          </cell>
          <cell r="BE384">
            <v>303137</v>
          </cell>
        </row>
        <row r="385">
          <cell r="A385">
            <v>120486003</v>
          </cell>
          <cell r="B385" t="str">
            <v>Saucon Valley SD</v>
          </cell>
          <cell r="C385" t="str">
            <v>Northampton</v>
          </cell>
          <cell r="D385">
            <v>16232.87</v>
          </cell>
          <cell r="E385">
            <v>94</v>
          </cell>
          <cell r="F385">
            <v>1.4E-2</v>
          </cell>
          <cell r="G385">
            <v>50</v>
          </cell>
          <cell r="H385">
            <v>47344543.020000003</v>
          </cell>
          <cell r="I385">
            <v>2704.9569999999999</v>
          </cell>
          <cell r="J385">
            <v>0</v>
          </cell>
          <cell r="K385">
            <v>38082292.350000001</v>
          </cell>
          <cell r="L385">
            <v>1869760422</v>
          </cell>
          <cell r="M385">
            <v>853692217</v>
          </cell>
          <cell r="N385">
            <v>16232.8701171875</v>
          </cell>
          <cell r="O385">
            <v>2131.2020000000002</v>
          </cell>
          <cell r="P385">
            <v>0.02</v>
          </cell>
          <cell r="Q385">
            <v>16343.2</v>
          </cell>
          <cell r="R385">
            <v>8245.6200000000008</v>
          </cell>
          <cell r="S385">
            <v>0</v>
          </cell>
          <cell r="T385">
            <v>201.77699999999999</v>
          </cell>
          <cell r="U385">
            <v>0</v>
          </cell>
          <cell r="V385">
            <v>0</v>
          </cell>
          <cell r="W385">
            <v>0</v>
          </cell>
          <cell r="X385">
            <v>-0.12116094081613206</v>
          </cell>
          <cell r="Y385">
            <v>17502.8828125</v>
          </cell>
          <cell r="Z385">
            <v>13704</v>
          </cell>
          <cell r="AA385">
            <v>37068730.728</v>
          </cell>
          <cell r="AB385">
            <v>0</v>
          </cell>
          <cell r="AC385">
            <v>1.2699999999999999E-2</v>
          </cell>
          <cell r="AD385">
            <v>1.55E-2</v>
          </cell>
          <cell r="AE385">
            <v>2723452639</v>
          </cell>
          <cell r="AF385">
            <v>34587848.515299998</v>
          </cell>
          <cell r="AG385">
            <v>42213515.9045</v>
          </cell>
          <cell r="AH385">
            <v>-3494443.8347000033</v>
          </cell>
          <cell r="AI385">
            <v>0</v>
          </cell>
          <cell r="AJ385">
            <v>8257.7802734375</v>
          </cell>
          <cell r="AK385">
            <v>38082292.350000001</v>
          </cell>
          <cell r="AL385">
            <v>0</v>
          </cell>
          <cell r="AM385">
            <v>0</v>
          </cell>
          <cell r="AN385">
            <v>0</v>
          </cell>
          <cell r="AO385">
            <v>0</v>
          </cell>
          <cell r="AP385">
            <v>0</v>
          </cell>
          <cell r="AQ385">
            <v>0</v>
          </cell>
          <cell r="AR385">
            <v>3.4233222527949803E-2</v>
          </cell>
          <cell r="AS385">
            <v>0</v>
          </cell>
          <cell r="AT385">
            <v>3.4233222527949803E-2</v>
          </cell>
          <cell r="AU385">
            <v>0</v>
          </cell>
          <cell r="AV385">
            <v>0</v>
          </cell>
          <cell r="AW385">
            <v>955241884.828125</v>
          </cell>
          <cell r="AX385">
            <v>0</v>
          </cell>
          <cell r="AY385">
            <v>136463126.40401787</v>
          </cell>
          <cell r="AZ385">
            <v>0</v>
          </cell>
          <cell r="BA385">
            <v>0</v>
          </cell>
          <cell r="BB385">
            <v>2879792040.4412007</v>
          </cell>
          <cell r="BC385">
            <v>734844866.56274295</v>
          </cell>
          <cell r="BD385">
            <v>0</v>
          </cell>
          <cell r="BE385">
            <v>0</v>
          </cell>
        </row>
        <row r="386">
          <cell r="A386">
            <v>120488603</v>
          </cell>
          <cell r="B386" t="str">
            <v>Wilson Area SD</v>
          </cell>
          <cell r="C386" t="str">
            <v>Northampton</v>
          </cell>
          <cell r="D386">
            <v>8886.3700000000008</v>
          </cell>
          <cell r="E386">
            <v>57</v>
          </cell>
          <cell r="F386">
            <v>1.72E-2</v>
          </cell>
          <cell r="G386">
            <v>78</v>
          </cell>
          <cell r="H386">
            <v>39340216.030000001</v>
          </cell>
          <cell r="I386">
            <v>3741.123</v>
          </cell>
          <cell r="J386">
            <v>0</v>
          </cell>
          <cell r="K386">
            <v>28532810.360000003</v>
          </cell>
          <cell r="L386">
            <v>1195499953</v>
          </cell>
          <cell r="M386">
            <v>465104295</v>
          </cell>
          <cell r="N386">
            <v>8886.3701171875</v>
          </cell>
          <cell r="O386">
            <v>2355.1669999999999</v>
          </cell>
          <cell r="P386">
            <v>0.92</v>
          </cell>
          <cell r="Q386">
            <v>8941.91</v>
          </cell>
          <cell r="R386">
            <v>8245.6200000000008</v>
          </cell>
          <cell r="S386">
            <v>0</v>
          </cell>
          <cell r="T386">
            <v>244.77500000000001</v>
          </cell>
          <cell r="U386">
            <v>0</v>
          </cell>
          <cell r="V386">
            <v>0</v>
          </cell>
          <cell r="W386">
            <v>0</v>
          </cell>
          <cell r="X386">
            <v>3.5953043041532948E-2</v>
          </cell>
          <cell r="Y386">
            <v>10515.6171875</v>
          </cell>
          <cell r="Z386">
            <v>13704</v>
          </cell>
          <cell r="AA386">
            <v>51268349.592</v>
          </cell>
          <cell r="AB386">
            <v>11928133.561999999</v>
          </cell>
          <cell r="AC386">
            <v>1.2699999999999999E-2</v>
          </cell>
          <cell r="AD386">
            <v>1.55E-2</v>
          </cell>
          <cell r="AE386">
            <v>1660604248</v>
          </cell>
          <cell r="AF386">
            <v>21089673.9496</v>
          </cell>
          <cell r="AG386">
            <v>25739365.844000001</v>
          </cell>
          <cell r="AH386">
            <v>-7443136.4104000032</v>
          </cell>
          <cell r="AI386">
            <v>0</v>
          </cell>
          <cell r="AJ386">
            <v>8257.7802734375</v>
          </cell>
          <cell r="AK386">
            <v>28532810.360000003</v>
          </cell>
          <cell r="AL386">
            <v>0</v>
          </cell>
          <cell r="AM386">
            <v>11928133.561999999</v>
          </cell>
          <cell r="AN386">
            <v>0</v>
          </cell>
          <cell r="AO386">
            <v>11928133.561999999</v>
          </cell>
          <cell r="AP386">
            <v>30.320457703902441</v>
          </cell>
          <cell r="AQ386">
            <v>2793444.5160000026</v>
          </cell>
          <cell r="AR386">
            <v>0.92387907852525908</v>
          </cell>
          <cell r="AS386">
            <v>0</v>
          </cell>
          <cell r="AT386">
            <v>0.92387907852525908</v>
          </cell>
          <cell r="AU386">
            <v>2569969</v>
          </cell>
          <cell r="AV386">
            <v>2569969</v>
          </cell>
          <cell r="AW386">
            <v>955241884.828125</v>
          </cell>
          <cell r="AX386">
            <v>367138.42857142858</v>
          </cell>
          <cell r="AY386">
            <v>136463126.40401787</v>
          </cell>
          <cell r="AZ386">
            <v>11928133.561999999</v>
          </cell>
          <cell r="BA386">
            <v>1704019.0802857142</v>
          </cell>
          <cell r="BB386">
            <v>2891720174.0032005</v>
          </cell>
          <cell r="BC386">
            <v>734844866.56274295</v>
          </cell>
          <cell r="BD386">
            <v>2569969</v>
          </cell>
          <cell r="BE386">
            <v>367138</v>
          </cell>
        </row>
        <row r="387">
          <cell r="A387">
            <v>120522003</v>
          </cell>
          <cell r="B387" t="str">
            <v>Delaware Valley SD</v>
          </cell>
          <cell r="C387" t="str">
            <v>Pike</v>
          </cell>
          <cell r="D387">
            <v>8577.93</v>
          </cell>
          <cell r="E387">
            <v>53</v>
          </cell>
          <cell r="F387">
            <v>1.7399999999999999E-2</v>
          </cell>
          <cell r="G387">
            <v>80</v>
          </cell>
          <cell r="H387">
            <v>84006948.679999992</v>
          </cell>
          <cell r="I387">
            <v>6105.7479999999996</v>
          </cell>
          <cell r="J387">
            <v>0</v>
          </cell>
          <cell r="K387">
            <v>52883553.959999993</v>
          </cell>
          <cell r="L387">
            <v>2522349467</v>
          </cell>
          <cell r="M387">
            <v>522930062</v>
          </cell>
          <cell r="N387">
            <v>8577.9296875</v>
          </cell>
          <cell r="O387">
            <v>4410.2579999999998</v>
          </cell>
          <cell r="P387">
            <v>0.95</v>
          </cell>
          <cell r="Q387">
            <v>8666.2900000000009</v>
          </cell>
          <cell r="R387">
            <v>8245.6200000000008</v>
          </cell>
          <cell r="S387">
            <v>0</v>
          </cell>
          <cell r="T387">
            <v>509.25200000000001</v>
          </cell>
          <cell r="U387">
            <v>0</v>
          </cell>
          <cell r="V387">
            <v>0</v>
          </cell>
          <cell r="W387">
            <v>0</v>
          </cell>
          <cell r="X387">
            <v>-0.15803257061937778</v>
          </cell>
          <cell r="Y387">
            <v>13758.666015625</v>
          </cell>
          <cell r="Z387">
            <v>13704</v>
          </cell>
          <cell r="AA387">
            <v>83673170.591999993</v>
          </cell>
          <cell r="AB387">
            <v>0</v>
          </cell>
          <cell r="AC387">
            <v>1.2699999999999999E-2</v>
          </cell>
          <cell r="AD387">
            <v>1.55E-2</v>
          </cell>
          <cell r="AE387">
            <v>3045279529</v>
          </cell>
          <cell r="AF387">
            <v>38675050.018299997</v>
          </cell>
          <cell r="AG387">
            <v>47201832.699500002</v>
          </cell>
          <cell r="AH387">
            <v>-14208503.941699997</v>
          </cell>
          <cell r="AI387">
            <v>0</v>
          </cell>
          <cell r="AJ387">
            <v>8257.7802734375</v>
          </cell>
          <cell r="AK387">
            <v>52883553.959999993</v>
          </cell>
          <cell r="AL387">
            <v>0</v>
          </cell>
          <cell r="AM387">
            <v>0</v>
          </cell>
          <cell r="AN387">
            <v>0</v>
          </cell>
          <cell r="AO387">
            <v>0</v>
          </cell>
          <cell r="AP387">
            <v>0</v>
          </cell>
          <cell r="AQ387">
            <v>5681721.2604999915</v>
          </cell>
          <cell r="AR387">
            <v>0.96123057244665211</v>
          </cell>
          <cell r="AS387">
            <v>0</v>
          </cell>
          <cell r="AT387">
            <v>0.96123057244665211</v>
          </cell>
          <cell r="AU387">
            <v>5397635</v>
          </cell>
          <cell r="AV387">
            <v>5397635</v>
          </cell>
          <cell r="AW387">
            <v>955241884.828125</v>
          </cell>
          <cell r="AX387">
            <v>771090.71428571432</v>
          </cell>
          <cell r="AY387">
            <v>136463126.40401787</v>
          </cell>
          <cell r="AZ387">
            <v>0</v>
          </cell>
          <cell r="BA387">
            <v>0</v>
          </cell>
          <cell r="BB387">
            <v>2891720174.0032005</v>
          </cell>
          <cell r="BC387">
            <v>734844866.56274295</v>
          </cell>
          <cell r="BD387">
            <v>5397635</v>
          </cell>
          <cell r="BE387">
            <v>771091</v>
          </cell>
        </row>
        <row r="388">
          <cell r="A388">
            <v>121135003</v>
          </cell>
          <cell r="B388" t="str">
            <v>Jim Thorpe Area SD</v>
          </cell>
          <cell r="C388" t="str">
            <v>Carbon</v>
          </cell>
          <cell r="D388">
            <v>10864.25</v>
          </cell>
          <cell r="E388">
            <v>75</v>
          </cell>
          <cell r="F388">
            <v>1.77E-2</v>
          </cell>
          <cell r="G388">
            <v>82</v>
          </cell>
          <cell r="H388">
            <v>44174422.229999997</v>
          </cell>
          <cell r="I388">
            <v>3138.3270000000002</v>
          </cell>
          <cell r="J388">
            <v>0</v>
          </cell>
          <cell r="K388">
            <v>34132312.600000001</v>
          </cell>
          <cell r="L388">
            <v>1568340773</v>
          </cell>
          <cell r="M388">
            <v>355726608</v>
          </cell>
          <cell r="N388">
            <v>10864.25</v>
          </cell>
          <cell r="O388">
            <v>2116.61</v>
          </cell>
          <cell r="P388">
            <v>0.67</v>
          </cell>
          <cell r="Q388">
            <v>10989.49</v>
          </cell>
          <cell r="R388">
            <v>8245.6200000000008</v>
          </cell>
          <cell r="S388">
            <v>0</v>
          </cell>
          <cell r="T388">
            <v>334.54500000000002</v>
          </cell>
          <cell r="U388">
            <v>0</v>
          </cell>
          <cell r="V388">
            <v>0</v>
          </cell>
          <cell r="W388">
            <v>0</v>
          </cell>
          <cell r="X388">
            <v>-9.406657142685948E-2</v>
          </cell>
          <cell r="Y388">
            <v>14075.787109375</v>
          </cell>
          <cell r="Z388">
            <v>13704</v>
          </cell>
          <cell r="AA388">
            <v>43007633.208000004</v>
          </cell>
          <cell r="AB388">
            <v>0</v>
          </cell>
          <cell r="AC388">
            <v>1.2699999999999999E-2</v>
          </cell>
          <cell r="AD388">
            <v>1.55E-2</v>
          </cell>
          <cell r="AE388">
            <v>1924067381</v>
          </cell>
          <cell r="AF388">
            <v>24435655.738699999</v>
          </cell>
          <cell r="AG388">
            <v>29823044.405499998</v>
          </cell>
          <cell r="AH388">
            <v>-9696656.8613000028</v>
          </cell>
          <cell r="AI388">
            <v>0</v>
          </cell>
          <cell r="AJ388">
            <v>8257.7802734375</v>
          </cell>
          <cell r="AK388">
            <v>34132312.600000001</v>
          </cell>
          <cell r="AL388">
            <v>0</v>
          </cell>
          <cell r="AM388">
            <v>0</v>
          </cell>
          <cell r="AN388">
            <v>0</v>
          </cell>
          <cell r="AO388">
            <v>0</v>
          </cell>
          <cell r="AP388">
            <v>0</v>
          </cell>
          <cell r="AQ388">
            <v>4309268.194500003</v>
          </cell>
          <cell r="AR388">
            <v>0.68436194228288727</v>
          </cell>
          <cell r="AS388">
            <v>0</v>
          </cell>
          <cell r="AT388">
            <v>0.68436194228288727</v>
          </cell>
          <cell r="AU388">
            <v>2887209.75</v>
          </cell>
          <cell r="AV388">
            <v>2887209.75</v>
          </cell>
          <cell r="AW388">
            <v>955241884.828125</v>
          </cell>
          <cell r="AX388">
            <v>412458.53571428574</v>
          </cell>
          <cell r="AY388">
            <v>136463126.40401787</v>
          </cell>
          <cell r="AZ388">
            <v>0</v>
          </cell>
          <cell r="BA388">
            <v>0</v>
          </cell>
          <cell r="BB388">
            <v>2891720174.0032005</v>
          </cell>
          <cell r="BC388">
            <v>734844866.56274295</v>
          </cell>
          <cell r="BD388">
            <v>2887210</v>
          </cell>
          <cell r="BE388">
            <v>412459</v>
          </cell>
        </row>
        <row r="389">
          <cell r="A389">
            <v>121135503</v>
          </cell>
          <cell r="B389" t="str">
            <v>Lehighton Area SD</v>
          </cell>
          <cell r="C389" t="str">
            <v>Carbon</v>
          </cell>
          <cell r="D389">
            <v>7206.17</v>
          </cell>
          <cell r="E389">
            <v>38</v>
          </cell>
          <cell r="F389">
            <v>1.77E-2</v>
          </cell>
          <cell r="G389">
            <v>82</v>
          </cell>
          <cell r="H389">
            <v>38581325.810000002</v>
          </cell>
          <cell r="I389">
            <v>3522.8670000000002</v>
          </cell>
          <cell r="J389">
            <v>0</v>
          </cell>
          <cell r="K389">
            <v>24526501.830000002</v>
          </cell>
          <cell r="L389">
            <v>992949606</v>
          </cell>
          <cell r="M389">
            <v>388960604</v>
          </cell>
          <cell r="N389">
            <v>7206.169921875</v>
          </cell>
          <cell r="O389">
            <v>2385.2060000000001</v>
          </cell>
          <cell r="P389">
            <v>1</v>
          </cell>
          <cell r="Q389">
            <v>7262.3</v>
          </cell>
          <cell r="R389">
            <v>8245.6200000000008</v>
          </cell>
          <cell r="S389">
            <v>0</v>
          </cell>
          <cell r="T389">
            <v>278.79000000000002</v>
          </cell>
          <cell r="U389">
            <v>0</v>
          </cell>
          <cell r="V389">
            <v>0</v>
          </cell>
          <cell r="W389">
            <v>0</v>
          </cell>
          <cell r="X389">
            <v>-2.0220357953320264E-2</v>
          </cell>
          <cell r="Y389">
            <v>10951.68359375</v>
          </cell>
          <cell r="Z389">
            <v>13704</v>
          </cell>
          <cell r="AA389">
            <v>48277369.368000001</v>
          </cell>
          <cell r="AB389">
            <v>9696043.5579999983</v>
          </cell>
          <cell r="AC389">
            <v>1.2699999999999999E-2</v>
          </cell>
          <cell r="AD389">
            <v>1.55E-2</v>
          </cell>
          <cell r="AE389">
            <v>1381910210</v>
          </cell>
          <cell r="AF389">
            <v>17550259.666999999</v>
          </cell>
          <cell r="AG389">
            <v>21419608.254999999</v>
          </cell>
          <cell r="AH389">
            <v>-6976242.1630000025</v>
          </cell>
          <cell r="AI389">
            <v>0</v>
          </cell>
          <cell r="AJ389">
            <v>8257.7802734375</v>
          </cell>
          <cell r="AK389">
            <v>24526501.830000002</v>
          </cell>
          <cell r="AL389">
            <v>0</v>
          </cell>
          <cell r="AM389">
            <v>9696043.5579999983</v>
          </cell>
          <cell r="AN389">
            <v>0</v>
          </cell>
          <cell r="AO389">
            <v>9696043.5579999983</v>
          </cell>
          <cell r="AP389">
            <v>25.131442101678253</v>
          </cell>
          <cell r="AQ389">
            <v>3106893.575000003</v>
          </cell>
          <cell r="AR389">
            <v>1</v>
          </cell>
          <cell r="AS389">
            <v>0</v>
          </cell>
          <cell r="AT389">
            <v>1</v>
          </cell>
          <cell r="AU389">
            <v>3106893.5</v>
          </cell>
          <cell r="AV389">
            <v>3106893.5</v>
          </cell>
          <cell r="AW389">
            <v>955241884.828125</v>
          </cell>
          <cell r="AX389">
            <v>443841.92857142858</v>
          </cell>
          <cell r="AY389">
            <v>136463126.40401787</v>
          </cell>
          <cell r="AZ389">
            <v>9696043.5579999983</v>
          </cell>
          <cell r="BA389">
            <v>1385149.0797142854</v>
          </cell>
          <cell r="BB389">
            <v>2901416217.5612006</v>
          </cell>
          <cell r="BC389">
            <v>734844866.56274295</v>
          </cell>
          <cell r="BD389">
            <v>3106894</v>
          </cell>
          <cell r="BE389">
            <v>443842</v>
          </cell>
        </row>
        <row r="390">
          <cell r="A390">
            <v>121136503</v>
          </cell>
          <cell r="B390" t="str">
            <v>Palmerton Area SD</v>
          </cell>
          <cell r="C390" t="str">
            <v>Carbon</v>
          </cell>
          <cell r="D390">
            <v>7780.36</v>
          </cell>
          <cell r="E390">
            <v>43</v>
          </cell>
          <cell r="F390">
            <v>1.84E-2</v>
          </cell>
          <cell r="G390">
            <v>87</v>
          </cell>
          <cell r="H390">
            <v>33212310.579999998</v>
          </cell>
          <cell r="I390">
            <v>2705.297</v>
          </cell>
          <cell r="J390">
            <v>0</v>
          </cell>
          <cell r="K390">
            <v>21482645.729999997</v>
          </cell>
          <cell r="L390">
            <v>823272241</v>
          </cell>
          <cell r="M390">
            <v>345851348</v>
          </cell>
          <cell r="N390">
            <v>7780.35986328125</v>
          </cell>
          <cell r="O390">
            <v>1857.6010000000001</v>
          </cell>
          <cell r="P390">
            <v>1</v>
          </cell>
          <cell r="Q390">
            <v>7827.64</v>
          </cell>
          <cell r="R390">
            <v>8245.6200000000008</v>
          </cell>
          <cell r="S390">
            <v>0</v>
          </cell>
          <cell r="T390">
            <v>233.417</v>
          </cell>
          <cell r="U390">
            <v>0</v>
          </cell>
          <cell r="V390">
            <v>0</v>
          </cell>
          <cell r="W390">
            <v>0</v>
          </cell>
          <cell r="X390">
            <v>-9.8677673761507753E-2</v>
          </cell>
          <cell r="Y390">
            <v>12276.7705078125</v>
          </cell>
          <cell r="Z390">
            <v>13704</v>
          </cell>
          <cell r="AA390">
            <v>37073390.088</v>
          </cell>
          <cell r="AB390">
            <v>3861079.5080000013</v>
          </cell>
          <cell r="AC390">
            <v>1.2699999999999999E-2</v>
          </cell>
          <cell r="AD390">
            <v>1.55E-2</v>
          </cell>
          <cell r="AE390">
            <v>1169123589</v>
          </cell>
          <cell r="AF390">
            <v>14847869.5803</v>
          </cell>
          <cell r="AG390">
            <v>18121415.629500002</v>
          </cell>
          <cell r="AH390">
            <v>-6634776.1496999972</v>
          </cell>
          <cell r="AI390">
            <v>0</v>
          </cell>
          <cell r="AJ390">
            <v>8257.7802734375</v>
          </cell>
          <cell r="AK390">
            <v>21482645.729999997</v>
          </cell>
          <cell r="AL390">
            <v>0</v>
          </cell>
          <cell r="AM390">
            <v>3861079.5080000013</v>
          </cell>
          <cell r="AN390">
            <v>0</v>
          </cell>
          <cell r="AO390">
            <v>3861079.5080000013</v>
          </cell>
          <cell r="AP390">
            <v>11.62544683152846</v>
          </cell>
          <cell r="AQ390">
            <v>3361230.1004999951</v>
          </cell>
          <cell r="AR390">
            <v>1</v>
          </cell>
          <cell r="AS390">
            <v>0</v>
          </cell>
          <cell r="AT390">
            <v>1</v>
          </cell>
          <cell r="AU390">
            <v>3361230</v>
          </cell>
          <cell r="AV390">
            <v>3361230</v>
          </cell>
          <cell r="AW390">
            <v>955241884.828125</v>
          </cell>
          <cell r="AX390">
            <v>480175.71428571426</v>
          </cell>
          <cell r="AY390">
            <v>136463126.40401787</v>
          </cell>
          <cell r="AZ390">
            <v>3861079.5080000013</v>
          </cell>
          <cell r="BA390">
            <v>551582.78685714304</v>
          </cell>
          <cell r="BB390">
            <v>2905277297.0692005</v>
          </cell>
          <cell r="BC390">
            <v>734844866.56274295</v>
          </cell>
          <cell r="BD390">
            <v>3361230</v>
          </cell>
          <cell r="BE390">
            <v>480176</v>
          </cell>
        </row>
        <row r="391">
          <cell r="A391">
            <v>121136603</v>
          </cell>
          <cell r="B391" t="str">
            <v>Panther Valley SD</v>
          </cell>
          <cell r="C391" t="str">
            <v>Carbon</v>
          </cell>
          <cell r="D391">
            <v>3047.11</v>
          </cell>
          <cell r="E391">
            <v>3</v>
          </cell>
          <cell r="F391">
            <v>2.29E-2</v>
          </cell>
          <cell r="G391">
            <v>97</v>
          </cell>
          <cell r="H391">
            <v>28843155.789999999</v>
          </cell>
          <cell r="I391">
            <v>3400.712</v>
          </cell>
          <cell r="J391">
            <v>1</v>
          </cell>
          <cell r="K391">
            <v>12141294.74</v>
          </cell>
          <cell r="L391">
            <v>331066290</v>
          </cell>
          <cell r="M391">
            <v>200145373</v>
          </cell>
          <cell r="N391">
            <v>3047.110107421875</v>
          </cell>
          <cell r="O391">
            <v>2072.299</v>
          </cell>
          <cell r="P391">
            <v>1</v>
          </cell>
          <cell r="Q391">
            <v>3038.75</v>
          </cell>
          <cell r="R391">
            <v>8245.6200000000008</v>
          </cell>
          <cell r="S391">
            <v>0</v>
          </cell>
          <cell r="T391">
            <v>375.07799999999997</v>
          </cell>
          <cell r="U391">
            <v>0</v>
          </cell>
          <cell r="V391">
            <v>0</v>
          </cell>
          <cell r="W391">
            <v>0</v>
          </cell>
          <cell r="X391">
            <v>0.15684615105493943</v>
          </cell>
          <cell r="Y391">
            <v>8481.5048828125</v>
          </cell>
          <cell r="Z391">
            <v>13704</v>
          </cell>
          <cell r="AA391">
            <v>46603357.248000003</v>
          </cell>
          <cell r="AB391">
            <v>17760201.458000004</v>
          </cell>
          <cell r="AC391">
            <v>1.2699999999999999E-2</v>
          </cell>
          <cell r="AD391">
            <v>1.55E-2</v>
          </cell>
          <cell r="AE391">
            <v>531211663</v>
          </cell>
          <cell r="AF391">
            <v>6746388.1200999999</v>
          </cell>
          <cell r="AG391">
            <v>8233780.7764999997</v>
          </cell>
          <cell r="AH391">
            <v>-5394906.6199000003</v>
          </cell>
          <cell r="AI391">
            <v>0</v>
          </cell>
          <cell r="AJ391">
            <v>8257.7802734375</v>
          </cell>
          <cell r="AK391">
            <v>12141294.74</v>
          </cell>
          <cell r="AL391">
            <v>0</v>
          </cell>
          <cell r="AM391">
            <v>17760201.458000004</v>
          </cell>
          <cell r="AN391">
            <v>0</v>
          </cell>
          <cell r="AO391">
            <v>17760201.458000004</v>
          </cell>
          <cell r="AP391">
            <v>61.575098048589794</v>
          </cell>
          <cell r="AQ391">
            <v>3907513.9635000005</v>
          </cell>
          <cell r="AR391">
            <v>1</v>
          </cell>
          <cell r="AS391">
            <v>0</v>
          </cell>
          <cell r="AT391">
            <v>1</v>
          </cell>
          <cell r="AU391">
            <v>3907514</v>
          </cell>
          <cell r="AV391">
            <v>3907514</v>
          </cell>
          <cell r="AW391">
            <v>955241884.828125</v>
          </cell>
          <cell r="AX391">
            <v>558216.28571428568</v>
          </cell>
          <cell r="AY391">
            <v>136463126.40401787</v>
          </cell>
          <cell r="AZ391">
            <v>17760201.458000004</v>
          </cell>
          <cell r="BA391">
            <v>2537171.6368571436</v>
          </cell>
          <cell r="BB391">
            <v>2923037498.5272007</v>
          </cell>
          <cell r="BC391">
            <v>734844866.56274295</v>
          </cell>
          <cell r="BD391">
            <v>3954716</v>
          </cell>
          <cell r="BE391">
            <v>564959</v>
          </cell>
        </row>
        <row r="392">
          <cell r="A392">
            <v>121139004</v>
          </cell>
          <cell r="B392" t="str">
            <v>Weatherly Area SD</v>
          </cell>
          <cell r="C392" t="str">
            <v>Carbon</v>
          </cell>
          <cell r="D392">
            <v>6638.34</v>
          </cell>
          <cell r="E392">
            <v>30</v>
          </cell>
          <cell r="F392">
            <v>1.9199999999999998E-2</v>
          </cell>
          <cell r="G392">
            <v>90</v>
          </cell>
          <cell r="H392">
            <v>14307264.699999999</v>
          </cell>
          <cell r="I392">
            <v>1223.5060000000001</v>
          </cell>
          <cell r="J392">
            <v>0</v>
          </cell>
          <cell r="K392">
            <v>8301717.21</v>
          </cell>
          <cell r="L392">
            <v>328895642</v>
          </cell>
          <cell r="M392">
            <v>104117629</v>
          </cell>
          <cell r="N392">
            <v>6638.33984375</v>
          </cell>
          <cell r="O392">
            <v>658.65</v>
          </cell>
          <cell r="P392">
            <v>1</v>
          </cell>
          <cell r="Q392">
            <v>6197.62</v>
          </cell>
          <cell r="R392">
            <v>8245.6200000000008</v>
          </cell>
          <cell r="S392">
            <v>108.05500000000001</v>
          </cell>
          <cell r="T392">
            <v>211.44300000000001</v>
          </cell>
          <cell r="U392">
            <v>0</v>
          </cell>
          <cell r="V392">
            <v>0</v>
          </cell>
          <cell r="W392">
            <v>0</v>
          </cell>
          <cell r="X392">
            <v>-3.7515909884659734E-2</v>
          </cell>
          <cell r="Y392">
            <v>11693.6611328125</v>
          </cell>
          <cell r="Z392">
            <v>13704</v>
          </cell>
          <cell r="AA392">
            <v>16766926.224000001</v>
          </cell>
          <cell r="AB392">
            <v>2459661.5240000021</v>
          </cell>
          <cell r="AC392">
            <v>1.2699999999999999E-2</v>
          </cell>
          <cell r="AD392">
            <v>1.55E-2</v>
          </cell>
          <cell r="AE392">
            <v>433013271</v>
          </cell>
          <cell r="AF392">
            <v>5499268.5416999999</v>
          </cell>
          <cell r="AG392">
            <v>6711705.7005000003</v>
          </cell>
          <cell r="AH392">
            <v>-2802448.6683</v>
          </cell>
          <cell r="AI392">
            <v>0</v>
          </cell>
          <cell r="AJ392">
            <v>8257.7802734375</v>
          </cell>
          <cell r="AK392">
            <v>8301717.21</v>
          </cell>
          <cell r="AL392">
            <v>0</v>
          </cell>
          <cell r="AM392">
            <v>2459661.5240000021</v>
          </cell>
          <cell r="AN392">
            <v>0</v>
          </cell>
          <cell r="AO392">
            <v>2459661.5240000021</v>
          </cell>
          <cell r="AP392">
            <v>17.191696495277693</v>
          </cell>
          <cell r="AQ392">
            <v>1590011.5094999997</v>
          </cell>
          <cell r="AR392">
            <v>1</v>
          </cell>
          <cell r="AS392">
            <v>0</v>
          </cell>
          <cell r="AT392">
            <v>1</v>
          </cell>
          <cell r="AU392">
            <v>1590011.5</v>
          </cell>
          <cell r="AV392">
            <v>1590011.5</v>
          </cell>
          <cell r="AW392">
            <v>955241884.828125</v>
          </cell>
          <cell r="AX392">
            <v>227144.5</v>
          </cell>
          <cell r="AY392">
            <v>136463126.40401787</v>
          </cell>
          <cell r="AZ392">
            <v>2459661.5240000021</v>
          </cell>
          <cell r="BA392">
            <v>351380.217714286</v>
          </cell>
          <cell r="BB392">
            <v>2925497160.0512009</v>
          </cell>
          <cell r="BC392">
            <v>734844866.56274295</v>
          </cell>
          <cell r="BD392">
            <v>1590012</v>
          </cell>
          <cell r="BE392">
            <v>227145</v>
          </cell>
        </row>
        <row r="393">
          <cell r="A393">
            <v>121390302</v>
          </cell>
          <cell r="B393" t="str">
            <v>Allentown City SD</v>
          </cell>
          <cell r="C393" t="str">
            <v>Lehigh</v>
          </cell>
          <cell r="D393">
            <v>3019.05</v>
          </cell>
          <cell r="E393">
            <v>3</v>
          </cell>
          <cell r="F393">
            <v>1.7899999999999999E-2</v>
          </cell>
          <cell r="G393">
            <v>84</v>
          </cell>
          <cell r="H393">
            <v>327815557</v>
          </cell>
          <cell r="I393">
            <v>37753.241999999998</v>
          </cell>
          <cell r="J393">
            <v>0</v>
          </cell>
          <cell r="K393">
            <v>126180953.55</v>
          </cell>
          <cell r="L393">
            <v>5127830415</v>
          </cell>
          <cell r="M393">
            <v>1917903753</v>
          </cell>
          <cell r="N393">
            <v>3019.050048828125</v>
          </cell>
          <cell r="O393">
            <v>21025.137999999999</v>
          </cell>
          <cell r="P393">
            <v>1</v>
          </cell>
          <cell r="Q393">
            <v>3004.72</v>
          </cell>
          <cell r="R393">
            <v>8245.6200000000008</v>
          </cell>
          <cell r="S393">
            <v>0</v>
          </cell>
          <cell r="T393">
            <v>11803.271000000001</v>
          </cell>
          <cell r="U393">
            <v>0</v>
          </cell>
          <cell r="V393">
            <v>0</v>
          </cell>
          <cell r="W393">
            <v>0</v>
          </cell>
          <cell r="X393">
            <v>9.0356257899436826E-2</v>
          </cell>
          <cell r="Y393">
            <v>8683.1103515625</v>
          </cell>
          <cell r="Z393">
            <v>13704</v>
          </cell>
          <cell r="AA393">
            <v>517370428.36799997</v>
          </cell>
          <cell r="AB393">
            <v>189554871.36799997</v>
          </cell>
          <cell r="AC393">
            <v>1.2699999999999999E-2</v>
          </cell>
          <cell r="AD393">
            <v>1.55E-2</v>
          </cell>
          <cell r="AE393">
            <v>7045734168</v>
          </cell>
          <cell r="AF393">
            <v>89480823.933599994</v>
          </cell>
          <cell r="AG393">
            <v>109208879.604</v>
          </cell>
          <cell r="AH393">
            <v>-36700129.616400003</v>
          </cell>
          <cell r="AI393">
            <v>0</v>
          </cell>
          <cell r="AJ393">
            <v>8257.7802734375</v>
          </cell>
          <cell r="AK393">
            <v>126180953.55</v>
          </cell>
          <cell r="AL393">
            <v>0</v>
          </cell>
          <cell r="AM393">
            <v>189554871.36799997</v>
          </cell>
          <cell r="AN393">
            <v>0</v>
          </cell>
          <cell r="AO393">
            <v>189554871.36799997</v>
          </cell>
          <cell r="AP393">
            <v>57.823635065617083</v>
          </cell>
          <cell r="AQ393">
            <v>16972073.945999995</v>
          </cell>
          <cell r="AR393">
            <v>1</v>
          </cell>
          <cell r="AS393">
            <v>0</v>
          </cell>
          <cell r="AT393">
            <v>1</v>
          </cell>
          <cell r="AU393">
            <v>16972074</v>
          </cell>
          <cell r="AV393">
            <v>16972074</v>
          </cell>
          <cell r="AW393">
            <v>955241884.828125</v>
          </cell>
          <cell r="AX393">
            <v>2424582</v>
          </cell>
          <cell r="AY393">
            <v>136463126.40401787</v>
          </cell>
          <cell r="AZ393">
            <v>189554871.36799997</v>
          </cell>
          <cell r="BA393">
            <v>27079267.338285711</v>
          </cell>
          <cell r="BB393">
            <v>3115052031.4192009</v>
          </cell>
          <cell r="BC393">
            <v>734844866.56274295</v>
          </cell>
          <cell r="BD393">
            <v>16972074</v>
          </cell>
          <cell r="BE393">
            <v>2424582</v>
          </cell>
        </row>
        <row r="394">
          <cell r="A394">
            <v>121391303</v>
          </cell>
          <cell r="B394" t="str">
            <v>Catasauqua Area SD</v>
          </cell>
          <cell r="C394" t="str">
            <v>Lehigh</v>
          </cell>
          <cell r="D394">
            <v>8861.51</v>
          </cell>
          <cell r="E394">
            <v>57</v>
          </cell>
          <cell r="F394">
            <v>1.8200000000000001E-2</v>
          </cell>
          <cell r="G394">
            <v>86</v>
          </cell>
          <cell r="H394">
            <v>32504598.82</v>
          </cell>
          <cell r="I394">
            <v>2469.3490000000002</v>
          </cell>
          <cell r="J394">
            <v>0</v>
          </cell>
          <cell r="K394">
            <v>22917763.379999999</v>
          </cell>
          <cell r="L394">
            <v>1024090562</v>
          </cell>
          <cell r="M394">
            <v>233519895</v>
          </cell>
          <cell r="N394">
            <v>8861.509765625</v>
          </cell>
          <cell r="O394">
            <v>1666.33</v>
          </cell>
          <cell r="P394">
            <v>0.92</v>
          </cell>
          <cell r="Q394">
            <v>8916.4699999999993</v>
          </cell>
          <cell r="R394">
            <v>8245.6200000000008</v>
          </cell>
          <cell r="S394">
            <v>0</v>
          </cell>
          <cell r="T394">
            <v>308.279</v>
          </cell>
          <cell r="U394">
            <v>0</v>
          </cell>
          <cell r="V394">
            <v>0</v>
          </cell>
          <cell r="W394">
            <v>0</v>
          </cell>
          <cell r="X394">
            <v>4.3005443037737109E-2</v>
          </cell>
          <cell r="Y394">
            <v>13163.2255859375</v>
          </cell>
          <cell r="Z394">
            <v>13704</v>
          </cell>
          <cell r="AA394">
            <v>33839958.696000002</v>
          </cell>
          <cell r="AB394">
            <v>1335359.876000002</v>
          </cell>
          <cell r="AC394">
            <v>1.2699999999999999E-2</v>
          </cell>
          <cell r="AD394">
            <v>1.55E-2</v>
          </cell>
          <cell r="AE394">
            <v>1257610457</v>
          </cell>
          <cell r="AF394">
            <v>15971652.8039</v>
          </cell>
          <cell r="AG394">
            <v>19492962.083500002</v>
          </cell>
          <cell r="AH394">
            <v>-6946110.5760999992</v>
          </cell>
          <cell r="AI394">
            <v>0</v>
          </cell>
          <cell r="AJ394">
            <v>8257.7802734375</v>
          </cell>
          <cell r="AK394">
            <v>22917763.379999999</v>
          </cell>
          <cell r="AL394">
            <v>0</v>
          </cell>
          <cell r="AM394">
            <v>1335359.876000002</v>
          </cell>
          <cell r="AN394">
            <v>0</v>
          </cell>
          <cell r="AO394">
            <v>1335359.876000002</v>
          </cell>
          <cell r="AP394">
            <v>4.1082182967240879</v>
          </cell>
          <cell r="AQ394">
            <v>3424801.2964999974</v>
          </cell>
          <cell r="AR394">
            <v>0.92688961534499836</v>
          </cell>
          <cell r="AS394">
            <v>0</v>
          </cell>
          <cell r="AT394">
            <v>0.92688961534499836</v>
          </cell>
          <cell r="AU394">
            <v>3150817.25</v>
          </cell>
          <cell r="AV394">
            <v>3150817.25</v>
          </cell>
          <cell r="AW394">
            <v>955241884.828125</v>
          </cell>
          <cell r="AX394">
            <v>450116.75</v>
          </cell>
          <cell r="AY394">
            <v>136463126.40401787</v>
          </cell>
          <cell r="AZ394">
            <v>1335359.876000002</v>
          </cell>
          <cell r="BA394">
            <v>190765.69657142885</v>
          </cell>
          <cell r="BB394">
            <v>3116387391.2952008</v>
          </cell>
          <cell r="BC394">
            <v>734844866.56274295</v>
          </cell>
          <cell r="BD394">
            <v>3149866</v>
          </cell>
          <cell r="BE394">
            <v>449981</v>
          </cell>
        </row>
        <row r="395">
          <cell r="A395">
            <v>121392303</v>
          </cell>
          <cell r="B395" t="str">
            <v>East Penn SD</v>
          </cell>
          <cell r="C395" t="str">
            <v>Lehigh</v>
          </cell>
          <cell r="D395">
            <v>12197.38</v>
          </cell>
          <cell r="E395">
            <v>81</v>
          </cell>
          <cell r="F395">
            <v>1.5100000000000001E-2</v>
          </cell>
          <cell r="G395">
            <v>60</v>
          </cell>
          <cell r="H395">
            <v>147615892.25999999</v>
          </cell>
          <cell r="I395">
            <v>11466.868</v>
          </cell>
          <cell r="J395">
            <v>0</v>
          </cell>
          <cell r="K395">
            <v>121649855.59</v>
          </cell>
          <cell r="L395">
            <v>5920545357</v>
          </cell>
          <cell r="M395">
            <v>2134962134</v>
          </cell>
          <cell r="N395">
            <v>12197.3798828125</v>
          </cell>
          <cell r="O395">
            <v>8407.8279999999995</v>
          </cell>
          <cell r="P395">
            <v>0.52</v>
          </cell>
          <cell r="Q395">
            <v>12184.42</v>
          </cell>
          <cell r="R395">
            <v>8245.6200000000008</v>
          </cell>
          <cell r="S395">
            <v>0</v>
          </cell>
          <cell r="T395">
            <v>848.01599999999996</v>
          </cell>
          <cell r="U395">
            <v>0</v>
          </cell>
          <cell r="V395">
            <v>0</v>
          </cell>
          <cell r="W395">
            <v>0</v>
          </cell>
          <cell r="X395">
            <v>8.9701266549391152E-3</v>
          </cell>
          <cell r="Y395">
            <v>12873.2529296875</v>
          </cell>
          <cell r="Z395">
            <v>13704</v>
          </cell>
          <cell r="AA395">
            <v>157141959.072</v>
          </cell>
          <cell r="AB395">
            <v>9526066.8120000064</v>
          </cell>
          <cell r="AC395">
            <v>1.2699999999999999E-2</v>
          </cell>
          <cell r="AD395">
            <v>1.55E-2</v>
          </cell>
          <cell r="AE395">
            <v>8055507491</v>
          </cell>
          <cell r="AF395">
            <v>102304945.1357</v>
          </cell>
          <cell r="AG395">
            <v>124860366.11049999</v>
          </cell>
          <cell r="AH395">
            <v>-19344910.454300001</v>
          </cell>
          <cell r="AI395">
            <v>0</v>
          </cell>
          <cell r="AJ395">
            <v>8257.7802734375</v>
          </cell>
          <cell r="AK395">
            <v>121649855.59</v>
          </cell>
          <cell r="AL395">
            <v>0</v>
          </cell>
          <cell r="AM395">
            <v>9526066.8120000064</v>
          </cell>
          <cell r="AN395">
            <v>0</v>
          </cell>
          <cell r="AO395">
            <v>9526066.8120000064</v>
          </cell>
          <cell r="AP395">
            <v>6.4532799728781773</v>
          </cell>
          <cell r="AQ395">
            <v>0</v>
          </cell>
          <cell r="AR395">
            <v>0.52292268879478843</v>
          </cell>
          <cell r="AS395">
            <v>0</v>
          </cell>
          <cell r="AT395">
            <v>0.52292268879478843</v>
          </cell>
          <cell r="AU395">
            <v>0</v>
          </cell>
          <cell r="AV395">
            <v>0</v>
          </cell>
          <cell r="AW395">
            <v>955241884.828125</v>
          </cell>
          <cell r="AX395">
            <v>0</v>
          </cell>
          <cell r="AY395">
            <v>136463126.40401787</v>
          </cell>
          <cell r="AZ395">
            <v>9526066.8120000064</v>
          </cell>
          <cell r="BA395">
            <v>1360866.6874285724</v>
          </cell>
          <cell r="BB395">
            <v>3125913458.1072006</v>
          </cell>
          <cell r="BC395">
            <v>734844866.56274295</v>
          </cell>
          <cell r="BD395">
            <v>0</v>
          </cell>
          <cell r="BE395">
            <v>0</v>
          </cell>
        </row>
        <row r="396">
          <cell r="A396">
            <v>121394503</v>
          </cell>
          <cell r="B396" t="str">
            <v>Northern Lehigh SD</v>
          </cell>
          <cell r="C396" t="str">
            <v>Lehigh</v>
          </cell>
          <cell r="D396">
            <v>8114.63</v>
          </cell>
          <cell r="E396">
            <v>48</v>
          </cell>
          <cell r="F396">
            <v>1.9400000000000001E-2</v>
          </cell>
          <cell r="G396">
            <v>90</v>
          </cell>
          <cell r="H396">
            <v>33064404.199999999</v>
          </cell>
          <cell r="I396">
            <v>2428.0459999999998</v>
          </cell>
          <cell r="J396">
            <v>0</v>
          </cell>
          <cell r="K396">
            <v>20397582.379999999</v>
          </cell>
          <cell r="L396">
            <v>724709045</v>
          </cell>
          <cell r="M396">
            <v>327113836</v>
          </cell>
          <cell r="N396">
            <v>8114.6298828125</v>
          </cell>
          <cell r="O396">
            <v>1621.33</v>
          </cell>
          <cell r="P396">
            <v>1</v>
          </cell>
          <cell r="Q396">
            <v>8035.15</v>
          </cell>
          <cell r="R396">
            <v>8245.6200000000008</v>
          </cell>
          <cell r="S396">
            <v>0</v>
          </cell>
          <cell r="T396">
            <v>211.30699999999999</v>
          </cell>
          <cell r="U396">
            <v>0</v>
          </cell>
          <cell r="V396">
            <v>0</v>
          </cell>
          <cell r="W396">
            <v>0</v>
          </cell>
          <cell r="X396">
            <v>-0.11608688825599804</v>
          </cell>
          <cell r="Y396">
            <v>13617.701171875</v>
          </cell>
          <cell r="Z396">
            <v>13704</v>
          </cell>
          <cell r="AA396">
            <v>33273942.383999996</v>
          </cell>
          <cell r="AB396">
            <v>209538.18399999663</v>
          </cell>
          <cell r="AC396">
            <v>1.2699999999999999E-2</v>
          </cell>
          <cell r="AD396">
            <v>1.55E-2</v>
          </cell>
          <cell r="AE396">
            <v>1051822881</v>
          </cell>
          <cell r="AF396">
            <v>13358150.5887</v>
          </cell>
          <cell r="AG396">
            <v>16303254.6555</v>
          </cell>
          <cell r="AH396">
            <v>-7039431.7912999988</v>
          </cell>
          <cell r="AI396">
            <v>0</v>
          </cell>
          <cell r="AJ396">
            <v>8257.7802734375</v>
          </cell>
          <cell r="AK396">
            <v>20397582.379999999</v>
          </cell>
          <cell r="AL396">
            <v>0</v>
          </cell>
          <cell r="AM396">
            <v>209538.18399999663</v>
          </cell>
          <cell r="AN396">
            <v>0</v>
          </cell>
          <cell r="AO396">
            <v>209538.18399999663</v>
          </cell>
          <cell r="AP396">
            <v>0.63372738469001855</v>
          </cell>
          <cell r="AQ396">
            <v>4094327.7244999986</v>
          </cell>
          <cell r="AR396">
            <v>1</v>
          </cell>
          <cell r="AS396">
            <v>0</v>
          </cell>
          <cell r="AT396">
            <v>1</v>
          </cell>
          <cell r="AU396">
            <v>4094327.75</v>
          </cell>
          <cell r="AV396">
            <v>4094327.75</v>
          </cell>
          <cell r="AW396">
            <v>955241884.828125</v>
          </cell>
          <cell r="AX396">
            <v>584903.96428571432</v>
          </cell>
          <cell r="AY396">
            <v>136463126.40401787</v>
          </cell>
          <cell r="AZ396">
            <v>209538.18399999663</v>
          </cell>
          <cell r="BA396">
            <v>29934.026285713804</v>
          </cell>
          <cell r="BB396">
            <v>3126122996.2912006</v>
          </cell>
          <cell r="BC396">
            <v>734844866.56274295</v>
          </cell>
          <cell r="BD396">
            <v>4094328</v>
          </cell>
          <cell r="BE396">
            <v>584904</v>
          </cell>
        </row>
        <row r="397">
          <cell r="A397">
            <v>121394603</v>
          </cell>
          <cell r="B397" t="str">
            <v>Northwestern Lehigh SD</v>
          </cell>
          <cell r="C397" t="str">
            <v>Lehigh</v>
          </cell>
          <cell r="D397">
            <v>14583.19</v>
          </cell>
          <cell r="E397">
            <v>90</v>
          </cell>
          <cell r="F397">
            <v>1.4E-2</v>
          </cell>
          <cell r="G397">
            <v>50</v>
          </cell>
          <cell r="H397">
            <v>41561305.019999996</v>
          </cell>
          <cell r="I397">
            <v>2806.67</v>
          </cell>
          <cell r="J397">
            <v>0</v>
          </cell>
          <cell r="K397">
            <v>31959371</v>
          </cell>
          <cell r="L397">
            <v>1724836914</v>
          </cell>
          <cell r="M397">
            <v>555247388</v>
          </cell>
          <cell r="N397">
            <v>14583.1904296875</v>
          </cell>
          <cell r="O397">
            <v>2086.9180000000001</v>
          </cell>
          <cell r="P397">
            <v>0.24</v>
          </cell>
          <cell r="Q397">
            <v>14472.25</v>
          </cell>
          <cell r="R397">
            <v>8245.6200000000008</v>
          </cell>
          <cell r="S397">
            <v>0</v>
          </cell>
          <cell r="T397">
            <v>118.764</v>
          </cell>
          <cell r="U397">
            <v>0</v>
          </cell>
          <cell r="V397">
            <v>0</v>
          </cell>
          <cell r="W397">
            <v>0</v>
          </cell>
          <cell r="X397">
            <v>-0.11745536356178045</v>
          </cell>
          <cell r="Y397">
            <v>14808.0478515625</v>
          </cell>
          <cell r="Z397">
            <v>13704</v>
          </cell>
          <cell r="AA397">
            <v>38462605.68</v>
          </cell>
          <cell r="AB397">
            <v>0</v>
          </cell>
          <cell r="AC397">
            <v>1.2699999999999999E-2</v>
          </cell>
          <cell r="AD397">
            <v>1.55E-2</v>
          </cell>
          <cell r="AE397">
            <v>2280084302</v>
          </cell>
          <cell r="AF397">
            <v>28957070.635399997</v>
          </cell>
          <cell r="AG397">
            <v>35341306.681000002</v>
          </cell>
          <cell r="AH397">
            <v>-3002300.3646000028</v>
          </cell>
          <cell r="AI397">
            <v>0</v>
          </cell>
          <cell r="AJ397">
            <v>8257.7802734375</v>
          </cell>
          <cell r="AK397">
            <v>31959371</v>
          </cell>
          <cell r="AL397">
            <v>0</v>
          </cell>
          <cell r="AM397">
            <v>0</v>
          </cell>
          <cell r="AN397">
            <v>0</v>
          </cell>
          <cell r="AO397">
            <v>0</v>
          </cell>
          <cell r="AP397">
            <v>0</v>
          </cell>
          <cell r="AQ397">
            <v>0</v>
          </cell>
          <cell r="AR397">
            <v>0.2340059983677798</v>
          </cell>
          <cell r="AS397">
            <v>0</v>
          </cell>
          <cell r="AT397">
            <v>0.2340059983677798</v>
          </cell>
          <cell r="AU397">
            <v>0</v>
          </cell>
          <cell r="AV397">
            <v>0</v>
          </cell>
          <cell r="AW397">
            <v>955241884.828125</v>
          </cell>
          <cell r="AX397">
            <v>0</v>
          </cell>
          <cell r="AY397">
            <v>136463126.40401787</v>
          </cell>
          <cell r="AZ397">
            <v>0</v>
          </cell>
          <cell r="BA397">
            <v>0</v>
          </cell>
          <cell r="BB397">
            <v>3126122996.2912006</v>
          </cell>
          <cell r="BC397">
            <v>734844866.56274295</v>
          </cell>
          <cell r="BD397">
            <v>0</v>
          </cell>
          <cell r="BE397">
            <v>0</v>
          </cell>
        </row>
        <row r="398">
          <cell r="A398">
            <v>121395103</v>
          </cell>
          <cell r="B398" t="str">
            <v>Parkland SD</v>
          </cell>
          <cell r="C398" t="str">
            <v>Lehigh</v>
          </cell>
          <cell r="D398">
            <v>14964.88</v>
          </cell>
          <cell r="E398">
            <v>91</v>
          </cell>
          <cell r="F398">
            <v>1.34E-2</v>
          </cell>
          <cell r="G398">
            <v>43</v>
          </cell>
          <cell r="H398">
            <v>187569110.06</v>
          </cell>
          <cell r="I398">
            <v>13876.707</v>
          </cell>
          <cell r="J398">
            <v>0</v>
          </cell>
          <cell r="K398">
            <v>154502169.85999998</v>
          </cell>
          <cell r="L398">
            <v>8803447804</v>
          </cell>
          <cell r="M398">
            <v>2726988378</v>
          </cell>
          <cell r="N398">
            <v>14964.8798828125</v>
          </cell>
          <cell r="O398">
            <v>10083.963</v>
          </cell>
          <cell r="P398">
            <v>0.2</v>
          </cell>
          <cell r="Q398">
            <v>14812.43</v>
          </cell>
          <cell r="R398">
            <v>8245.6200000000008</v>
          </cell>
          <cell r="S398">
            <v>0</v>
          </cell>
          <cell r="T398">
            <v>814.05700000000002</v>
          </cell>
          <cell r="U398">
            <v>1</v>
          </cell>
          <cell r="V398">
            <v>1</v>
          </cell>
          <cell r="W398">
            <v>1</v>
          </cell>
          <cell r="X398">
            <v>6.5634299325598638E-2</v>
          </cell>
          <cell r="Y398">
            <v>13516.8310546875</v>
          </cell>
          <cell r="Z398">
            <v>13704</v>
          </cell>
          <cell r="AA398">
            <v>190166392.72800002</v>
          </cell>
          <cell r="AB398">
            <v>2597282.6680000126</v>
          </cell>
          <cell r="AC398">
            <v>1.2699999999999999E-2</v>
          </cell>
          <cell r="AD398">
            <v>1.55E-2</v>
          </cell>
          <cell r="AE398">
            <v>11530436182</v>
          </cell>
          <cell r="AF398">
            <v>146436539.51139998</v>
          </cell>
          <cell r="AG398">
            <v>178721760.82100001</v>
          </cell>
          <cell r="AH398">
            <v>-8065630.3486000001</v>
          </cell>
          <cell r="AI398">
            <v>0</v>
          </cell>
          <cell r="AJ398">
            <v>8257.7802734375</v>
          </cell>
          <cell r="AK398">
            <v>154502169.85999998</v>
          </cell>
          <cell r="AL398">
            <v>0</v>
          </cell>
          <cell r="AM398">
            <v>2597282.6680000126</v>
          </cell>
          <cell r="AN398">
            <v>0</v>
          </cell>
          <cell r="AO398">
            <v>2597282.6680000126</v>
          </cell>
          <cell r="AP398">
            <v>1.38470703793881</v>
          </cell>
          <cell r="AQ398">
            <v>0</v>
          </cell>
          <cell r="AR398">
            <v>0.18778420019851061</v>
          </cell>
          <cell r="AS398">
            <v>0</v>
          </cell>
          <cell r="AT398">
            <v>0.18778420019851061</v>
          </cell>
          <cell r="AU398">
            <v>0</v>
          </cell>
          <cell r="AV398">
            <v>0</v>
          </cell>
          <cell r="AW398">
            <v>955241884.828125</v>
          </cell>
          <cell r="AX398">
            <v>0</v>
          </cell>
          <cell r="AY398">
            <v>136463126.40401787</v>
          </cell>
          <cell r="AZ398">
            <v>2597282.6680000126</v>
          </cell>
          <cell r="BA398">
            <v>371040.38114285894</v>
          </cell>
          <cell r="BB398">
            <v>3128720278.9592009</v>
          </cell>
          <cell r="BC398">
            <v>734844866.56274295</v>
          </cell>
          <cell r="BD398">
            <v>0</v>
          </cell>
          <cell r="BE398">
            <v>0</v>
          </cell>
        </row>
        <row r="399">
          <cell r="A399">
            <v>121395603</v>
          </cell>
          <cell r="B399" t="str">
            <v>Salisbury Township SD</v>
          </cell>
          <cell r="C399" t="str">
            <v>Lehigh</v>
          </cell>
          <cell r="D399">
            <v>12741.01</v>
          </cell>
          <cell r="E399">
            <v>84</v>
          </cell>
          <cell r="F399">
            <v>1.83E-2</v>
          </cell>
          <cell r="G399">
            <v>86</v>
          </cell>
          <cell r="H399">
            <v>37192190.490000002</v>
          </cell>
          <cell r="I399">
            <v>2626.6619999999998</v>
          </cell>
          <cell r="J399">
            <v>0</v>
          </cell>
          <cell r="K399">
            <v>31942987.5</v>
          </cell>
          <cell r="L399">
            <v>1240641311</v>
          </cell>
          <cell r="M399">
            <v>503728124</v>
          </cell>
          <cell r="N399">
            <v>12741.009765625</v>
          </cell>
          <cell r="O399">
            <v>1591.1959999999999</v>
          </cell>
          <cell r="P399">
            <v>0.45</v>
          </cell>
          <cell r="Q399">
            <v>12763.57</v>
          </cell>
          <cell r="R399">
            <v>8245.6200000000008</v>
          </cell>
          <cell r="S399">
            <v>0</v>
          </cell>
          <cell r="T399">
            <v>322.15300000000002</v>
          </cell>
          <cell r="U399">
            <v>0</v>
          </cell>
          <cell r="V399">
            <v>0</v>
          </cell>
          <cell r="W399">
            <v>0</v>
          </cell>
          <cell r="X399">
            <v>-5.6933794357472374E-2</v>
          </cell>
          <cell r="Y399">
            <v>14159.48828125</v>
          </cell>
          <cell r="Z399">
            <v>13704</v>
          </cell>
          <cell r="AA399">
            <v>35995776.048</v>
          </cell>
          <cell r="AB399">
            <v>0</v>
          </cell>
          <cell r="AC399">
            <v>1.2699999999999999E-2</v>
          </cell>
          <cell r="AD399">
            <v>1.55E-2</v>
          </cell>
          <cell r="AE399">
            <v>1744369435</v>
          </cell>
          <cell r="AF399">
            <v>22153491.824499998</v>
          </cell>
          <cell r="AG399">
            <v>27037726.2425</v>
          </cell>
          <cell r="AH399">
            <v>-9789495.6755000018</v>
          </cell>
          <cell r="AI399">
            <v>0</v>
          </cell>
          <cell r="AJ399">
            <v>8257.7802734375</v>
          </cell>
          <cell r="AK399">
            <v>31942987.5</v>
          </cell>
          <cell r="AL399">
            <v>0</v>
          </cell>
          <cell r="AM399">
            <v>0</v>
          </cell>
          <cell r="AN399">
            <v>0</v>
          </cell>
          <cell r="AO399">
            <v>0</v>
          </cell>
          <cell r="AP399">
            <v>0</v>
          </cell>
          <cell r="AQ399">
            <v>4905261.2575000003</v>
          </cell>
          <cell r="AR399">
            <v>0.45709024171924995</v>
          </cell>
          <cell r="AS399">
            <v>0</v>
          </cell>
          <cell r="AT399">
            <v>0.45709024171924995</v>
          </cell>
          <cell r="AU399">
            <v>2207367.5</v>
          </cell>
          <cell r="AV399">
            <v>2207367.5</v>
          </cell>
          <cell r="AW399">
            <v>955241884.828125</v>
          </cell>
          <cell r="AX399">
            <v>315338.21428571426</v>
          </cell>
          <cell r="AY399">
            <v>136463126.40401787</v>
          </cell>
          <cell r="AZ399">
            <v>0</v>
          </cell>
          <cell r="BA399">
            <v>0</v>
          </cell>
          <cell r="BB399">
            <v>3128720278.9592009</v>
          </cell>
          <cell r="BC399">
            <v>734844866.56274295</v>
          </cell>
          <cell r="BD399">
            <v>2207368</v>
          </cell>
          <cell r="BE399">
            <v>315338</v>
          </cell>
        </row>
        <row r="400">
          <cell r="A400">
            <v>121395703</v>
          </cell>
          <cell r="B400" t="str">
            <v>Southern Lehigh SD</v>
          </cell>
          <cell r="C400" t="str">
            <v>Lehigh</v>
          </cell>
          <cell r="D400">
            <v>17939.68</v>
          </cell>
          <cell r="E400">
            <v>95</v>
          </cell>
          <cell r="F400">
            <v>1.2500000000000001E-2</v>
          </cell>
          <cell r="G400">
            <v>30</v>
          </cell>
          <cell r="H400">
            <v>62590356.960000001</v>
          </cell>
          <cell r="I400">
            <v>3876.3040000000001</v>
          </cell>
          <cell r="J400">
            <v>0</v>
          </cell>
          <cell r="K400">
            <v>55091182.060000002</v>
          </cell>
          <cell r="L400">
            <v>2889276493</v>
          </cell>
          <cell r="M400">
            <v>1518779247</v>
          </cell>
          <cell r="N400">
            <v>17939.6796875</v>
          </cell>
          <cell r="O400">
            <v>3192.2339999999999</v>
          </cell>
          <cell r="P400">
            <v>0</v>
          </cell>
          <cell r="Q400">
            <v>18033.060000000001</v>
          </cell>
          <cell r="R400">
            <v>8245.6200000000008</v>
          </cell>
          <cell r="S400">
            <v>0</v>
          </cell>
          <cell r="T400">
            <v>229.96799999999999</v>
          </cell>
          <cell r="U400">
            <v>1</v>
          </cell>
          <cell r="V400">
            <v>1</v>
          </cell>
          <cell r="W400">
            <v>1</v>
          </cell>
          <cell r="X400">
            <v>2.8992505812785039E-2</v>
          </cell>
          <cell r="Y400">
            <v>16146.916015625</v>
          </cell>
          <cell r="Z400">
            <v>13704</v>
          </cell>
          <cell r="AA400">
            <v>53120870.016000003</v>
          </cell>
          <cell r="AB400">
            <v>0</v>
          </cell>
          <cell r="AC400">
            <v>1.2699999999999999E-2</v>
          </cell>
          <cell r="AD400">
            <v>1.55E-2</v>
          </cell>
          <cell r="AE400">
            <v>4408055740</v>
          </cell>
          <cell r="AF400">
            <v>55982307.897999994</v>
          </cell>
          <cell r="AG400">
            <v>68324863.969999999</v>
          </cell>
          <cell r="AH400">
            <v>891125.83799999207</v>
          </cell>
          <cell r="AI400">
            <v>0</v>
          </cell>
          <cell r="AJ400">
            <v>8257.7802734375</v>
          </cell>
          <cell r="AK400">
            <v>55982307.897999994</v>
          </cell>
          <cell r="AL400">
            <v>0</v>
          </cell>
          <cell r="AM400">
            <v>0</v>
          </cell>
          <cell r="AN400">
            <v>0</v>
          </cell>
          <cell r="AO400">
            <v>0</v>
          </cell>
          <cell r="AP400">
            <v>0</v>
          </cell>
          <cell r="AQ400">
            <v>0</v>
          </cell>
          <cell r="AR400">
            <v>-0.17245786318702505</v>
          </cell>
          <cell r="AS400">
            <v>0</v>
          </cell>
          <cell r="AT400">
            <v>0</v>
          </cell>
          <cell r="AU400">
            <v>0</v>
          </cell>
          <cell r="AV400">
            <v>0</v>
          </cell>
          <cell r="AW400">
            <v>955241884.828125</v>
          </cell>
          <cell r="AX400">
            <v>0</v>
          </cell>
          <cell r="AY400">
            <v>136463126.40401787</v>
          </cell>
          <cell r="AZ400">
            <v>0</v>
          </cell>
          <cell r="BA400">
            <v>0</v>
          </cell>
          <cell r="BB400">
            <v>3128720278.9592009</v>
          </cell>
          <cell r="BC400">
            <v>734844866.56274295</v>
          </cell>
          <cell r="BD400">
            <v>0</v>
          </cell>
          <cell r="BE400">
            <v>0</v>
          </cell>
        </row>
        <row r="401">
          <cell r="A401">
            <v>121397803</v>
          </cell>
          <cell r="B401" t="str">
            <v>Whitehall-Coplay SD</v>
          </cell>
          <cell r="C401" t="str">
            <v>Lehigh</v>
          </cell>
          <cell r="D401">
            <v>7929</v>
          </cell>
          <cell r="E401">
            <v>45</v>
          </cell>
          <cell r="F401">
            <v>1.7399999999999999E-2</v>
          </cell>
          <cell r="G401">
            <v>80</v>
          </cell>
          <cell r="H401">
            <v>78184439.790000007</v>
          </cell>
          <cell r="I401">
            <v>6880.5680000000002</v>
          </cell>
          <cell r="J401">
            <v>0</v>
          </cell>
          <cell r="K401">
            <v>54534388.93</v>
          </cell>
          <cell r="L401">
            <v>2311298668</v>
          </cell>
          <cell r="M401">
            <v>814581010</v>
          </cell>
          <cell r="N401">
            <v>7929</v>
          </cell>
          <cell r="O401">
            <v>4535.4570000000003</v>
          </cell>
          <cell r="P401">
            <v>1</v>
          </cell>
          <cell r="Q401">
            <v>7939.37</v>
          </cell>
          <cell r="R401">
            <v>8245.6200000000008</v>
          </cell>
          <cell r="S401">
            <v>0</v>
          </cell>
          <cell r="T401">
            <v>976.60599999999999</v>
          </cell>
          <cell r="U401">
            <v>0</v>
          </cell>
          <cell r="V401">
            <v>0</v>
          </cell>
          <cell r="W401">
            <v>0</v>
          </cell>
          <cell r="X401">
            <v>3.480320612404289E-2</v>
          </cell>
          <cell r="Y401">
            <v>11363.0791015625</v>
          </cell>
          <cell r="Z401">
            <v>13704</v>
          </cell>
          <cell r="AA401">
            <v>94291303.872000009</v>
          </cell>
          <cell r="AB401">
            <v>16106864.082000002</v>
          </cell>
          <cell r="AC401">
            <v>1.2699999999999999E-2</v>
          </cell>
          <cell r="AD401">
            <v>1.55E-2</v>
          </cell>
          <cell r="AE401">
            <v>3125879678</v>
          </cell>
          <cell r="AF401">
            <v>39698671.910599999</v>
          </cell>
          <cell r="AG401">
            <v>48451135.009000003</v>
          </cell>
          <cell r="AH401">
            <v>-14835717.019400001</v>
          </cell>
          <cell r="AI401">
            <v>0</v>
          </cell>
          <cell r="AJ401">
            <v>8257.7802734375</v>
          </cell>
          <cell r="AK401">
            <v>54534388.93</v>
          </cell>
          <cell r="AL401">
            <v>0</v>
          </cell>
          <cell r="AM401">
            <v>16106864.082000002</v>
          </cell>
          <cell r="AN401">
            <v>0</v>
          </cell>
          <cell r="AO401">
            <v>16106864.082000002</v>
          </cell>
          <cell r="AP401">
            <v>20.601112095018316</v>
          </cell>
          <cell r="AQ401">
            <v>6083253.9209999964</v>
          </cell>
          <cell r="AR401">
            <v>1</v>
          </cell>
          <cell r="AS401">
            <v>0</v>
          </cell>
          <cell r="AT401">
            <v>1</v>
          </cell>
          <cell r="AU401">
            <v>6083254</v>
          </cell>
          <cell r="AV401">
            <v>6083254</v>
          </cell>
          <cell r="AW401">
            <v>955241884.828125</v>
          </cell>
          <cell r="AX401">
            <v>869036.28571428568</v>
          </cell>
          <cell r="AY401">
            <v>136463126.40401787</v>
          </cell>
          <cell r="AZ401">
            <v>16106864.082000002</v>
          </cell>
          <cell r="BA401">
            <v>2300980.5831428575</v>
          </cell>
          <cell r="BB401">
            <v>3144827143.0412006</v>
          </cell>
          <cell r="BC401">
            <v>734844866.56274295</v>
          </cell>
          <cell r="BD401">
            <v>6083254</v>
          </cell>
          <cell r="BE401">
            <v>869036</v>
          </cell>
        </row>
        <row r="402">
          <cell r="A402">
            <v>122091002</v>
          </cell>
          <cell r="B402" t="str">
            <v>Bensalem Township SD</v>
          </cell>
          <cell r="C402" t="str">
            <v>Bucks</v>
          </cell>
          <cell r="D402">
            <v>10838</v>
          </cell>
          <cell r="E402">
            <v>75</v>
          </cell>
          <cell r="F402">
            <v>1.54E-2</v>
          </cell>
          <cell r="G402">
            <v>64</v>
          </cell>
          <cell r="H402">
            <v>147426024.72</v>
          </cell>
          <cell r="I402">
            <v>12468.853999999999</v>
          </cell>
          <cell r="J402">
            <v>0</v>
          </cell>
          <cell r="K402">
            <v>114782486.91000001</v>
          </cell>
          <cell r="L402">
            <v>5645526342</v>
          </cell>
          <cell r="M402">
            <v>1813256635</v>
          </cell>
          <cell r="N402">
            <v>10838</v>
          </cell>
          <cell r="O402">
            <v>7826.4960000000001</v>
          </cell>
          <cell r="P402">
            <v>0.68</v>
          </cell>
          <cell r="Q402">
            <v>10844.87</v>
          </cell>
          <cell r="R402">
            <v>8245.6200000000008</v>
          </cell>
          <cell r="S402">
            <v>0</v>
          </cell>
          <cell r="T402">
            <v>1802.2950000000001</v>
          </cell>
          <cell r="U402">
            <v>0</v>
          </cell>
          <cell r="V402">
            <v>0</v>
          </cell>
          <cell r="W402">
            <v>0</v>
          </cell>
          <cell r="X402">
            <v>8.7093355483111923E-2</v>
          </cell>
          <cell r="Y402">
            <v>11823.5419921875</v>
          </cell>
          <cell r="Z402">
            <v>13704</v>
          </cell>
          <cell r="AA402">
            <v>170873175.21599999</v>
          </cell>
          <cell r="AB402">
            <v>23447150.495999992</v>
          </cell>
          <cell r="AC402">
            <v>1.2699999999999999E-2</v>
          </cell>
          <cell r="AD402">
            <v>1.55E-2</v>
          </cell>
          <cell r="AE402">
            <v>7458782977</v>
          </cell>
          <cell r="AF402">
            <v>94726543.807899997</v>
          </cell>
          <cell r="AG402">
            <v>115611136.1435</v>
          </cell>
          <cell r="AH402">
            <v>-20055943.102100015</v>
          </cell>
          <cell r="AI402">
            <v>0</v>
          </cell>
          <cell r="AJ402">
            <v>8257.7802734375</v>
          </cell>
          <cell r="AK402">
            <v>114782486.91000001</v>
          </cell>
          <cell r="AL402">
            <v>0</v>
          </cell>
          <cell r="AM402">
            <v>23447150.495999992</v>
          </cell>
          <cell r="AN402">
            <v>0</v>
          </cell>
          <cell r="AO402">
            <v>23447150.495999992</v>
          </cell>
          <cell r="AP402">
            <v>15.904349683532587</v>
          </cell>
          <cell r="AQ402">
            <v>0</v>
          </cell>
          <cell r="AR402">
            <v>0.68754076263542663</v>
          </cell>
          <cell r="AS402">
            <v>0</v>
          </cell>
          <cell r="AT402">
            <v>0.68754076263542663</v>
          </cell>
          <cell r="AU402">
            <v>0</v>
          </cell>
          <cell r="AV402">
            <v>0</v>
          </cell>
          <cell r="AW402">
            <v>955241884.828125</v>
          </cell>
          <cell r="AX402">
            <v>0</v>
          </cell>
          <cell r="AY402">
            <v>136463126.40401787</v>
          </cell>
          <cell r="AZ402">
            <v>23447150.495999992</v>
          </cell>
          <cell r="BA402">
            <v>3349592.9279999989</v>
          </cell>
          <cell r="BB402">
            <v>3168274293.5372005</v>
          </cell>
          <cell r="BC402">
            <v>734844866.56274295</v>
          </cell>
          <cell r="BD402">
            <v>0</v>
          </cell>
          <cell r="BE402">
            <v>0</v>
          </cell>
        </row>
        <row r="403">
          <cell r="A403">
            <v>122091303</v>
          </cell>
          <cell r="B403" t="str">
            <v>Bristol Borough SD</v>
          </cell>
          <cell r="C403" t="str">
            <v>Bucks</v>
          </cell>
          <cell r="D403">
            <v>7144.7</v>
          </cell>
          <cell r="E403">
            <v>37</v>
          </cell>
          <cell r="F403">
            <v>1.5299999999999999E-2</v>
          </cell>
          <cell r="G403">
            <v>62</v>
          </cell>
          <cell r="H403">
            <v>25155524.689999998</v>
          </cell>
          <cell r="I403">
            <v>2079.681</v>
          </cell>
          <cell r="J403">
            <v>0</v>
          </cell>
          <cell r="K403">
            <v>12403251.82</v>
          </cell>
          <cell r="L403">
            <v>609245152</v>
          </cell>
          <cell r="M403">
            <v>203600922</v>
          </cell>
          <cell r="N403">
            <v>7144.7001953125</v>
          </cell>
          <cell r="O403">
            <v>1339.085</v>
          </cell>
          <cell r="P403">
            <v>1</v>
          </cell>
          <cell r="Q403">
            <v>6907.92</v>
          </cell>
          <cell r="R403">
            <v>8245.6200000000008</v>
          </cell>
          <cell r="S403">
            <v>0</v>
          </cell>
          <cell r="T403">
            <v>308.27600000000001</v>
          </cell>
          <cell r="U403">
            <v>0</v>
          </cell>
          <cell r="V403">
            <v>0</v>
          </cell>
          <cell r="W403">
            <v>0</v>
          </cell>
          <cell r="X403">
            <v>-2.8802623734586186E-2</v>
          </cell>
          <cell r="Y403">
            <v>12095.857421875</v>
          </cell>
          <cell r="Z403">
            <v>13704</v>
          </cell>
          <cell r="AA403">
            <v>28499948.423999999</v>
          </cell>
          <cell r="AB403">
            <v>3344423.7340000011</v>
          </cell>
          <cell r="AC403">
            <v>1.2699999999999999E-2</v>
          </cell>
          <cell r="AD403">
            <v>1.55E-2</v>
          </cell>
          <cell r="AE403">
            <v>812846074</v>
          </cell>
          <cell r="AF403">
            <v>10323145.139799999</v>
          </cell>
          <cell r="AG403">
            <v>12599114.147</v>
          </cell>
          <cell r="AH403">
            <v>-2080106.6802000012</v>
          </cell>
          <cell r="AI403">
            <v>0</v>
          </cell>
          <cell r="AJ403">
            <v>8257.7802734375</v>
          </cell>
          <cell r="AK403">
            <v>12403251.82</v>
          </cell>
          <cell r="AL403">
            <v>0</v>
          </cell>
          <cell r="AM403">
            <v>3344423.7340000011</v>
          </cell>
          <cell r="AN403">
            <v>0</v>
          </cell>
          <cell r="AO403">
            <v>3344423.7340000011</v>
          </cell>
          <cell r="AP403">
            <v>13.294986986812882</v>
          </cell>
          <cell r="AQ403">
            <v>0</v>
          </cell>
          <cell r="AR403">
            <v>1</v>
          </cell>
          <cell r="AS403">
            <v>0</v>
          </cell>
          <cell r="AT403">
            <v>1</v>
          </cell>
          <cell r="AU403">
            <v>0</v>
          </cell>
          <cell r="AV403">
            <v>0</v>
          </cell>
          <cell r="AW403">
            <v>955241884.828125</v>
          </cell>
          <cell r="AX403">
            <v>0</v>
          </cell>
          <cell r="AY403">
            <v>136463126.40401787</v>
          </cell>
          <cell r="AZ403">
            <v>3344423.7340000011</v>
          </cell>
          <cell r="BA403">
            <v>477774.81914285728</v>
          </cell>
          <cell r="BB403">
            <v>3171618717.2712007</v>
          </cell>
          <cell r="BC403">
            <v>734844866.56274295</v>
          </cell>
          <cell r="BD403">
            <v>0</v>
          </cell>
          <cell r="BE403">
            <v>0</v>
          </cell>
        </row>
        <row r="404">
          <cell r="A404">
            <v>122091352</v>
          </cell>
          <cell r="B404" t="str">
            <v>Bristol Township SD</v>
          </cell>
          <cell r="C404" t="str">
            <v>Bucks</v>
          </cell>
          <cell r="D404">
            <v>8196.51</v>
          </cell>
          <cell r="E404">
            <v>49</v>
          </cell>
          <cell r="F404">
            <v>0.02</v>
          </cell>
          <cell r="G404">
            <v>92</v>
          </cell>
          <cell r="H404">
            <v>138253009.12</v>
          </cell>
          <cell r="I404">
            <v>11805.606</v>
          </cell>
          <cell r="J404">
            <v>0</v>
          </cell>
          <cell r="K404">
            <v>97298394.770000011</v>
          </cell>
          <cell r="L404">
            <v>3628608657</v>
          </cell>
          <cell r="M404">
            <v>1233249510</v>
          </cell>
          <cell r="N404">
            <v>8196.509765625</v>
          </cell>
          <cell r="O404">
            <v>7036.57</v>
          </cell>
          <cell r="P404">
            <v>1</v>
          </cell>
          <cell r="Q404">
            <v>8174.07</v>
          </cell>
          <cell r="R404">
            <v>8245.6200000000008</v>
          </cell>
          <cell r="S404">
            <v>0</v>
          </cell>
          <cell r="T404">
            <v>1290.492</v>
          </cell>
          <cell r="U404">
            <v>0</v>
          </cell>
          <cell r="V404">
            <v>0</v>
          </cell>
          <cell r="W404">
            <v>0</v>
          </cell>
          <cell r="X404">
            <v>-6.2022994950816765E-4</v>
          </cell>
          <cell r="Y404">
            <v>11710.79296875</v>
          </cell>
          <cell r="Z404">
            <v>13704</v>
          </cell>
          <cell r="AA404">
            <v>161784024.62399998</v>
          </cell>
          <cell r="AB404">
            <v>23531015.503999978</v>
          </cell>
          <cell r="AC404">
            <v>1.2699999999999999E-2</v>
          </cell>
          <cell r="AD404">
            <v>1.55E-2</v>
          </cell>
          <cell r="AE404">
            <v>4861858167</v>
          </cell>
          <cell r="AF404">
            <v>61745598.720899999</v>
          </cell>
          <cell r="AG404">
            <v>75358801.588499993</v>
          </cell>
          <cell r="AH404">
            <v>-35552796.049100012</v>
          </cell>
          <cell r="AI404">
            <v>0</v>
          </cell>
          <cell r="AJ404">
            <v>8257.7802734375</v>
          </cell>
          <cell r="AK404">
            <v>97298394.770000011</v>
          </cell>
          <cell r="AL404">
            <v>0</v>
          </cell>
          <cell r="AM404">
            <v>23531015.503999978</v>
          </cell>
          <cell r="AN404">
            <v>0</v>
          </cell>
          <cell r="AO404">
            <v>23531015.503999978</v>
          </cell>
          <cell r="AP404">
            <v>17.020255583425076</v>
          </cell>
          <cell r="AQ404">
            <v>21939593.181500018</v>
          </cell>
          <cell r="AR404">
            <v>1</v>
          </cell>
          <cell r="AS404">
            <v>0</v>
          </cell>
          <cell r="AT404">
            <v>1</v>
          </cell>
          <cell r="AU404">
            <v>21939594</v>
          </cell>
          <cell r="AV404">
            <v>21939594</v>
          </cell>
          <cell r="AW404">
            <v>955241884.828125</v>
          </cell>
          <cell r="AX404">
            <v>3134227.7142857141</v>
          </cell>
          <cell r="AY404">
            <v>136463126.40401787</v>
          </cell>
          <cell r="AZ404">
            <v>23531015.503999978</v>
          </cell>
          <cell r="BA404">
            <v>3361573.6434285683</v>
          </cell>
          <cell r="BB404">
            <v>3195149732.7752008</v>
          </cell>
          <cell r="BC404">
            <v>734844866.56274295</v>
          </cell>
          <cell r="BD404">
            <v>21939593</v>
          </cell>
          <cell r="BE404">
            <v>3134228</v>
          </cell>
        </row>
        <row r="405">
          <cell r="A405">
            <v>122092002</v>
          </cell>
          <cell r="B405" t="str">
            <v>Centennial SD</v>
          </cell>
          <cell r="C405" t="str">
            <v>Bucks</v>
          </cell>
          <cell r="D405">
            <v>15199.59</v>
          </cell>
          <cell r="E405">
            <v>91</v>
          </cell>
          <cell r="F405">
            <v>1.4800000000000001E-2</v>
          </cell>
          <cell r="G405">
            <v>55</v>
          </cell>
          <cell r="H405">
            <v>116988431.3</v>
          </cell>
          <cell r="I405">
            <v>7919.65</v>
          </cell>
          <cell r="J405">
            <v>0</v>
          </cell>
          <cell r="K405">
            <v>97604151.540000007</v>
          </cell>
          <cell r="L405">
            <v>4870738438</v>
          </cell>
          <cell r="M405">
            <v>1711218978</v>
          </cell>
          <cell r="N405">
            <v>15199.58984375</v>
          </cell>
          <cell r="O405">
            <v>5426.692</v>
          </cell>
          <cell r="P405">
            <v>0.15</v>
          </cell>
          <cell r="Q405">
            <v>15266.82</v>
          </cell>
          <cell r="R405">
            <v>8245.6200000000008</v>
          </cell>
          <cell r="S405">
            <v>0</v>
          </cell>
          <cell r="T405">
            <v>609.10199999999998</v>
          </cell>
          <cell r="U405">
            <v>0</v>
          </cell>
          <cell r="V405">
            <v>0</v>
          </cell>
          <cell r="W405">
            <v>0</v>
          </cell>
          <cell r="X405">
            <v>-6.6131777960903526E-2</v>
          </cell>
          <cell r="Y405">
            <v>14771.9189453125</v>
          </cell>
          <cell r="Z405">
            <v>13704</v>
          </cell>
          <cell r="AA405">
            <v>108530883.59999999</v>
          </cell>
          <cell r="AB405">
            <v>0</v>
          </cell>
          <cell r="AC405">
            <v>1.2699999999999999E-2</v>
          </cell>
          <cell r="AD405">
            <v>1.55E-2</v>
          </cell>
          <cell r="AE405">
            <v>6581957416</v>
          </cell>
          <cell r="AF405">
            <v>83590859.183200002</v>
          </cell>
          <cell r="AG405">
            <v>102020339.948</v>
          </cell>
          <cell r="AH405">
            <v>-14013292.356800005</v>
          </cell>
          <cell r="AI405">
            <v>0</v>
          </cell>
          <cell r="AJ405">
            <v>8257.7802734375</v>
          </cell>
          <cell r="AK405">
            <v>97604151.540000007</v>
          </cell>
          <cell r="AL405">
            <v>0</v>
          </cell>
          <cell r="AM405">
            <v>0</v>
          </cell>
          <cell r="AN405">
            <v>0</v>
          </cell>
          <cell r="AO405">
            <v>0</v>
          </cell>
          <cell r="AP405">
            <v>0</v>
          </cell>
          <cell r="AQ405">
            <v>0</v>
          </cell>
          <cell r="AR405">
            <v>0.15936131255006081</v>
          </cell>
          <cell r="AS405">
            <v>0</v>
          </cell>
          <cell r="AT405">
            <v>0.15936131255006081</v>
          </cell>
          <cell r="AU405">
            <v>0</v>
          </cell>
          <cell r="AV405">
            <v>0</v>
          </cell>
          <cell r="AW405">
            <v>955241884.828125</v>
          </cell>
          <cell r="AX405">
            <v>0</v>
          </cell>
          <cell r="AY405">
            <v>136463126.40401787</v>
          </cell>
          <cell r="AZ405">
            <v>0</v>
          </cell>
          <cell r="BA405">
            <v>0</v>
          </cell>
          <cell r="BB405">
            <v>3195149732.7752008</v>
          </cell>
          <cell r="BC405">
            <v>734844866.56274295</v>
          </cell>
          <cell r="BD405">
            <v>0</v>
          </cell>
          <cell r="BE405">
            <v>0</v>
          </cell>
        </row>
        <row r="406">
          <cell r="A406">
            <v>122092102</v>
          </cell>
          <cell r="B406" t="str">
            <v>Central Bucks SD</v>
          </cell>
          <cell r="C406" t="str">
            <v>Bucks</v>
          </cell>
          <cell r="D406">
            <v>18073.88</v>
          </cell>
          <cell r="E406">
            <v>95</v>
          </cell>
          <cell r="F406">
            <v>1.17E-2</v>
          </cell>
          <cell r="G406">
            <v>22</v>
          </cell>
          <cell r="H406">
            <v>331636005.34000003</v>
          </cell>
          <cell r="I406">
            <v>23682.412</v>
          </cell>
          <cell r="J406">
            <v>0</v>
          </cell>
          <cell r="K406">
            <v>276236264.06</v>
          </cell>
          <cell r="L406">
            <v>16997383053</v>
          </cell>
          <cell r="M406">
            <v>6709300946</v>
          </cell>
          <cell r="N406">
            <v>18073.880859375</v>
          </cell>
          <cell r="O406">
            <v>17415.066999999999</v>
          </cell>
          <cell r="P406">
            <v>0</v>
          </cell>
          <cell r="Q406">
            <v>18068.22</v>
          </cell>
          <cell r="R406">
            <v>8245.6200000000008</v>
          </cell>
          <cell r="S406">
            <v>0</v>
          </cell>
          <cell r="T406">
            <v>953.84199999999998</v>
          </cell>
          <cell r="U406">
            <v>1</v>
          </cell>
          <cell r="V406">
            <v>1</v>
          </cell>
          <cell r="W406">
            <v>1</v>
          </cell>
          <cell r="X406">
            <v>-0.12171889253111599</v>
          </cell>
          <cell r="Y406">
            <v>14003.47265625</v>
          </cell>
          <cell r="Z406">
            <v>13704</v>
          </cell>
          <cell r="AA406">
            <v>324543774.04799998</v>
          </cell>
          <cell r="AB406">
            <v>0</v>
          </cell>
          <cell r="AC406">
            <v>1.2699999999999999E-2</v>
          </cell>
          <cell r="AD406">
            <v>1.55E-2</v>
          </cell>
          <cell r="AE406">
            <v>23706683999</v>
          </cell>
          <cell r="AF406">
            <v>301074886.78729999</v>
          </cell>
          <cell r="AG406">
            <v>367453601.98449999</v>
          </cell>
          <cell r="AH406">
            <v>24838622.727299988</v>
          </cell>
          <cell r="AI406">
            <v>0</v>
          </cell>
          <cell r="AJ406">
            <v>8257.7802734375</v>
          </cell>
          <cell r="AK406">
            <v>301074886.78729999</v>
          </cell>
          <cell r="AL406">
            <v>0</v>
          </cell>
          <cell r="AM406">
            <v>0</v>
          </cell>
          <cell r="AN406">
            <v>0</v>
          </cell>
          <cell r="AO406">
            <v>0</v>
          </cell>
          <cell r="AP406">
            <v>0</v>
          </cell>
          <cell r="AQ406">
            <v>0</v>
          </cell>
          <cell r="AR406">
            <v>-0.18870934572001064</v>
          </cell>
          <cell r="AS406">
            <v>0</v>
          </cell>
          <cell r="AT406">
            <v>0</v>
          </cell>
          <cell r="AU406">
            <v>0</v>
          </cell>
          <cell r="AV406">
            <v>0</v>
          </cell>
          <cell r="AW406">
            <v>955241884.828125</v>
          </cell>
          <cell r="AX406">
            <v>0</v>
          </cell>
          <cell r="AY406">
            <v>136463126.40401787</v>
          </cell>
          <cell r="AZ406">
            <v>0</v>
          </cell>
          <cell r="BA406">
            <v>0</v>
          </cell>
          <cell r="BB406">
            <v>3195149732.7752008</v>
          </cell>
          <cell r="BC406">
            <v>734844866.56274295</v>
          </cell>
          <cell r="BD406">
            <v>0</v>
          </cell>
          <cell r="BE406">
            <v>0</v>
          </cell>
        </row>
        <row r="407">
          <cell r="A407">
            <v>122092353</v>
          </cell>
          <cell r="B407" t="str">
            <v>Council Rock SD</v>
          </cell>
          <cell r="C407" t="str">
            <v>Bucks</v>
          </cell>
          <cell r="D407">
            <v>21540.3</v>
          </cell>
          <cell r="E407">
            <v>97</v>
          </cell>
          <cell r="F407">
            <v>1.21E-2</v>
          </cell>
          <cell r="G407">
            <v>25</v>
          </cell>
          <cell r="H407">
            <v>228917427.53999999</v>
          </cell>
          <cell r="I407">
            <v>14072.683999999999</v>
          </cell>
          <cell r="J407">
            <v>0</v>
          </cell>
          <cell r="K407">
            <v>203678280.50999999</v>
          </cell>
          <cell r="L407">
            <v>11661497297</v>
          </cell>
          <cell r="M407">
            <v>5124435109</v>
          </cell>
          <cell r="N407">
            <v>21540.30078125</v>
          </cell>
          <cell r="O407">
            <v>10363.934999999999</v>
          </cell>
          <cell r="P407">
            <v>0</v>
          </cell>
          <cell r="Q407">
            <v>21524.959999999999</v>
          </cell>
          <cell r="R407">
            <v>8245.6200000000008</v>
          </cell>
          <cell r="S407">
            <v>0</v>
          </cell>
          <cell r="T407">
            <v>553.76400000000001</v>
          </cell>
          <cell r="U407">
            <v>1</v>
          </cell>
          <cell r="V407">
            <v>1</v>
          </cell>
          <cell r="W407">
            <v>1</v>
          </cell>
          <cell r="X407">
            <v>-9.4739081561909327E-2</v>
          </cell>
          <cell r="Y407">
            <v>16266.7919921875</v>
          </cell>
          <cell r="Z407">
            <v>13704</v>
          </cell>
          <cell r="AA407">
            <v>192852061.53599998</v>
          </cell>
          <cell r="AB407">
            <v>0</v>
          </cell>
          <cell r="AC407">
            <v>1.2699999999999999E-2</v>
          </cell>
          <cell r="AD407">
            <v>1.55E-2</v>
          </cell>
          <cell r="AE407">
            <v>16785932406</v>
          </cell>
          <cell r="AF407">
            <v>213181341.5562</v>
          </cell>
          <cell r="AG407">
            <v>260181952.29300001</v>
          </cell>
          <cell r="AH407">
            <v>9503061.0462000072</v>
          </cell>
          <cell r="AI407">
            <v>0</v>
          </cell>
          <cell r="AJ407">
            <v>8257.7802734375</v>
          </cell>
          <cell r="AK407">
            <v>213181341.5562</v>
          </cell>
          <cell r="AL407">
            <v>0</v>
          </cell>
          <cell r="AM407">
            <v>0</v>
          </cell>
          <cell r="AN407">
            <v>0</v>
          </cell>
          <cell r="AO407">
            <v>0</v>
          </cell>
          <cell r="AP407">
            <v>0</v>
          </cell>
          <cell r="AQ407">
            <v>0</v>
          </cell>
          <cell r="AR407">
            <v>-0.60848558183824508</v>
          </cell>
          <cell r="AS407">
            <v>0</v>
          </cell>
          <cell r="AT407">
            <v>0</v>
          </cell>
          <cell r="AU407">
            <v>0</v>
          </cell>
          <cell r="AV407">
            <v>0</v>
          </cell>
          <cell r="AW407">
            <v>955241884.828125</v>
          </cell>
          <cell r="AX407">
            <v>0</v>
          </cell>
          <cell r="AY407">
            <v>136463126.40401787</v>
          </cell>
          <cell r="AZ407">
            <v>0</v>
          </cell>
          <cell r="BA407">
            <v>0</v>
          </cell>
          <cell r="BB407">
            <v>3195149732.7752008</v>
          </cell>
          <cell r="BC407">
            <v>734844866.56274295</v>
          </cell>
          <cell r="BD407">
            <v>0</v>
          </cell>
          <cell r="BE407">
            <v>0</v>
          </cell>
        </row>
        <row r="408">
          <cell r="A408">
            <v>122097203</v>
          </cell>
          <cell r="B408" t="str">
            <v>Morrisville Borough SD</v>
          </cell>
          <cell r="C408" t="str">
            <v>Bucks</v>
          </cell>
          <cell r="D408">
            <v>10567.7</v>
          </cell>
          <cell r="E408">
            <v>73</v>
          </cell>
          <cell r="F408">
            <v>1.77E-2</v>
          </cell>
          <cell r="G408">
            <v>82</v>
          </cell>
          <cell r="H408">
            <v>23376400</v>
          </cell>
          <cell r="I408">
            <v>1697.038</v>
          </cell>
          <cell r="J408">
            <v>0</v>
          </cell>
          <cell r="K408">
            <v>14494428.09</v>
          </cell>
          <cell r="L408">
            <v>519609075</v>
          </cell>
          <cell r="M408">
            <v>297455913</v>
          </cell>
          <cell r="N408">
            <v>10567.7001953125</v>
          </cell>
          <cell r="O408">
            <v>963.53700000000003</v>
          </cell>
          <cell r="P408">
            <v>0.73</v>
          </cell>
          <cell r="Q408">
            <v>10510.16</v>
          </cell>
          <cell r="R408">
            <v>8245.6200000000008</v>
          </cell>
          <cell r="S408">
            <v>0</v>
          </cell>
          <cell r="T408">
            <v>124.83</v>
          </cell>
          <cell r="U408">
            <v>0</v>
          </cell>
          <cell r="V408">
            <v>0</v>
          </cell>
          <cell r="W408">
            <v>0</v>
          </cell>
          <cell r="X408">
            <v>-2.9384299697695251E-2</v>
          </cell>
          <cell r="Y408">
            <v>13774.82421875</v>
          </cell>
          <cell r="Z408">
            <v>13704</v>
          </cell>
          <cell r="AA408">
            <v>23256208.752</v>
          </cell>
          <cell r="AB408">
            <v>0</v>
          </cell>
          <cell r="AC408">
            <v>1.2699999999999999E-2</v>
          </cell>
          <cell r="AD408">
            <v>1.55E-2</v>
          </cell>
          <cell r="AE408">
            <v>817064988</v>
          </cell>
          <cell r="AF408">
            <v>10376725.3476</v>
          </cell>
          <cell r="AG408">
            <v>12664507.313999999</v>
          </cell>
          <cell r="AH408">
            <v>-4117702.7423999999</v>
          </cell>
          <cell r="AI408">
            <v>0</v>
          </cell>
          <cell r="AJ408">
            <v>8257.7802734375</v>
          </cell>
          <cell r="AK408">
            <v>14494428.09</v>
          </cell>
          <cell r="AL408">
            <v>0</v>
          </cell>
          <cell r="AM408">
            <v>0</v>
          </cell>
          <cell r="AN408">
            <v>0</v>
          </cell>
          <cell r="AO408">
            <v>0</v>
          </cell>
          <cell r="AP408">
            <v>0</v>
          </cell>
          <cell r="AQ408">
            <v>1829920.7760000005</v>
          </cell>
          <cell r="AR408">
            <v>0.72027350627077902</v>
          </cell>
          <cell r="AS408">
            <v>0</v>
          </cell>
          <cell r="AT408">
            <v>0.72027350627077902</v>
          </cell>
          <cell r="AU408">
            <v>1335842.125</v>
          </cell>
          <cell r="AV408">
            <v>1335842.125</v>
          </cell>
          <cell r="AW408">
            <v>955241884.828125</v>
          </cell>
          <cell r="AX408">
            <v>190834.58928571429</v>
          </cell>
          <cell r="AY408">
            <v>136463126.40401787</v>
          </cell>
          <cell r="AZ408">
            <v>0</v>
          </cell>
          <cell r="BA408">
            <v>0</v>
          </cell>
          <cell r="BB408">
            <v>3195149732.7752008</v>
          </cell>
          <cell r="BC408">
            <v>734844866.56274295</v>
          </cell>
          <cell r="BD408">
            <v>1335842</v>
          </cell>
          <cell r="BE408">
            <v>190835</v>
          </cell>
        </row>
        <row r="409">
          <cell r="A409">
            <v>122097502</v>
          </cell>
          <cell r="B409" t="str">
            <v>Neshaminy SD</v>
          </cell>
          <cell r="C409" t="str">
            <v>Bucks</v>
          </cell>
          <cell r="D409">
            <v>12958.46</v>
          </cell>
          <cell r="E409">
            <v>85</v>
          </cell>
          <cell r="F409">
            <v>1.44E-2</v>
          </cell>
          <cell r="G409">
            <v>51</v>
          </cell>
          <cell r="H409">
            <v>176249853.53999999</v>
          </cell>
          <cell r="I409">
            <v>13158.446</v>
          </cell>
          <cell r="J409">
            <v>0</v>
          </cell>
          <cell r="K409">
            <v>140667081.35000002</v>
          </cell>
          <cell r="L409">
            <v>7263677331</v>
          </cell>
          <cell r="M409">
            <v>2508686269</v>
          </cell>
          <cell r="N409">
            <v>12958.4599609375</v>
          </cell>
          <cell r="O409">
            <v>9773.8889999999992</v>
          </cell>
          <cell r="P409">
            <v>0.43</v>
          </cell>
          <cell r="Q409">
            <v>12958.1</v>
          </cell>
          <cell r="R409">
            <v>8245.6200000000008</v>
          </cell>
          <cell r="S409">
            <v>0</v>
          </cell>
          <cell r="T409">
            <v>784.22400000000005</v>
          </cell>
          <cell r="U409">
            <v>0</v>
          </cell>
          <cell r="V409">
            <v>0</v>
          </cell>
          <cell r="W409">
            <v>0</v>
          </cell>
          <cell r="X409">
            <v>6.5517862774739852E-2</v>
          </cell>
          <cell r="Y409">
            <v>13394.427734375</v>
          </cell>
          <cell r="Z409">
            <v>13704</v>
          </cell>
          <cell r="AA409">
            <v>180323343.984</v>
          </cell>
          <cell r="AB409">
            <v>4073490.4440000057</v>
          </cell>
          <cell r="AC409">
            <v>1.2699999999999999E-2</v>
          </cell>
          <cell r="AD409">
            <v>1.55E-2</v>
          </cell>
          <cell r="AE409">
            <v>9772363600</v>
          </cell>
          <cell r="AF409">
            <v>124109017.72</v>
          </cell>
          <cell r="AG409">
            <v>151471635.80000001</v>
          </cell>
          <cell r="AH409">
            <v>-16558063.630000025</v>
          </cell>
          <cell r="AI409">
            <v>0</v>
          </cell>
          <cell r="AJ409">
            <v>8257.7802734375</v>
          </cell>
          <cell r="AK409">
            <v>140667081.35000002</v>
          </cell>
          <cell r="AL409">
            <v>0</v>
          </cell>
          <cell r="AM409">
            <v>4073490.4440000057</v>
          </cell>
          <cell r="AN409">
            <v>0</v>
          </cell>
          <cell r="AO409">
            <v>4073490.4440000057</v>
          </cell>
          <cell r="AP409">
            <v>2.311202172474728</v>
          </cell>
          <cell r="AQ409">
            <v>0</v>
          </cell>
          <cell r="AR409">
            <v>0.43075747575646872</v>
          </cell>
          <cell r="AS409">
            <v>0</v>
          </cell>
          <cell r="AT409">
            <v>0.43075747575646872</v>
          </cell>
          <cell r="AU409">
            <v>0</v>
          </cell>
          <cell r="AV409">
            <v>0</v>
          </cell>
          <cell r="AW409">
            <v>955241884.828125</v>
          </cell>
          <cell r="AX409">
            <v>0</v>
          </cell>
          <cell r="AY409">
            <v>136463126.40401787</v>
          </cell>
          <cell r="AZ409">
            <v>4073490.4440000057</v>
          </cell>
          <cell r="BA409">
            <v>581927.2062857151</v>
          </cell>
          <cell r="BB409">
            <v>3199223223.2192011</v>
          </cell>
          <cell r="BC409">
            <v>734844866.56274295</v>
          </cell>
          <cell r="BD409">
            <v>0</v>
          </cell>
          <cell r="BE409">
            <v>0</v>
          </cell>
        </row>
        <row r="410">
          <cell r="A410">
            <v>122097604</v>
          </cell>
          <cell r="B410" t="str">
            <v>New Hope-Solebury SD</v>
          </cell>
          <cell r="C410" t="str">
            <v>Bucks</v>
          </cell>
          <cell r="D410">
            <v>43118.67</v>
          </cell>
          <cell r="E410">
            <v>100</v>
          </cell>
          <cell r="F410">
            <v>9.2999999999999992E-3</v>
          </cell>
          <cell r="G410">
            <v>4</v>
          </cell>
          <cell r="H410">
            <v>38898546.979999997</v>
          </cell>
          <cell r="I410">
            <v>1726.0540000000001</v>
          </cell>
          <cell r="J410">
            <v>0</v>
          </cell>
          <cell r="K410">
            <v>39911054</v>
          </cell>
          <cell r="L410">
            <v>2872102319</v>
          </cell>
          <cell r="M410">
            <v>1411084486</v>
          </cell>
          <cell r="N410">
            <v>43118.671875</v>
          </cell>
          <cell r="O410">
            <v>1323.721</v>
          </cell>
          <cell r="P410">
            <v>0</v>
          </cell>
          <cell r="Q410">
            <v>43106.36</v>
          </cell>
          <cell r="R410">
            <v>8245.6200000000008</v>
          </cell>
          <cell r="S410">
            <v>0</v>
          </cell>
          <cell r="T410">
            <v>67.364000000000004</v>
          </cell>
          <cell r="U410">
            <v>1</v>
          </cell>
          <cell r="V410">
            <v>1</v>
          </cell>
          <cell r="W410">
            <v>0</v>
          </cell>
          <cell r="X410">
            <v>-0.17702022258710101</v>
          </cell>
          <cell r="Y410">
            <v>22536.11328125</v>
          </cell>
          <cell r="Z410">
            <v>13704</v>
          </cell>
          <cell r="AA410">
            <v>23653844.016000003</v>
          </cell>
          <cell r="AB410">
            <v>0</v>
          </cell>
          <cell r="AC410">
            <v>1.2699999999999999E-2</v>
          </cell>
          <cell r="AD410">
            <v>1.55E-2</v>
          </cell>
          <cell r="AE410">
            <v>4283186805</v>
          </cell>
          <cell r="AF410">
            <v>54396472.423500001</v>
          </cell>
          <cell r="AG410">
            <v>66389395.477499999</v>
          </cell>
          <cell r="AH410">
            <v>14485418.423500001</v>
          </cell>
          <cell r="AI410">
            <v>0</v>
          </cell>
          <cell r="AJ410">
            <v>8257.7802734375</v>
          </cell>
          <cell r="AK410">
            <v>54396472.423500001</v>
          </cell>
          <cell r="AL410">
            <v>0</v>
          </cell>
          <cell r="AM410">
            <v>0</v>
          </cell>
          <cell r="AN410">
            <v>0</v>
          </cell>
          <cell r="AO410">
            <v>0</v>
          </cell>
          <cell r="AP410">
            <v>0</v>
          </cell>
          <cell r="AQ410">
            <v>0</v>
          </cell>
          <cell r="AR410">
            <v>-3.2215813992651583</v>
          </cell>
          <cell r="AS410">
            <v>0</v>
          </cell>
          <cell r="AT410">
            <v>0</v>
          </cell>
          <cell r="AU410">
            <v>0</v>
          </cell>
          <cell r="AV410">
            <v>0</v>
          </cell>
          <cell r="AW410">
            <v>955241884.828125</v>
          </cell>
          <cell r="AX410">
            <v>0</v>
          </cell>
          <cell r="AY410">
            <v>136463126.40401787</v>
          </cell>
          <cell r="AZ410">
            <v>0</v>
          </cell>
          <cell r="BA410">
            <v>0</v>
          </cell>
          <cell r="BB410">
            <v>3199223223.2192011</v>
          </cell>
          <cell r="BC410">
            <v>734844866.56274295</v>
          </cell>
          <cell r="BD410">
            <v>0</v>
          </cell>
          <cell r="BE410">
            <v>0</v>
          </cell>
        </row>
        <row r="411">
          <cell r="A411">
            <v>122098003</v>
          </cell>
          <cell r="B411" t="str">
            <v>Palisades SD</v>
          </cell>
          <cell r="C411" t="str">
            <v>Bucks</v>
          </cell>
          <cell r="D411">
            <v>29046.240000000002</v>
          </cell>
          <cell r="E411">
            <v>99</v>
          </cell>
          <cell r="F411">
            <v>1.0699999999999999E-2</v>
          </cell>
          <cell r="G411">
            <v>13</v>
          </cell>
          <cell r="H411">
            <v>43081474.309999995</v>
          </cell>
          <cell r="I411">
            <v>2119.7379999999998</v>
          </cell>
          <cell r="J411">
            <v>0</v>
          </cell>
          <cell r="K411">
            <v>34606706.680000007</v>
          </cell>
          <cell r="L411">
            <v>2494849004</v>
          </cell>
          <cell r="M411">
            <v>731300678</v>
          </cell>
          <cell r="N411">
            <v>29046.240234375</v>
          </cell>
          <cell r="O411">
            <v>1467.7819999999999</v>
          </cell>
          <cell r="P411">
            <v>0</v>
          </cell>
          <cell r="Q411">
            <v>29019.71</v>
          </cell>
          <cell r="R411">
            <v>8245.6200000000008</v>
          </cell>
          <cell r="S411">
            <v>16.696999999999999</v>
          </cell>
          <cell r="T411">
            <v>71.915000000000006</v>
          </cell>
          <cell r="U411">
            <v>0</v>
          </cell>
          <cell r="V411">
            <v>0</v>
          </cell>
          <cell r="W411">
            <v>0</v>
          </cell>
          <cell r="X411">
            <v>-0.22423679302174523</v>
          </cell>
          <cell r="Y411">
            <v>20323.9609375</v>
          </cell>
          <cell r="Z411">
            <v>13704</v>
          </cell>
          <cell r="AA411">
            <v>29048889.551999997</v>
          </cell>
          <cell r="AB411">
            <v>0</v>
          </cell>
          <cell r="AC411">
            <v>1.2699999999999999E-2</v>
          </cell>
          <cell r="AD411">
            <v>1.55E-2</v>
          </cell>
          <cell r="AE411">
            <v>3226149682</v>
          </cell>
          <cell r="AF411">
            <v>40972100.961399995</v>
          </cell>
          <cell r="AG411">
            <v>50005320.071000002</v>
          </cell>
          <cell r="AH411">
            <v>6365394.2813999876</v>
          </cell>
          <cell r="AI411">
            <v>0</v>
          </cell>
          <cell r="AJ411">
            <v>8257.7802734375</v>
          </cell>
          <cell r="AK411">
            <v>40972100.961399995</v>
          </cell>
          <cell r="AL411">
            <v>0</v>
          </cell>
          <cell r="AM411">
            <v>0</v>
          </cell>
          <cell r="AN411">
            <v>0</v>
          </cell>
          <cell r="AO411">
            <v>0</v>
          </cell>
          <cell r="AP411">
            <v>0</v>
          </cell>
          <cell r="AQ411">
            <v>0</v>
          </cell>
          <cell r="AR411">
            <v>-1.5174392236866581</v>
          </cell>
          <cell r="AS411">
            <v>0</v>
          </cell>
          <cell r="AT411">
            <v>0</v>
          </cell>
          <cell r="AU411">
            <v>0</v>
          </cell>
          <cell r="AV411">
            <v>0</v>
          </cell>
          <cell r="AW411">
            <v>955241884.828125</v>
          </cell>
          <cell r="AX411">
            <v>0</v>
          </cell>
          <cell r="AY411">
            <v>136463126.40401787</v>
          </cell>
          <cell r="AZ411">
            <v>0</v>
          </cell>
          <cell r="BA411">
            <v>0</v>
          </cell>
          <cell r="BB411">
            <v>3199223223.2192011</v>
          </cell>
          <cell r="BC411">
            <v>734844866.56274295</v>
          </cell>
          <cell r="BD411">
            <v>0</v>
          </cell>
          <cell r="BE411">
            <v>0</v>
          </cell>
        </row>
        <row r="412">
          <cell r="A412">
            <v>122098103</v>
          </cell>
          <cell r="B412" t="str">
            <v>Pennridge SD</v>
          </cell>
          <cell r="C412" t="str">
            <v>Bucks</v>
          </cell>
          <cell r="D412">
            <v>15102.23</v>
          </cell>
          <cell r="E412">
            <v>91</v>
          </cell>
          <cell r="F412">
            <v>1.4500000000000001E-2</v>
          </cell>
          <cell r="G412">
            <v>52</v>
          </cell>
          <cell r="H412">
            <v>132622155.31999999</v>
          </cell>
          <cell r="I412">
            <v>9876.5190000000002</v>
          </cell>
          <cell r="J412">
            <v>0</v>
          </cell>
          <cell r="K412">
            <v>111705697.63000001</v>
          </cell>
          <cell r="L412">
            <v>5644493305</v>
          </cell>
          <cell r="M412">
            <v>2072256989</v>
          </cell>
          <cell r="N412">
            <v>15102.23046875</v>
          </cell>
          <cell r="O412">
            <v>6713.527</v>
          </cell>
          <cell r="P412">
            <v>0.18</v>
          </cell>
          <cell r="Q412">
            <v>14989.97</v>
          </cell>
          <cell r="R412">
            <v>8245.6200000000008</v>
          </cell>
          <cell r="S412">
            <v>0</v>
          </cell>
          <cell r="T412">
            <v>493.59399999999999</v>
          </cell>
          <cell r="U412">
            <v>0</v>
          </cell>
          <cell r="V412">
            <v>0</v>
          </cell>
          <cell r="W412">
            <v>0</v>
          </cell>
          <cell r="X412">
            <v>-0.10939237839167133</v>
          </cell>
          <cell r="Y412">
            <v>13428.0263671875</v>
          </cell>
          <cell r="Z412">
            <v>13704</v>
          </cell>
          <cell r="AA412">
            <v>135347816.37600002</v>
          </cell>
          <cell r="AB412">
            <v>2725661.0560000241</v>
          </cell>
          <cell r="AC412">
            <v>1.2699999999999999E-2</v>
          </cell>
          <cell r="AD412">
            <v>1.55E-2</v>
          </cell>
          <cell r="AE412">
            <v>7716750294</v>
          </cell>
          <cell r="AF412">
            <v>98002728.733799994</v>
          </cell>
          <cell r="AG412">
            <v>119609629.557</v>
          </cell>
          <cell r="AH412">
            <v>-13702968.896200016</v>
          </cell>
          <cell r="AI412">
            <v>0</v>
          </cell>
          <cell r="AJ412">
            <v>8257.7802734375</v>
          </cell>
          <cell r="AK412">
            <v>111705697.63000001</v>
          </cell>
          <cell r="AL412">
            <v>0</v>
          </cell>
          <cell r="AM412">
            <v>2725661.0560000241</v>
          </cell>
          <cell r="AN412">
            <v>0</v>
          </cell>
          <cell r="AO412">
            <v>2725661.0560000241</v>
          </cell>
          <cell r="AP412">
            <v>2.0552079322066201</v>
          </cell>
          <cell r="AQ412">
            <v>0</v>
          </cell>
          <cell r="AR412">
            <v>0.17115133017903217</v>
          </cell>
          <cell r="AS412">
            <v>0</v>
          </cell>
          <cell r="AT412">
            <v>0.17115133017903217</v>
          </cell>
          <cell r="AU412">
            <v>0</v>
          </cell>
          <cell r="AV412">
            <v>0</v>
          </cell>
          <cell r="AW412">
            <v>955241884.828125</v>
          </cell>
          <cell r="AX412">
            <v>0</v>
          </cell>
          <cell r="AY412">
            <v>136463126.40401787</v>
          </cell>
          <cell r="AZ412">
            <v>2725661.0560000241</v>
          </cell>
          <cell r="BA412">
            <v>389380.15085714631</v>
          </cell>
          <cell r="BB412">
            <v>3201948884.2752013</v>
          </cell>
          <cell r="BC412">
            <v>734844866.56274295</v>
          </cell>
          <cell r="BD412">
            <v>0</v>
          </cell>
          <cell r="BE412">
            <v>0</v>
          </cell>
        </row>
        <row r="413">
          <cell r="A413">
            <v>122098202</v>
          </cell>
          <cell r="B413" t="str">
            <v>Pennsbury SD</v>
          </cell>
          <cell r="C413" t="str">
            <v>Bucks</v>
          </cell>
          <cell r="D413">
            <v>14894.73</v>
          </cell>
          <cell r="E413">
            <v>91</v>
          </cell>
          <cell r="F413">
            <v>1.3899999999999999E-2</v>
          </cell>
          <cell r="G413">
            <v>49</v>
          </cell>
          <cell r="H413">
            <v>209840958.25</v>
          </cell>
          <cell r="I413">
            <v>15024.834999999999</v>
          </cell>
          <cell r="J413">
            <v>0</v>
          </cell>
          <cell r="K413">
            <v>166757100.74000001</v>
          </cell>
          <cell r="L413">
            <v>8469028092</v>
          </cell>
          <cell r="M413">
            <v>3495552004</v>
          </cell>
          <cell r="N413">
            <v>14894.73046875</v>
          </cell>
          <cell r="O413">
            <v>10366.138000000001</v>
          </cell>
          <cell r="P413">
            <v>0.19</v>
          </cell>
          <cell r="Q413">
            <v>14935.62</v>
          </cell>
          <cell r="R413">
            <v>8245.6200000000008</v>
          </cell>
          <cell r="S413">
            <v>0</v>
          </cell>
          <cell r="T413">
            <v>848.93799999999999</v>
          </cell>
          <cell r="U413">
            <v>0</v>
          </cell>
          <cell r="V413">
            <v>0</v>
          </cell>
          <cell r="W413">
            <v>0</v>
          </cell>
          <cell r="X413">
            <v>-7.4074318882915796E-2</v>
          </cell>
          <cell r="Y413">
            <v>13966.2734375</v>
          </cell>
          <cell r="Z413">
            <v>13704</v>
          </cell>
          <cell r="AA413">
            <v>205900338.83999997</v>
          </cell>
          <cell r="AB413">
            <v>0</v>
          </cell>
          <cell r="AC413">
            <v>1.2699999999999999E-2</v>
          </cell>
          <cell r="AD413">
            <v>1.55E-2</v>
          </cell>
          <cell r="AE413">
            <v>11964580096</v>
          </cell>
          <cell r="AF413">
            <v>151950167.21919999</v>
          </cell>
          <cell r="AG413">
            <v>185450991.48800001</v>
          </cell>
          <cell r="AH413">
            <v>-14806933.520800024</v>
          </cell>
          <cell r="AI413">
            <v>0</v>
          </cell>
          <cell r="AJ413">
            <v>8257.7802734375</v>
          </cell>
          <cell r="AK413">
            <v>166757100.74000001</v>
          </cell>
          <cell r="AL413">
            <v>0</v>
          </cell>
          <cell r="AM413">
            <v>0</v>
          </cell>
          <cell r="AN413">
            <v>0</v>
          </cell>
          <cell r="AO413">
            <v>0</v>
          </cell>
          <cell r="AP413">
            <v>0</v>
          </cell>
          <cell r="AQ413">
            <v>0</v>
          </cell>
          <cell r="AR413">
            <v>0.19627914820386594</v>
          </cell>
          <cell r="AS413">
            <v>0</v>
          </cell>
          <cell r="AT413">
            <v>0.19627914820386594</v>
          </cell>
          <cell r="AU413">
            <v>0</v>
          </cell>
          <cell r="AV413">
            <v>0</v>
          </cell>
          <cell r="AW413">
            <v>955241884.828125</v>
          </cell>
          <cell r="AX413">
            <v>0</v>
          </cell>
          <cell r="AY413">
            <v>136463126.40401787</v>
          </cell>
          <cell r="AZ413">
            <v>0</v>
          </cell>
          <cell r="BA413">
            <v>0</v>
          </cell>
          <cell r="BB413">
            <v>3201948884.2752013</v>
          </cell>
          <cell r="BC413">
            <v>734844866.56274295</v>
          </cell>
          <cell r="BD413">
            <v>0</v>
          </cell>
          <cell r="BE413">
            <v>0</v>
          </cell>
        </row>
        <row r="414">
          <cell r="A414">
            <v>122098403</v>
          </cell>
          <cell r="B414" t="str">
            <v>Quakertown Community SD</v>
          </cell>
          <cell r="C414" t="str">
            <v>Bucks</v>
          </cell>
          <cell r="D414">
            <v>12927.91</v>
          </cell>
          <cell r="E414">
            <v>85</v>
          </cell>
          <cell r="F414">
            <v>1.7399999999999999E-2</v>
          </cell>
          <cell r="G414">
            <v>80</v>
          </cell>
          <cell r="H414">
            <v>100243707.64</v>
          </cell>
          <cell r="I414">
            <v>7318.0290000000005</v>
          </cell>
          <cell r="J414">
            <v>0</v>
          </cell>
          <cell r="K414">
            <v>87270042.870000005</v>
          </cell>
          <cell r="L414">
            <v>3823444381</v>
          </cell>
          <cell r="M414">
            <v>1199215732</v>
          </cell>
          <cell r="N414">
            <v>12927.91015625</v>
          </cell>
          <cell r="O414">
            <v>4963.8649999999998</v>
          </cell>
          <cell r="P414">
            <v>0.43</v>
          </cell>
          <cell r="Q414">
            <v>12957.36</v>
          </cell>
          <cell r="R414">
            <v>8245.6200000000008</v>
          </cell>
          <cell r="S414">
            <v>0</v>
          </cell>
          <cell r="T414">
            <v>462.95499999999998</v>
          </cell>
          <cell r="U414">
            <v>0</v>
          </cell>
          <cell r="V414">
            <v>0</v>
          </cell>
          <cell r="W414">
            <v>0</v>
          </cell>
          <cell r="X414">
            <v>-0.1020142901269431</v>
          </cell>
          <cell r="Y414">
            <v>13698.18359375</v>
          </cell>
          <cell r="Z414">
            <v>13704</v>
          </cell>
          <cell r="AA414">
            <v>100286269.41600001</v>
          </cell>
          <cell r="AB414">
            <v>42561.776000007987</v>
          </cell>
          <cell r="AC414">
            <v>1.2699999999999999E-2</v>
          </cell>
          <cell r="AD414">
            <v>1.55E-2</v>
          </cell>
          <cell r="AE414">
            <v>5022660113</v>
          </cell>
          <cell r="AF414">
            <v>63787783.435099997</v>
          </cell>
          <cell r="AG414">
            <v>77851231.751499996</v>
          </cell>
          <cell r="AH414">
            <v>-23482259.434900008</v>
          </cell>
          <cell r="AI414">
            <v>0</v>
          </cell>
          <cell r="AJ414">
            <v>8257.7802734375</v>
          </cell>
          <cell r="AK414">
            <v>87270042.870000005</v>
          </cell>
          <cell r="AL414">
            <v>0</v>
          </cell>
          <cell r="AM414">
            <v>42561.776000007987</v>
          </cell>
          <cell r="AN414">
            <v>0</v>
          </cell>
          <cell r="AO414">
            <v>42561.776000007987</v>
          </cell>
          <cell r="AP414">
            <v>4.2458301874525504E-2</v>
          </cell>
          <cell r="AQ414">
            <v>9418811.1185000092</v>
          </cell>
          <cell r="AR414">
            <v>0.43445699350529643</v>
          </cell>
          <cell r="AS414">
            <v>0</v>
          </cell>
          <cell r="AT414">
            <v>0.43445699350529643</v>
          </cell>
          <cell r="AU414">
            <v>4050088.75</v>
          </cell>
          <cell r="AV414">
            <v>4050088.75</v>
          </cell>
          <cell r="AW414">
            <v>955241884.828125</v>
          </cell>
          <cell r="AX414">
            <v>578584.10714285716</v>
          </cell>
          <cell r="AY414">
            <v>136463126.40401787</v>
          </cell>
          <cell r="AZ414">
            <v>42561.776000007987</v>
          </cell>
          <cell r="BA414">
            <v>6080.253714286855</v>
          </cell>
          <cell r="BB414">
            <v>3201991446.0512013</v>
          </cell>
          <cell r="BC414">
            <v>734844866.56274295</v>
          </cell>
          <cell r="BD414">
            <v>4050089</v>
          </cell>
          <cell r="BE414">
            <v>578584</v>
          </cell>
        </row>
        <row r="415">
          <cell r="A415">
            <v>123460302</v>
          </cell>
          <cell r="B415" t="str">
            <v>Abington SD</v>
          </cell>
          <cell r="C415" t="str">
            <v>Montgomery</v>
          </cell>
          <cell r="D415">
            <v>13128.63</v>
          </cell>
          <cell r="E415">
            <v>86</v>
          </cell>
          <cell r="F415">
            <v>1.46E-2</v>
          </cell>
          <cell r="G415">
            <v>53</v>
          </cell>
          <cell r="H415">
            <v>158354402.95000002</v>
          </cell>
          <cell r="I415">
            <v>11304.089</v>
          </cell>
          <cell r="J415">
            <v>1</v>
          </cell>
          <cell r="K415">
            <v>126768926.57000001</v>
          </cell>
          <cell r="L415">
            <v>5913968853</v>
          </cell>
          <cell r="M415">
            <v>2743145299</v>
          </cell>
          <cell r="N415">
            <v>13128.6298828125</v>
          </cell>
          <cell r="O415">
            <v>8477.5669999999991</v>
          </cell>
          <cell r="P415">
            <v>0.41</v>
          </cell>
          <cell r="Q415">
            <v>13142.76</v>
          </cell>
          <cell r="R415">
            <v>8245.6200000000008</v>
          </cell>
          <cell r="S415">
            <v>0</v>
          </cell>
          <cell r="T415">
            <v>744.21299999999997</v>
          </cell>
          <cell r="U415">
            <v>0</v>
          </cell>
          <cell r="V415">
            <v>0</v>
          </cell>
          <cell r="W415">
            <v>0</v>
          </cell>
          <cell r="X415">
            <v>0.12638145840772683</v>
          </cell>
          <cell r="Y415">
            <v>14008.5947265625</v>
          </cell>
          <cell r="Z415">
            <v>13704</v>
          </cell>
          <cell r="AA415">
            <v>154911235.65599999</v>
          </cell>
          <cell r="AB415">
            <v>0</v>
          </cell>
          <cell r="AC415">
            <v>1.2699999999999999E-2</v>
          </cell>
          <cell r="AD415">
            <v>1.55E-2</v>
          </cell>
          <cell r="AE415">
            <v>8657114152</v>
          </cell>
          <cell r="AF415">
            <v>109945349.7304</v>
          </cell>
          <cell r="AG415">
            <v>134185269.35600001</v>
          </cell>
          <cell r="AH415">
            <v>-16823576.839600012</v>
          </cell>
          <cell r="AI415">
            <v>0</v>
          </cell>
          <cell r="AJ415">
            <v>8257.7802734375</v>
          </cell>
          <cell r="AK415">
            <v>126768926.57000001</v>
          </cell>
          <cell r="AL415">
            <v>0</v>
          </cell>
          <cell r="AM415">
            <v>0</v>
          </cell>
          <cell r="AN415">
            <v>0</v>
          </cell>
          <cell r="AO415">
            <v>0</v>
          </cell>
          <cell r="AP415">
            <v>0</v>
          </cell>
          <cell r="AQ415">
            <v>0</v>
          </cell>
          <cell r="AR415">
            <v>0.41015025247851611</v>
          </cell>
          <cell r="AS415">
            <v>0</v>
          </cell>
          <cell r="AT415">
            <v>0.41015025247851611</v>
          </cell>
          <cell r="AU415">
            <v>0</v>
          </cell>
          <cell r="AV415">
            <v>0</v>
          </cell>
          <cell r="AW415">
            <v>955241884.828125</v>
          </cell>
          <cell r="AX415">
            <v>0</v>
          </cell>
          <cell r="AY415">
            <v>136463126.40401787</v>
          </cell>
          <cell r="AZ415">
            <v>0</v>
          </cell>
          <cell r="BA415">
            <v>0</v>
          </cell>
          <cell r="BB415">
            <v>3201991446.0512013</v>
          </cell>
          <cell r="BC415">
            <v>734844866.56274295</v>
          </cell>
          <cell r="BD415">
            <v>0</v>
          </cell>
          <cell r="BE415">
            <v>0</v>
          </cell>
        </row>
        <row r="416">
          <cell r="A416">
            <v>123460504</v>
          </cell>
          <cell r="B416" t="str">
            <v>Bryn Athyn SD</v>
          </cell>
          <cell r="C416" t="str">
            <v>Montgomery</v>
          </cell>
          <cell r="D416">
            <v>887344.7</v>
          </cell>
          <cell r="E416">
            <v>100</v>
          </cell>
          <cell r="F416">
            <v>5.0000000000000001E-4</v>
          </cell>
          <cell r="G416">
            <v>0</v>
          </cell>
          <cell r="H416">
            <v>226289.25</v>
          </cell>
          <cell r="I416">
            <v>4.0030000000000001</v>
          </cell>
          <cell r="J416">
            <v>0</v>
          </cell>
          <cell r="K416">
            <v>172243.25999999998</v>
          </cell>
          <cell r="L416">
            <v>177159347</v>
          </cell>
          <cell r="M416">
            <v>200152286</v>
          </cell>
          <cell r="N416">
            <v>887344.6875</v>
          </cell>
          <cell r="O416">
            <v>5</v>
          </cell>
          <cell r="P416">
            <v>0</v>
          </cell>
          <cell r="Q416">
            <v>880100.47</v>
          </cell>
          <cell r="R416">
            <v>8245.6200000000008</v>
          </cell>
          <cell r="S416">
            <v>0.68500000000000005</v>
          </cell>
          <cell r="T416">
            <v>0.317</v>
          </cell>
          <cell r="U416">
            <v>0</v>
          </cell>
          <cell r="V416">
            <v>0</v>
          </cell>
          <cell r="W416">
            <v>0</v>
          </cell>
          <cell r="X416">
            <v>-0.7016172345885302</v>
          </cell>
          <cell r="Y416">
            <v>56529.9140625</v>
          </cell>
          <cell r="Z416">
            <v>13704</v>
          </cell>
          <cell r="AA416">
            <v>54857.112000000001</v>
          </cell>
          <cell r="AB416">
            <v>0</v>
          </cell>
          <cell r="AC416">
            <v>1.2699999999999999E-2</v>
          </cell>
          <cell r="AD416">
            <v>1.55E-2</v>
          </cell>
          <cell r="AE416">
            <v>377311633</v>
          </cell>
          <cell r="AF416">
            <v>4791857.7390999999</v>
          </cell>
          <cell r="AG416">
            <v>5848330.3114999998</v>
          </cell>
          <cell r="AH416">
            <v>4619614.4791000001</v>
          </cell>
          <cell r="AI416">
            <v>0</v>
          </cell>
          <cell r="AJ416">
            <v>8257.7802734375</v>
          </cell>
          <cell r="AK416">
            <v>4791857.7390999999</v>
          </cell>
          <cell r="AL416">
            <v>0</v>
          </cell>
          <cell r="AM416">
            <v>0</v>
          </cell>
          <cell r="AN416">
            <v>0</v>
          </cell>
          <cell r="AO416">
            <v>0</v>
          </cell>
          <cell r="AP416">
            <v>0</v>
          </cell>
          <cell r="AQ416">
            <v>0</v>
          </cell>
          <cell r="AR416">
            <v>-105.4555943749544</v>
          </cell>
          <cell r="AS416">
            <v>0</v>
          </cell>
          <cell r="AT416">
            <v>0</v>
          </cell>
          <cell r="AU416">
            <v>0</v>
          </cell>
          <cell r="AV416">
            <v>0</v>
          </cell>
          <cell r="AW416">
            <v>955241884.828125</v>
          </cell>
          <cell r="AX416">
            <v>0</v>
          </cell>
          <cell r="AY416">
            <v>136463126.40401787</v>
          </cell>
          <cell r="AZ416">
            <v>0</v>
          </cell>
          <cell r="BA416">
            <v>0</v>
          </cell>
          <cell r="BB416">
            <v>3201991446.0512013</v>
          </cell>
          <cell r="BC416">
            <v>734844866.56274295</v>
          </cell>
          <cell r="BD416">
            <v>0</v>
          </cell>
          <cell r="BE416">
            <v>0</v>
          </cell>
        </row>
        <row r="417">
          <cell r="A417">
            <v>123461302</v>
          </cell>
          <cell r="B417" t="str">
            <v>Cheltenham SD</v>
          </cell>
          <cell r="C417" t="str">
            <v>Montgomery</v>
          </cell>
          <cell r="D417">
            <v>12960.65</v>
          </cell>
          <cell r="E417">
            <v>85</v>
          </cell>
          <cell r="F417">
            <v>2.4E-2</v>
          </cell>
          <cell r="G417">
            <v>98</v>
          </cell>
          <cell r="H417">
            <v>111868771.20999999</v>
          </cell>
          <cell r="I417">
            <v>6427.2719999999999</v>
          </cell>
          <cell r="J417">
            <v>0</v>
          </cell>
          <cell r="K417">
            <v>104763846.95999999</v>
          </cell>
          <cell r="L417">
            <v>3094195534</v>
          </cell>
          <cell r="M417">
            <v>1273850292</v>
          </cell>
          <cell r="N417">
            <v>12960.650390625</v>
          </cell>
          <cell r="O417">
            <v>4332.0780000000004</v>
          </cell>
          <cell r="P417">
            <v>0.42</v>
          </cell>
          <cell r="Q417">
            <v>12989.63</v>
          </cell>
          <cell r="R417">
            <v>8245.6200000000008</v>
          </cell>
          <cell r="S417">
            <v>0</v>
          </cell>
          <cell r="T417">
            <v>375.72699999999998</v>
          </cell>
          <cell r="U417">
            <v>0</v>
          </cell>
          <cell r="V417">
            <v>0</v>
          </cell>
          <cell r="W417">
            <v>0</v>
          </cell>
          <cell r="X417">
            <v>-4.9398229300165269E-2</v>
          </cell>
          <cell r="Y417">
            <v>17405.326171875</v>
          </cell>
          <cell r="Z417">
            <v>13704</v>
          </cell>
          <cell r="AA417">
            <v>88079335.488000005</v>
          </cell>
          <cell r="AB417">
            <v>0</v>
          </cell>
          <cell r="AC417">
            <v>1.2699999999999999E-2</v>
          </cell>
          <cell r="AD417">
            <v>1.55E-2</v>
          </cell>
          <cell r="AE417">
            <v>4368045826</v>
          </cell>
          <cell r="AF417">
            <v>55474181.990199998</v>
          </cell>
          <cell r="AG417">
            <v>67704710.303000003</v>
          </cell>
          <cell r="AH417">
            <v>-49289664.969799995</v>
          </cell>
          <cell r="AI417">
            <v>0</v>
          </cell>
          <cell r="AJ417">
            <v>8257.7802734375</v>
          </cell>
          <cell r="AK417">
            <v>104763846.95999999</v>
          </cell>
          <cell r="AL417">
            <v>0</v>
          </cell>
          <cell r="AM417">
            <v>0</v>
          </cell>
          <cell r="AN417">
            <v>0</v>
          </cell>
          <cell r="AO417">
            <v>0</v>
          </cell>
          <cell r="AP417">
            <v>0</v>
          </cell>
          <cell r="AQ417">
            <v>37059136.65699999</v>
          </cell>
          <cell r="AR417">
            <v>0.43049221928136672</v>
          </cell>
          <cell r="AS417">
            <v>0</v>
          </cell>
          <cell r="AT417">
            <v>0.43049221928136672</v>
          </cell>
          <cell r="AU417">
            <v>15564837</v>
          </cell>
          <cell r="AV417">
            <v>15564837</v>
          </cell>
          <cell r="AW417">
            <v>955241884.828125</v>
          </cell>
          <cell r="AX417">
            <v>2223548.1428571427</v>
          </cell>
          <cell r="AY417">
            <v>136463126.40401787</v>
          </cell>
          <cell r="AZ417">
            <v>0</v>
          </cell>
          <cell r="BA417">
            <v>0</v>
          </cell>
          <cell r="BB417">
            <v>3201991446.0512013</v>
          </cell>
          <cell r="BC417">
            <v>734844866.56274295</v>
          </cell>
          <cell r="BD417">
            <v>15564837</v>
          </cell>
          <cell r="BE417">
            <v>2223548</v>
          </cell>
        </row>
        <row r="418">
          <cell r="A418">
            <v>123461602</v>
          </cell>
          <cell r="B418" t="str">
            <v>Colonial SD</v>
          </cell>
          <cell r="C418" t="str">
            <v>Montgomery</v>
          </cell>
          <cell r="D418">
            <v>26195.7</v>
          </cell>
          <cell r="E418">
            <v>98</v>
          </cell>
          <cell r="F418">
            <v>1.12E-2</v>
          </cell>
          <cell r="G418">
            <v>17</v>
          </cell>
          <cell r="H418">
            <v>128535015.52000001</v>
          </cell>
          <cell r="I418">
            <v>7139.9129999999996</v>
          </cell>
          <cell r="J418">
            <v>1</v>
          </cell>
          <cell r="K418">
            <v>120159300.81</v>
          </cell>
          <cell r="L418">
            <v>7863963540</v>
          </cell>
          <cell r="M418">
            <v>2866802940</v>
          </cell>
          <cell r="N418">
            <v>26195.69921875</v>
          </cell>
          <cell r="O418">
            <v>5376.5339999999997</v>
          </cell>
          <cell r="P418">
            <v>0</v>
          </cell>
          <cell r="Q418">
            <v>26278.48</v>
          </cell>
          <cell r="R418">
            <v>8245.6200000000008</v>
          </cell>
          <cell r="S418">
            <v>0</v>
          </cell>
          <cell r="T418">
            <v>340.33800000000002</v>
          </cell>
          <cell r="U418">
            <v>1</v>
          </cell>
          <cell r="V418">
            <v>1</v>
          </cell>
          <cell r="W418">
            <v>0</v>
          </cell>
          <cell r="X418">
            <v>0.12971943164520655</v>
          </cell>
          <cell r="Y418">
            <v>18002.322265625</v>
          </cell>
          <cell r="Z418">
            <v>13704</v>
          </cell>
          <cell r="AA418">
            <v>97845367.751999989</v>
          </cell>
          <cell r="AB418">
            <v>0</v>
          </cell>
          <cell r="AC418">
            <v>1.2699999999999999E-2</v>
          </cell>
          <cell r="AD418">
            <v>1.55E-2</v>
          </cell>
          <cell r="AE418">
            <v>10730766480</v>
          </cell>
          <cell r="AF418">
            <v>136280734.296</v>
          </cell>
          <cell r="AG418">
            <v>166326880.44</v>
          </cell>
          <cell r="AH418">
            <v>16121433.486000001</v>
          </cell>
          <cell r="AI418">
            <v>0</v>
          </cell>
          <cell r="AJ418">
            <v>8257.7802734375</v>
          </cell>
          <cell r="AK418">
            <v>136280734.296</v>
          </cell>
          <cell r="AL418">
            <v>0</v>
          </cell>
          <cell r="AM418">
            <v>0</v>
          </cell>
          <cell r="AN418">
            <v>0</v>
          </cell>
          <cell r="AO418">
            <v>0</v>
          </cell>
          <cell r="AP418">
            <v>0</v>
          </cell>
          <cell r="AQ418">
            <v>0</v>
          </cell>
          <cell r="AR418">
            <v>-1.1722446409736462</v>
          </cell>
          <cell r="AS418">
            <v>0</v>
          </cell>
          <cell r="AT418">
            <v>0</v>
          </cell>
          <cell r="AU418">
            <v>0</v>
          </cell>
          <cell r="AV418">
            <v>0</v>
          </cell>
          <cell r="AW418">
            <v>955241884.828125</v>
          </cell>
          <cell r="AX418">
            <v>0</v>
          </cell>
          <cell r="AY418">
            <v>136463126.40401787</v>
          </cell>
          <cell r="AZ418">
            <v>0</v>
          </cell>
          <cell r="BA418">
            <v>0</v>
          </cell>
          <cell r="BB418">
            <v>3201991446.0512013</v>
          </cell>
          <cell r="BC418">
            <v>734844866.56274295</v>
          </cell>
          <cell r="BD418">
            <v>0</v>
          </cell>
          <cell r="BE418">
            <v>0</v>
          </cell>
        </row>
        <row r="419">
          <cell r="A419">
            <v>123463603</v>
          </cell>
          <cell r="B419" t="str">
            <v>Hatboro-Horsham SD</v>
          </cell>
          <cell r="C419" t="str">
            <v>Montgomery</v>
          </cell>
          <cell r="D419">
            <v>18122.3</v>
          </cell>
          <cell r="E419">
            <v>96</v>
          </cell>
          <cell r="F419">
            <v>1.46E-2</v>
          </cell>
          <cell r="G419">
            <v>53</v>
          </cell>
          <cell r="H419">
            <v>103968582.60000001</v>
          </cell>
          <cell r="I419">
            <v>6075.4840000000004</v>
          </cell>
          <cell r="J419">
            <v>0</v>
          </cell>
          <cell r="K419">
            <v>90824838.900000006</v>
          </cell>
          <cell r="L419">
            <v>4492964498</v>
          </cell>
          <cell r="M419">
            <v>1748263577</v>
          </cell>
          <cell r="N419">
            <v>18122.30078125</v>
          </cell>
          <cell r="O419">
            <v>4296.1180000000004</v>
          </cell>
          <cell r="P419">
            <v>0</v>
          </cell>
          <cell r="Q419">
            <v>18152.87</v>
          </cell>
          <cell r="R419">
            <v>8245.6200000000008</v>
          </cell>
          <cell r="S419">
            <v>0</v>
          </cell>
          <cell r="T419">
            <v>517.29100000000005</v>
          </cell>
          <cell r="U419">
            <v>0</v>
          </cell>
          <cell r="V419">
            <v>0</v>
          </cell>
          <cell r="W419">
            <v>0</v>
          </cell>
          <cell r="X419">
            <v>-0.14224866740054024</v>
          </cell>
          <cell r="Y419">
            <v>17112.806640625</v>
          </cell>
          <cell r="Z419">
            <v>13704</v>
          </cell>
          <cell r="AA419">
            <v>83258432.736000001</v>
          </cell>
          <cell r="AB419">
            <v>0</v>
          </cell>
          <cell r="AC419">
            <v>1.2699999999999999E-2</v>
          </cell>
          <cell r="AD419">
            <v>1.55E-2</v>
          </cell>
          <cell r="AE419">
            <v>6241228075</v>
          </cell>
          <cell r="AF419">
            <v>79263596.552499995</v>
          </cell>
          <cell r="AG419">
            <v>96739035.162499994</v>
          </cell>
          <cell r="AH419">
            <v>-11561242.347500011</v>
          </cell>
          <cell r="AI419">
            <v>0</v>
          </cell>
          <cell r="AJ419">
            <v>8257.7802734375</v>
          </cell>
          <cell r="AK419">
            <v>90824838.900000006</v>
          </cell>
          <cell r="AL419">
            <v>0</v>
          </cell>
          <cell r="AM419">
            <v>0</v>
          </cell>
          <cell r="AN419">
            <v>0</v>
          </cell>
          <cell r="AO419">
            <v>0</v>
          </cell>
          <cell r="AP419">
            <v>0</v>
          </cell>
          <cell r="AQ419">
            <v>0</v>
          </cell>
          <cell r="AR419">
            <v>-0.19457289745809092</v>
          </cell>
          <cell r="AS419">
            <v>0</v>
          </cell>
          <cell r="AT419">
            <v>0</v>
          </cell>
          <cell r="AU419">
            <v>0</v>
          </cell>
          <cell r="AV419">
            <v>0</v>
          </cell>
          <cell r="AW419">
            <v>955241884.828125</v>
          </cell>
          <cell r="AX419">
            <v>0</v>
          </cell>
          <cell r="AY419">
            <v>136463126.40401787</v>
          </cell>
          <cell r="AZ419">
            <v>0</v>
          </cell>
          <cell r="BA419">
            <v>0</v>
          </cell>
          <cell r="BB419">
            <v>3201991446.0512013</v>
          </cell>
          <cell r="BC419">
            <v>734844866.56274295</v>
          </cell>
          <cell r="BD419">
            <v>0</v>
          </cell>
          <cell r="BE419">
            <v>0</v>
          </cell>
        </row>
        <row r="420">
          <cell r="A420">
            <v>123463803</v>
          </cell>
          <cell r="B420" t="str">
            <v>Jenkintown SD</v>
          </cell>
          <cell r="C420" t="str">
            <v>Montgomery</v>
          </cell>
          <cell r="D420">
            <v>12467.04</v>
          </cell>
          <cell r="E420">
            <v>82</v>
          </cell>
          <cell r="F420">
            <v>2.1299999999999999E-2</v>
          </cell>
          <cell r="G420">
            <v>96</v>
          </cell>
          <cell r="H420">
            <v>16303985.619999999</v>
          </cell>
          <cell r="I420">
            <v>922.38499999999999</v>
          </cell>
          <cell r="J420">
            <v>1</v>
          </cell>
          <cell r="K420">
            <v>14263367.33</v>
          </cell>
          <cell r="L420">
            <v>465573010</v>
          </cell>
          <cell r="M420">
            <v>204528483</v>
          </cell>
          <cell r="N420">
            <v>12467.0400390625</v>
          </cell>
          <cell r="O420">
            <v>727.20899999999995</v>
          </cell>
          <cell r="P420">
            <v>0.48</v>
          </cell>
          <cell r="Q420">
            <v>12533.18</v>
          </cell>
          <cell r="R420">
            <v>8245.6200000000008</v>
          </cell>
          <cell r="S420">
            <v>0</v>
          </cell>
          <cell r="T420">
            <v>21.318000000000001</v>
          </cell>
          <cell r="U420">
            <v>1</v>
          </cell>
          <cell r="V420">
            <v>1</v>
          </cell>
          <cell r="W420">
            <v>0</v>
          </cell>
          <cell r="X420">
            <v>0.15300241474277362</v>
          </cell>
          <cell r="Y420">
            <v>17675.900390625</v>
          </cell>
          <cell r="Z420">
            <v>13704</v>
          </cell>
          <cell r="AA420">
            <v>12640364.039999999</v>
          </cell>
          <cell r="AB420">
            <v>0</v>
          </cell>
          <cell r="AC420">
            <v>1.2699999999999999E-2</v>
          </cell>
          <cell r="AD420">
            <v>1.55E-2</v>
          </cell>
          <cell r="AE420">
            <v>670101493</v>
          </cell>
          <cell r="AF420">
            <v>8510288.961099999</v>
          </cell>
          <cell r="AG420">
            <v>10386573.1415</v>
          </cell>
          <cell r="AH420">
            <v>-5753078.368900001</v>
          </cell>
          <cell r="AI420">
            <v>0</v>
          </cell>
          <cell r="AJ420">
            <v>8257.7802734375</v>
          </cell>
          <cell r="AK420">
            <v>14263367.33</v>
          </cell>
          <cell r="AL420">
            <v>0</v>
          </cell>
          <cell r="AM420">
            <v>0</v>
          </cell>
          <cell r="AN420">
            <v>0</v>
          </cell>
          <cell r="AO420">
            <v>0</v>
          </cell>
          <cell r="AP420">
            <v>0</v>
          </cell>
          <cell r="AQ420">
            <v>3876794.1885000002</v>
          </cell>
          <cell r="AR420">
            <v>0.49026740525359203</v>
          </cell>
          <cell r="AS420">
            <v>0</v>
          </cell>
          <cell r="AT420">
            <v>0.49026740525359203</v>
          </cell>
          <cell r="AU420">
            <v>1860861.25</v>
          </cell>
          <cell r="AV420">
            <v>1860861.25</v>
          </cell>
          <cell r="AW420">
            <v>955241884.828125</v>
          </cell>
          <cell r="AX420">
            <v>265837.32142857142</v>
          </cell>
          <cell r="AY420">
            <v>136463126.40401787</v>
          </cell>
          <cell r="AZ420">
            <v>0</v>
          </cell>
          <cell r="BA420">
            <v>0</v>
          </cell>
          <cell r="BB420">
            <v>3201991446.0512013</v>
          </cell>
          <cell r="BC420">
            <v>734844866.56274295</v>
          </cell>
          <cell r="BD420">
            <v>1860861</v>
          </cell>
          <cell r="BE420">
            <v>265837</v>
          </cell>
        </row>
        <row r="421">
          <cell r="A421">
            <v>123464502</v>
          </cell>
          <cell r="B421" t="str">
            <v>Lower Merion SD</v>
          </cell>
          <cell r="C421" t="str">
            <v>Montgomery</v>
          </cell>
          <cell r="D421">
            <v>36478.19</v>
          </cell>
          <cell r="E421">
            <v>99</v>
          </cell>
          <cell r="F421">
            <v>1.09E-2</v>
          </cell>
          <cell r="G421">
            <v>14</v>
          </cell>
          <cell r="H421">
            <v>262044782.06</v>
          </cell>
          <cell r="I421">
            <v>11600.477999999999</v>
          </cell>
          <cell r="J421">
            <v>1</v>
          </cell>
          <cell r="K421">
            <v>254245755.12</v>
          </cell>
          <cell r="L421">
            <v>14358311503</v>
          </cell>
          <cell r="M421">
            <v>8899879707</v>
          </cell>
          <cell r="N421">
            <v>36478.19140625</v>
          </cell>
          <cell r="O421">
            <v>8423.6029999999992</v>
          </cell>
          <cell r="P421">
            <v>0</v>
          </cell>
          <cell r="Q421">
            <v>36596.300000000003</v>
          </cell>
          <cell r="R421">
            <v>8245.6200000000008</v>
          </cell>
          <cell r="S421">
            <v>0</v>
          </cell>
          <cell r="T421">
            <v>473.87299999999999</v>
          </cell>
          <cell r="U421">
            <v>1</v>
          </cell>
          <cell r="V421">
            <v>1</v>
          </cell>
          <cell r="W421">
            <v>0</v>
          </cell>
          <cell r="X421">
            <v>0.15961230308046828</v>
          </cell>
          <cell r="Y421">
            <v>22589.13671875</v>
          </cell>
          <cell r="Z421">
            <v>13704</v>
          </cell>
          <cell r="AA421">
            <v>158972950.51199999</v>
          </cell>
          <cell r="AB421">
            <v>0</v>
          </cell>
          <cell r="AC421">
            <v>1.2699999999999999E-2</v>
          </cell>
          <cell r="AD421">
            <v>1.55E-2</v>
          </cell>
          <cell r="AE421">
            <v>23258191210</v>
          </cell>
          <cell r="AF421">
            <v>295379028.36699998</v>
          </cell>
          <cell r="AG421">
            <v>360501963.755</v>
          </cell>
          <cell r="AH421">
            <v>41133273.246999979</v>
          </cell>
          <cell r="AI421">
            <v>0</v>
          </cell>
          <cell r="AJ421">
            <v>8257.7802734375</v>
          </cell>
          <cell r="AK421">
            <v>295379028.36699998</v>
          </cell>
          <cell r="AL421">
            <v>0</v>
          </cell>
          <cell r="AM421">
            <v>0</v>
          </cell>
          <cell r="AN421">
            <v>0</v>
          </cell>
          <cell r="AO421">
            <v>0</v>
          </cell>
          <cell r="AP421">
            <v>0</v>
          </cell>
          <cell r="AQ421">
            <v>0</v>
          </cell>
          <cell r="AR421">
            <v>-2.4174330387050942</v>
          </cell>
          <cell r="AS421">
            <v>0</v>
          </cell>
          <cell r="AT421">
            <v>0</v>
          </cell>
          <cell r="AU421">
            <v>0</v>
          </cell>
          <cell r="AV421">
            <v>0</v>
          </cell>
          <cell r="AW421">
            <v>955241884.828125</v>
          </cell>
          <cell r="AX421">
            <v>0</v>
          </cell>
          <cell r="AY421">
            <v>136463126.40401787</v>
          </cell>
          <cell r="AZ421">
            <v>0</v>
          </cell>
          <cell r="BA421">
            <v>0</v>
          </cell>
          <cell r="BB421">
            <v>3201991446.0512013</v>
          </cell>
          <cell r="BC421">
            <v>734844866.56274295</v>
          </cell>
          <cell r="BD421">
            <v>0</v>
          </cell>
          <cell r="BE421">
            <v>0</v>
          </cell>
        </row>
        <row r="422">
          <cell r="A422">
            <v>123464603</v>
          </cell>
          <cell r="B422" t="str">
            <v>Lower Moreland Township SD</v>
          </cell>
          <cell r="C422" t="str">
            <v>Montgomery</v>
          </cell>
          <cell r="D422">
            <v>13505.24</v>
          </cell>
          <cell r="E422">
            <v>88</v>
          </cell>
          <cell r="F422">
            <v>1.66E-2</v>
          </cell>
          <cell r="G422">
            <v>75</v>
          </cell>
          <cell r="H422">
            <v>50778820.310000002</v>
          </cell>
          <cell r="I422">
            <v>3201.953</v>
          </cell>
          <cell r="J422">
            <v>1</v>
          </cell>
          <cell r="K422">
            <v>44737462.589999996</v>
          </cell>
          <cell r="L422">
            <v>1817951622</v>
          </cell>
          <cell r="M422">
            <v>869773154</v>
          </cell>
          <cell r="N422">
            <v>13505.240234375</v>
          </cell>
          <cell r="O422">
            <v>2545.6669999999999</v>
          </cell>
          <cell r="P422">
            <v>0.37</v>
          </cell>
          <cell r="Q422">
            <v>13402.01</v>
          </cell>
          <cell r="R422">
            <v>8245.6200000000008</v>
          </cell>
          <cell r="S422">
            <v>0</v>
          </cell>
          <cell r="T422">
            <v>261.98200000000003</v>
          </cell>
          <cell r="U422">
            <v>1</v>
          </cell>
          <cell r="V422">
            <v>1</v>
          </cell>
          <cell r="W422">
            <v>1</v>
          </cell>
          <cell r="X422">
            <v>0.18395038708360437</v>
          </cell>
          <cell r="Y422">
            <v>15858.7021484375</v>
          </cell>
          <cell r="Z422">
            <v>13704</v>
          </cell>
          <cell r="AA422">
            <v>43879563.912</v>
          </cell>
          <cell r="AB422">
            <v>0</v>
          </cell>
          <cell r="AC422">
            <v>1.2699999999999999E-2</v>
          </cell>
          <cell r="AD422">
            <v>1.55E-2</v>
          </cell>
          <cell r="AE422">
            <v>2687724776</v>
          </cell>
          <cell r="AF422">
            <v>34134104.655199997</v>
          </cell>
          <cell r="AG422">
            <v>41659734.027999997</v>
          </cell>
          <cell r="AH422">
            <v>-10603357.934799999</v>
          </cell>
          <cell r="AI422">
            <v>0</v>
          </cell>
          <cell r="AJ422">
            <v>8257.7802734375</v>
          </cell>
          <cell r="AK422">
            <v>44737462.589999996</v>
          </cell>
          <cell r="AL422">
            <v>0</v>
          </cell>
          <cell r="AM422">
            <v>0</v>
          </cell>
          <cell r="AN422">
            <v>0</v>
          </cell>
          <cell r="AO422">
            <v>0</v>
          </cell>
          <cell r="AP422">
            <v>0</v>
          </cell>
          <cell r="AQ422">
            <v>3077728.561999999</v>
          </cell>
          <cell r="AR422">
            <v>0.36454352293475134</v>
          </cell>
          <cell r="AS422">
            <v>0</v>
          </cell>
          <cell r="AT422">
            <v>0.36454352293475134</v>
          </cell>
          <cell r="AU422">
            <v>1138759.625</v>
          </cell>
          <cell r="AV422">
            <v>1138759.625</v>
          </cell>
          <cell r="AW422">
            <v>955241884.828125</v>
          </cell>
          <cell r="AX422">
            <v>162679.94642857142</v>
          </cell>
          <cell r="AY422">
            <v>136463126.40401787</v>
          </cell>
          <cell r="AZ422">
            <v>0</v>
          </cell>
          <cell r="BA422">
            <v>0</v>
          </cell>
          <cell r="BB422">
            <v>3201991446.0512013</v>
          </cell>
          <cell r="BC422">
            <v>734844866.56274295</v>
          </cell>
          <cell r="BD422">
            <v>1138760</v>
          </cell>
          <cell r="BE422">
            <v>162680</v>
          </cell>
        </row>
        <row r="423">
          <cell r="A423">
            <v>123465303</v>
          </cell>
          <cell r="B423" t="str">
            <v>Methacton SD</v>
          </cell>
          <cell r="C423" t="str">
            <v>Montgomery</v>
          </cell>
          <cell r="D423">
            <v>17935.740000000002</v>
          </cell>
          <cell r="E423">
            <v>95</v>
          </cell>
          <cell r="F423">
            <v>1.6199999999999999E-2</v>
          </cell>
          <cell r="G423">
            <v>71</v>
          </cell>
          <cell r="H423">
            <v>105265618.67999999</v>
          </cell>
          <cell r="I423">
            <v>5982.2150000000001</v>
          </cell>
          <cell r="J423">
            <v>0</v>
          </cell>
          <cell r="K423">
            <v>99185706.75</v>
          </cell>
          <cell r="L423">
            <v>4206663049</v>
          </cell>
          <cell r="M423">
            <v>1931755636</v>
          </cell>
          <cell r="N423">
            <v>17935.740234375</v>
          </cell>
          <cell r="O423">
            <v>4493.192</v>
          </cell>
          <cell r="P423">
            <v>0</v>
          </cell>
          <cell r="Q423">
            <v>17856.87</v>
          </cell>
          <cell r="R423">
            <v>8245.6200000000008</v>
          </cell>
          <cell r="S423">
            <v>0</v>
          </cell>
          <cell r="T423">
            <v>319.40300000000002</v>
          </cell>
          <cell r="U423">
            <v>1</v>
          </cell>
          <cell r="V423">
            <v>1</v>
          </cell>
          <cell r="W423">
            <v>0</v>
          </cell>
          <cell r="X423">
            <v>-0.11682655216914502</v>
          </cell>
          <cell r="Y423">
            <v>17596.427734375</v>
          </cell>
          <cell r="Z423">
            <v>13704</v>
          </cell>
          <cell r="AA423">
            <v>81980274.359999999</v>
          </cell>
          <cell r="AB423">
            <v>0</v>
          </cell>
          <cell r="AC423">
            <v>1.2699999999999999E-2</v>
          </cell>
          <cell r="AD423">
            <v>1.55E-2</v>
          </cell>
          <cell r="AE423">
            <v>6138418685</v>
          </cell>
          <cell r="AF423">
            <v>77957917.299500003</v>
          </cell>
          <cell r="AG423">
            <v>95145489.617499992</v>
          </cell>
          <cell r="AH423">
            <v>-21227789.450499997</v>
          </cell>
          <cell r="AI423">
            <v>0</v>
          </cell>
          <cell r="AJ423">
            <v>8257.7802734375</v>
          </cell>
          <cell r="AK423">
            <v>99185706.75</v>
          </cell>
          <cell r="AL423">
            <v>0</v>
          </cell>
          <cell r="AM423">
            <v>0</v>
          </cell>
          <cell r="AN423">
            <v>0</v>
          </cell>
          <cell r="AO423">
            <v>0</v>
          </cell>
          <cell r="AP423">
            <v>0</v>
          </cell>
          <cell r="AQ423">
            <v>4040217.1325000077</v>
          </cell>
          <cell r="AR423">
            <v>-0.17198080361477297</v>
          </cell>
          <cell r="AS423">
            <v>0</v>
          </cell>
          <cell r="AT423">
            <v>0</v>
          </cell>
          <cell r="AU423">
            <v>0</v>
          </cell>
          <cell r="AV423">
            <v>0</v>
          </cell>
          <cell r="AW423">
            <v>955241884.828125</v>
          </cell>
          <cell r="AX423">
            <v>0</v>
          </cell>
          <cell r="AY423">
            <v>136463126.40401787</v>
          </cell>
          <cell r="AZ423">
            <v>0</v>
          </cell>
          <cell r="BA423">
            <v>0</v>
          </cell>
          <cell r="BB423">
            <v>3201991446.0512013</v>
          </cell>
          <cell r="BC423">
            <v>734844866.56274295</v>
          </cell>
          <cell r="BD423">
            <v>0</v>
          </cell>
          <cell r="BE423">
            <v>0</v>
          </cell>
        </row>
        <row r="424">
          <cell r="A424">
            <v>123465602</v>
          </cell>
          <cell r="B424" t="str">
            <v>Norristown Area SD</v>
          </cell>
          <cell r="C424" t="str">
            <v>Montgomery</v>
          </cell>
          <cell r="D424">
            <v>7684.65</v>
          </cell>
          <cell r="E424">
            <v>42</v>
          </cell>
          <cell r="F424">
            <v>2.06E-2</v>
          </cell>
          <cell r="G424">
            <v>94</v>
          </cell>
          <cell r="H424">
            <v>156228204.78</v>
          </cell>
          <cell r="I424">
            <v>15268.616</v>
          </cell>
          <cell r="J424">
            <v>1</v>
          </cell>
          <cell r="K424">
            <v>123509405.62</v>
          </cell>
          <cell r="L424">
            <v>4379015923</v>
          </cell>
          <cell r="M424">
            <v>1626537244</v>
          </cell>
          <cell r="N424">
            <v>7684.64990234375</v>
          </cell>
          <cell r="O424">
            <v>8413.0550000000003</v>
          </cell>
          <cell r="P424">
            <v>1</v>
          </cell>
          <cell r="Q424">
            <v>7605.7</v>
          </cell>
          <cell r="R424">
            <v>8245.6200000000008</v>
          </cell>
          <cell r="S424">
            <v>0</v>
          </cell>
          <cell r="T424">
            <v>2641.5189999999998</v>
          </cell>
          <cell r="U424">
            <v>0</v>
          </cell>
          <cell r="V424">
            <v>0</v>
          </cell>
          <cell r="W424">
            <v>0</v>
          </cell>
          <cell r="X424">
            <v>0.11788947312964246</v>
          </cell>
          <cell r="Y424">
            <v>10231.982421875</v>
          </cell>
          <cell r="Z424">
            <v>13704</v>
          </cell>
          <cell r="AA424">
            <v>209241113.664</v>
          </cell>
          <cell r="AB424">
            <v>53012908.884000003</v>
          </cell>
          <cell r="AC424">
            <v>1.2699999999999999E-2</v>
          </cell>
          <cell r="AD424">
            <v>1.55E-2</v>
          </cell>
          <cell r="AE424">
            <v>6005553167</v>
          </cell>
          <cell r="AF424">
            <v>76270525.220899999</v>
          </cell>
          <cell r="AG424">
            <v>93086074.088499993</v>
          </cell>
          <cell r="AH424">
            <v>-47238880.399100006</v>
          </cell>
          <cell r="AI424">
            <v>0</v>
          </cell>
          <cell r="AJ424">
            <v>8257.7802734375</v>
          </cell>
          <cell r="AK424">
            <v>123509405.62</v>
          </cell>
          <cell r="AL424">
            <v>0</v>
          </cell>
          <cell r="AM424">
            <v>53012908.884000003</v>
          </cell>
          <cell r="AN424">
            <v>0</v>
          </cell>
          <cell r="AO424">
            <v>53012908.884000003</v>
          </cell>
          <cell r="AP424">
            <v>33.932994979141306</v>
          </cell>
          <cell r="AQ424">
            <v>30423331.531500012</v>
          </cell>
          <cell r="AR424">
            <v>1</v>
          </cell>
          <cell r="AS424">
            <v>0</v>
          </cell>
          <cell r="AT424">
            <v>1</v>
          </cell>
          <cell r="AU424">
            <v>30423332</v>
          </cell>
          <cell r="AV424">
            <v>30423332</v>
          </cell>
          <cell r="AW424">
            <v>955241884.828125</v>
          </cell>
          <cell r="AX424">
            <v>4346190.2857142854</v>
          </cell>
          <cell r="AY424">
            <v>136463126.40401787</v>
          </cell>
          <cell r="AZ424">
            <v>53012908.884000003</v>
          </cell>
          <cell r="BA424">
            <v>7573272.6977142859</v>
          </cell>
          <cell r="BB424">
            <v>3255004354.9352012</v>
          </cell>
          <cell r="BC424">
            <v>734844866.56274295</v>
          </cell>
          <cell r="BD424">
            <v>30423332</v>
          </cell>
          <cell r="BE424">
            <v>4346190</v>
          </cell>
        </row>
        <row r="425">
          <cell r="A425">
            <v>123465702</v>
          </cell>
          <cell r="B425" t="str">
            <v>North Penn SD</v>
          </cell>
          <cell r="C425" t="str">
            <v>Montgomery</v>
          </cell>
          <cell r="D425">
            <v>15850.36</v>
          </cell>
          <cell r="E425">
            <v>93</v>
          </cell>
          <cell r="F425">
            <v>1.3599999999999999E-2</v>
          </cell>
          <cell r="G425">
            <v>46</v>
          </cell>
          <cell r="H425">
            <v>262854153.27000001</v>
          </cell>
          <cell r="I425">
            <v>18868.063999999998</v>
          </cell>
          <cell r="J425">
            <v>0</v>
          </cell>
          <cell r="K425">
            <v>224377035.35000002</v>
          </cell>
          <cell r="L425">
            <v>12328583449</v>
          </cell>
          <cell r="M425">
            <v>4138215333</v>
          </cell>
          <cell r="N425">
            <v>15850.3603515625</v>
          </cell>
          <cell r="O425">
            <v>13122.821</v>
          </cell>
          <cell r="P425">
            <v>0.08</v>
          </cell>
          <cell r="Q425">
            <v>15860.67</v>
          </cell>
          <cell r="R425">
            <v>8245.6200000000008</v>
          </cell>
          <cell r="S425">
            <v>0</v>
          </cell>
          <cell r="T425">
            <v>1412.203</v>
          </cell>
          <cell r="U425">
            <v>0</v>
          </cell>
          <cell r="V425">
            <v>0</v>
          </cell>
          <cell r="W425">
            <v>0</v>
          </cell>
          <cell r="X425">
            <v>2.8634013887813326E-2</v>
          </cell>
          <cell r="Y425">
            <v>13931.1669921875</v>
          </cell>
          <cell r="Z425">
            <v>13704</v>
          </cell>
          <cell r="AA425">
            <v>258567949.05599996</v>
          </cell>
          <cell r="AB425">
            <v>0</v>
          </cell>
          <cell r="AC425">
            <v>1.2699999999999999E-2</v>
          </cell>
          <cell r="AD425">
            <v>1.55E-2</v>
          </cell>
          <cell r="AE425">
            <v>16466798782</v>
          </cell>
          <cell r="AF425">
            <v>209128344.5314</v>
          </cell>
          <cell r="AG425">
            <v>255235381.12099999</v>
          </cell>
          <cell r="AH425">
            <v>-15248690.818600029</v>
          </cell>
          <cell r="AI425">
            <v>0</v>
          </cell>
          <cell r="AJ425">
            <v>8257.7802734375</v>
          </cell>
          <cell r="AK425">
            <v>224377035.35000002</v>
          </cell>
          <cell r="AL425">
            <v>0</v>
          </cell>
          <cell r="AM425">
            <v>0</v>
          </cell>
          <cell r="AN425">
            <v>0</v>
          </cell>
          <cell r="AO425">
            <v>0</v>
          </cell>
          <cell r="AP425">
            <v>0</v>
          </cell>
          <cell r="AQ425">
            <v>0</v>
          </cell>
          <cell r="AR425">
            <v>8.0554358833235806E-2</v>
          </cell>
          <cell r="AS425">
            <v>0</v>
          </cell>
          <cell r="AT425">
            <v>8.0554358833235806E-2</v>
          </cell>
          <cell r="AU425">
            <v>0</v>
          </cell>
          <cell r="AV425">
            <v>0</v>
          </cell>
          <cell r="AW425">
            <v>955241884.828125</v>
          </cell>
          <cell r="AX425">
            <v>0</v>
          </cell>
          <cell r="AY425">
            <v>136463126.40401787</v>
          </cell>
          <cell r="AZ425">
            <v>0</v>
          </cell>
          <cell r="BA425">
            <v>0</v>
          </cell>
          <cell r="BB425">
            <v>3255004354.9352012</v>
          </cell>
          <cell r="BC425">
            <v>734844866.56274295</v>
          </cell>
          <cell r="BD425">
            <v>0</v>
          </cell>
          <cell r="BE425">
            <v>0</v>
          </cell>
        </row>
        <row r="426">
          <cell r="A426">
            <v>123466103</v>
          </cell>
          <cell r="B426" t="str">
            <v>Perkiomen Valley SD</v>
          </cell>
          <cell r="C426" t="str">
            <v>Montgomery</v>
          </cell>
          <cell r="D426">
            <v>13466.52</v>
          </cell>
          <cell r="E426">
            <v>87</v>
          </cell>
          <cell r="F426">
            <v>1.7299999999999999E-2</v>
          </cell>
          <cell r="G426">
            <v>79</v>
          </cell>
          <cell r="H426">
            <v>107571734.57000001</v>
          </cell>
          <cell r="I426">
            <v>7659.6049999999996</v>
          </cell>
          <cell r="J426">
            <v>0</v>
          </cell>
          <cell r="K426">
            <v>90810321.109999999</v>
          </cell>
          <cell r="L426">
            <v>3539744353</v>
          </cell>
          <cell r="M426">
            <v>1711080307</v>
          </cell>
          <cell r="N426">
            <v>13466.51953125</v>
          </cell>
          <cell r="O426">
            <v>5061.0889999999999</v>
          </cell>
          <cell r="P426">
            <v>0.37</v>
          </cell>
          <cell r="Q426">
            <v>13475.14</v>
          </cell>
          <cell r="R426">
            <v>8245.6200000000008</v>
          </cell>
          <cell r="S426">
            <v>0</v>
          </cell>
          <cell r="T426">
            <v>394.25599999999997</v>
          </cell>
          <cell r="U426">
            <v>1</v>
          </cell>
          <cell r="V426">
            <v>1</v>
          </cell>
          <cell r="W426">
            <v>1</v>
          </cell>
          <cell r="X426">
            <v>-0.13073776117533223</v>
          </cell>
          <cell r="Y426">
            <v>14044.03125</v>
          </cell>
          <cell r="Z426">
            <v>13704</v>
          </cell>
          <cell r="AA426">
            <v>104967226.91999999</v>
          </cell>
          <cell r="AB426">
            <v>0</v>
          </cell>
          <cell r="AC426">
            <v>1.2699999999999999E-2</v>
          </cell>
          <cell r="AD426">
            <v>1.55E-2</v>
          </cell>
          <cell r="AE426">
            <v>5250824660</v>
          </cell>
          <cell r="AF426">
            <v>66685473.181999996</v>
          </cell>
          <cell r="AG426">
            <v>81387782.230000004</v>
          </cell>
          <cell r="AH426">
            <v>-24124847.928000003</v>
          </cell>
          <cell r="AI426">
            <v>0</v>
          </cell>
          <cell r="AJ426">
            <v>8257.7802734375</v>
          </cell>
          <cell r="AK426">
            <v>90810321.109999999</v>
          </cell>
          <cell r="AL426">
            <v>0</v>
          </cell>
          <cell r="AM426">
            <v>0</v>
          </cell>
          <cell r="AN426">
            <v>0</v>
          </cell>
          <cell r="AO426">
            <v>0</v>
          </cell>
          <cell r="AP426">
            <v>0</v>
          </cell>
          <cell r="AQ426">
            <v>9422538.8799999952</v>
          </cell>
          <cell r="AR426">
            <v>0.36923251947411817</v>
          </cell>
          <cell r="AS426">
            <v>0</v>
          </cell>
          <cell r="AT426">
            <v>0.36923251947411817</v>
          </cell>
          <cell r="AU426">
            <v>3486339.5</v>
          </cell>
          <cell r="AV426">
            <v>3486339.5</v>
          </cell>
          <cell r="AW426">
            <v>955241884.828125</v>
          </cell>
          <cell r="AX426">
            <v>498048.5</v>
          </cell>
          <cell r="AY426">
            <v>136463126.40401787</v>
          </cell>
          <cell r="AZ426">
            <v>0</v>
          </cell>
          <cell r="BA426">
            <v>0</v>
          </cell>
          <cell r="BB426">
            <v>3255004354.9352012</v>
          </cell>
          <cell r="BC426">
            <v>734844866.56274295</v>
          </cell>
          <cell r="BD426">
            <v>3486339</v>
          </cell>
          <cell r="BE426">
            <v>498048</v>
          </cell>
        </row>
        <row r="427">
          <cell r="A427">
            <v>123466303</v>
          </cell>
          <cell r="B427" t="str">
            <v>Pottsgrove SD</v>
          </cell>
          <cell r="C427" t="str">
            <v>Montgomery</v>
          </cell>
          <cell r="D427">
            <v>8755.02</v>
          </cell>
          <cell r="E427">
            <v>56</v>
          </cell>
          <cell r="F427">
            <v>2.1000000000000001E-2</v>
          </cell>
          <cell r="G427">
            <v>95</v>
          </cell>
          <cell r="H427">
            <v>61935550</v>
          </cell>
          <cell r="I427">
            <v>4649.951</v>
          </cell>
          <cell r="J427">
            <v>0</v>
          </cell>
          <cell r="K427">
            <v>47031996.520000003</v>
          </cell>
          <cell r="L427">
            <v>1577236478</v>
          </cell>
          <cell r="M427">
            <v>657180271</v>
          </cell>
          <cell r="N427">
            <v>8755.01953125</v>
          </cell>
          <cell r="O427">
            <v>3181.5279999999998</v>
          </cell>
          <cell r="P427">
            <v>0.94</v>
          </cell>
          <cell r="Q427">
            <v>8766.5</v>
          </cell>
          <cell r="R427">
            <v>8245.6200000000008</v>
          </cell>
          <cell r="S427">
            <v>0</v>
          </cell>
          <cell r="T427">
            <v>386.81099999999998</v>
          </cell>
          <cell r="U427">
            <v>0</v>
          </cell>
          <cell r="V427">
            <v>0</v>
          </cell>
          <cell r="W427">
            <v>0</v>
          </cell>
          <cell r="X427">
            <v>-6.7850419713700136E-2</v>
          </cell>
          <cell r="Y427">
            <v>13319.61328125</v>
          </cell>
          <cell r="Z427">
            <v>13704</v>
          </cell>
          <cell r="AA427">
            <v>63722928.504000001</v>
          </cell>
          <cell r="AB427">
            <v>1787378.5040000007</v>
          </cell>
          <cell r="AC427">
            <v>1.2699999999999999E-2</v>
          </cell>
          <cell r="AD427">
            <v>1.55E-2</v>
          </cell>
          <cell r="AE427">
            <v>2234416749</v>
          </cell>
          <cell r="AF427">
            <v>28377092.712299999</v>
          </cell>
          <cell r="AG427">
            <v>34633459.609499998</v>
          </cell>
          <cell r="AH427">
            <v>-18654903.807700004</v>
          </cell>
          <cell r="AI427">
            <v>0</v>
          </cell>
          <cell r="AJ427">
            <v>8257.7802734375</v>
          </cell>
          <cell r="AK427">
            <v>47031996.520000003</v>
          </cell>
          <cell r="AL427">
            <v>0</v>
          </cell>
          <cell r="AM427">
            <v>1787378.5040000007</v>
          </cell>
          <cell r="AN427">
            <v>0</v>
          </cell>
          <cell r="AO427">
            <v>1787378.5040000007</v>
          </cell>
          <cell r="AP427">
            <v>2.8858684616508623</v>
          </cell>
          <cell r="AQ427">
            <v>12398536.910500005</v>
          </cell>
          <cell r="AR427">
            <v>0.93978536103558596</v>
          </cell>
          <cell r="AS427">
            <v>0</v>
          </cell>
          <cell r="AT427">
            <v>0.93978536103558596</v>
          </cell>
          <cell r="AU427">
            <v>11654625</v>
          </cell>
          <cell r="AV427">
            <v>11654625</v>
          </cell>
          <cell r="AW427">
            <v>955241884.828125</v>
          </cell>
          <cell r="AX427">
            <v>1664946.4285714286</v>
          </cell>
          <cell r="AY427">
            <v>136463126.40401787</v>
          </cell>
          <cell r="AZ427">
            <v>1787378.5040000007</v>
          </cell>
          <cell r="BA427">
            <v>255339.78628571439</v>
          </cell>
          <cell r="BB427">
            <v>3256791733.4392014</v>
          </cell>
          <cell r="BC427">
            <v>734844866.56274295</v>
          </cell>
          <cell r="BD427">
            <v>11654625</v>
          </cell>
          <cell r="BE427">
            <v>1664946</v>
          </cell>
        </row>
        <row r="428">
          <cell r="A428">
            <v>123466403</v>
          </cell>
          <cell r="B428" t="str">
            <v>Pottstown SD</v>
          </cell>
          <cell r="C428" t="str">
            <v>Montgomery</v>
          </cell>
          <cell r="D428">
            <v>4697.3999999999996</v>
          </cell>
          <cell r="E428">
            <v>12</v>
          </cell>
          <cell r="F428">
            <v>2.5000000000000001E-2</v>
          </cell>
          <cell r="G428">
            <v>99</v>
          </cell>
          <cell r="H428">
            <v>65792335.850000001</v>
          </cell>
          <cell r="I428">
            <v>5437.5029999999997</v>
          </cell>
          <cell r="J428">
            <v>0</v>
          </cell>
          <cell r="K428">
            <v>36304353.909999996</v>
          </cell>
          <cell r="L428">
            <v>1001567689</v>
          </cell>
          <cell r="M428">
            <v>451604669</v>
          </cell>
          <cell r="N428">
            <v>4697.39990234375</v>
          </cell>
          <cell r="O428">
            <v>3420.2950000000001</v>
          </cell>
          <cell r="P428">
            <v>1</v>
          </cell>
          <cell r="Q428">
            <v>4744.5</v>
          </cell>
          <cell r="R428">
            <v>8245.6200000000008</v>
          </cell>
          <cell r="S428">
            <v>0</v>
          </cell>
          <cell r="T428">
            <v>867.70500000000004</v>
          </cell>
          <cell r="U428">
            <v>0</v>
          </cell>
          <cell r="V428">
            <v>0</v>
          </cell>
          <cell r="W428">
            <v>0</v>
          </cell>
          <cell r="X428">
            <v>5.4419380618826396E-2</v>
          </cell>
          <cell r="Y428">
            <v>12099.7333984375</v>
          </cell>
          <cell r="Z428">
            <v>13704</v>
          </cell>
          <cell r="AA428">
            <v>74515541.111999989</v>
          </cell>
          <cell r="AB428">
            <v>8723205.2619999871</v>
          </cell>
          <cell r="AC428">
            <v>1.2699999999999999E-2</v>
          </cell>
          <cell r="AD428">
            <v>1.55E-2</v>
          </cell>
          <cell r="AE428">
            <v>1453172358</v>
          </cell>
          <cell r="AF428">
            <v>18455288.946599998</v>
          </cell>
          <cell r="AG428">
            <v>22524171.548999999</v>
          </cell>
          <cell r="AH428">
            <v>-17849064.963399999</v>
          </cell>
          <cell r="AI428">
            <v>0</v>
          </cell>
          <cell r="AJ428">
            <v>8257.7802734375</v>
          </cell>
          <cell r="AK428">
            <v>36304353.909999996</v>
          </cell>
          <cell r="AL428">
            <v>0</v>
          </cell>
          <cell r="AM428">
            <v>8723205.2619999871</v>
          </cell>
          <cell r="AN428">
            <v>0</v>
          </cell>
          <cell r="AO428">
            <v>8723205.2619999871</v>
          </cell>
          <cell r="AP428">
            <v>13.25869517976688</v>
          </cell>
          <cell r="AQ428">
            <v>13780182.360999998</v>
          </cell>
          <cell r="AR428">
            <v>1</v>
          </cell>
          <cell r="AS428">
            <v>0</v>
          </cell>
          <cell r="AT428">
            <v>1</v>
          </cell>
          <cell r="AU428">
            <v>13780182</v>
          </cell>
          <cell r="AV428">
            <v>13780182</v>
          </cell>
          <cell r="AW428">
            <v>955241884.828125</v>
          </cell>
          <cell r="AX428">
            <v>1968597.4285714286</v>
          </cell>
          <cell r="AY428">
            <v>136463126.40401787</v>
          </cell>
          <cell r="AZ428">
            <v>8723205.2619999871</v>
          </cell>
          <cell r="BA428">
            <v>1246172.1802857125</v>
          </cell>
          <cell r="BB428">
            <v>3265514938.7012014</v>
          </cell>
          <cell r="BC428">
            <v>734844866.56274295</v>
          </cell>
          <cell r="BD428">
            <v>13780182</v>
          </cell>
          <cell r="BE428">
            <v>1968597</v>
          </cell>
        </row>
        <row r="429">
          <cell r="A429">
            <v>123467103</v>
          </cell>
          <cell r="B429" t="str">
            <v>Souderton Area SD</v>
          </cell>
          <cell r="C429" t="str">
            <v>Montgomery</v>
          </cell>
          <cell r="D429">
            <v>13472.13</v>
          </cell>
          <cell r="E429">
            <v>87</v>
          </cell>
          <cell r="F429">
            <v>1.52E-2</v>
          </cell>
          <cell r="G429">
            <v>61</v>
          </cell>
          <cell r="H429">
            <v>128403467.09999999</v>
          </cell>
          <cell r="I429">
            <v>9060.8850000000002</v>
          </cell>
          <cell r="J429">
            <v>0</v>
          </cell>
          <cell r="K429">
            <v>101342384.76000001</v>
          </cell>
          <cell r="L429">
            <v>4693864210</v>
          </cell>
          <cell r="M429">
            <v>1993696289</v>
          </cell>
          <cell r="N429">
            <v>13472.1298828125</v>
          </cell>
          <cell r="O429">
            <v>6293.8810000000003</v>
          </cell>
          <cell r="P429">
            <v>0.37</v>
          </cell>
          <cell r="Q429">
            <v>13461.89</v>
          </cell>
          <cell r="R429">
            <v>8245.6200000000008</v>
          </cell>
          <cell r="S429">
            <v>0</v>
          </cell>
          <cell r="T429">
            <v>661.00199999999995</v>
          </cell>
          <cell r="U429">
            <v>1</v>
          </cell>
          <cell r="V429">
            <v>1</v>
          </cell>
          <cell r="W429">
            <v>1</v>
          </cell>
          <cell r="X429">
            <v>-5.7238505795277998E-2</v>
          </cell>
          <cell r="Y429">
            <v>14171.18359375</v>
          </cell>
          <cell r="Z429">
            <v>13704</v>
          </cell>
          <cell r="AA429">
            <v>124170368.04000001</v>
          </cell>
          <cell r="AB429">
            <v>0</v>
          </cell>
          <cell r="AC429">
            <v>1.2699999999999999E-2</v>
          </cell>
          <cell r="AD429">
            <v>1.55E-2</v>
          </cell>
          <cell r="AE429">
            <v>6687560499</v>
          </cell>
          <cell r="AF429">
            <v>84932018.337300003</v>
          </cell>
          <cell r="AG429">
            <v>103657187.73450001</v>
          </cell>
          <cell r="AH429">
            <v>-16410366.422700003</v>
          </cell>
          <cell r="AI429">
            <v>0</v>
          </cell>
          <cell r="AJ429">
            <v>8257.7802734375</v>
          </cell>
          <cell r="AK429">
            <v>101342384.76000001</v>
          </cell>
          <cell r="AL429">
            <v>0</v>
          </cell>
          <cell r="AM429">
            <v>0</v>
          </cell>
          <cell r="AN429">
            <v>0</v>
          </cell>
          <cell r="AO429">
            <v>0</v>
          </cell>
          <cell r="AP429">
            <v>0</v>
          </cell>
          <cell r="AQ429">
            <v>0</v>
          </cell>
          <cell r="AR429">
            <v>0.36855311757957421</v>
          </cell>
          <cell r="AS429">
            <v>0</v>
          </cell>
          <cell r="AT429">
            <v>0.36855311757957421</v>
          </cell>
          <cell r="AU429">
            <v>0</v>
          </cell>
          <cell r="AV429">
            <v>0</v>
          </cell>
          <cell r="AW429">
            <v>955241884.828125</v>
          </cell>
          <cell r="AX429">
            <v>0</v>
          </cell>
          <cell r="AY429">
            <v>136463126.40401787</v>
          </cell>
          <cell r="AZ429">
            <v>0</v>
          </cell>
          <cell r="BA429">
            <v>0</v>
          </cell>
          <cell r="BB429">
            <v>3265514938.7012014</v>
          </cell>
          <cell r="BC429">
            <v>734844866.56274295</v>
          </cell>
          <cell r="BD429">
            <v>0</v>
          </cell>
          <cell r="BE429">
            <v>0</v>
          </cell>
        </row>
        <row r="430">
          <cell r="A430">
            <v>123467203</v>
          </cell>
          <cell r="B430" t="str">
            <v>Springfield Township SD</v>
          </cell>
          <cell r="C430" t="str">
            <v>Montgomery</v>
          </cell>
          <cell r="D430">
            <v>18127.43</v>
          </cell>
          <cell r="E430">
            <v>96</v>
          </cell>
          <cell r="F430">
            <v>1.4800000000000001E-2</v>
          </cell>
          <cell r="G430">
            <v>55</v>
          </cell>
          <cell r="H430">
            <v>57058990.789999999</v>
          </cell>
          <cell r="I430">
            <v>3269.8119999999999</v>
          </cell>
          <cell r="J430">
            <v>1</v>
          </cell>
          <cell r="K430">
            <v>51690537.669999994</v>
          </cell>
          <cell r="L430">
            <v>2463867991</v>
          </cell>
          <cell r="M430">
            <v>1029828934</v>
          </cell>
          <cell r="N430">
            <v>18127.4296875</v>
          </cell>
          <cell r="O430">
            <v>2603.8000000000002</v>
          </cell>
          <cell r="P430">
            <v>0</v>
          </cell>
          <cell r="Q430">
            <v>18081.37</v>
          </cell>
          <cell r="R430">
            <v>8245.6200000000008</v>
          </cell>
          <cell r="S430">
            <v>0</v>
          </cell>
          <cell r="T430">
            <v>101.292</v>
          </cell>
          <cell r="U430">
            <v>1</v>
          </cell>
          <cell r="V430">
            <v>1</v>
          </cell>
          <cell r="W430">
            <v>0</v>
          </cell>
          <cell r="X430">
            <v>0.18382499288843909</v>
          </cell>
          <cell r="Y430">
            <v>17450.236328125</v>
          </cell>
          <cell r="Z430">
            <v>13704</v>
          </cell>
          <cell r="AA430">
            <v>44809503.648000002</v>
          </cell>
          <cell r="AB430">
            <v>0</v>
          </cell>
          <cell r="AC430">
            <v>1.2699999999999999E-2</v>
          </cell>
          <cell r="AD430">
            <v>1.55E-2</v>
          </cell>
          <cell r="AE430">
            <v>3493696925</v>
          </cell>
          <cell r="AF430">
            <v>44369950.947499998</v>
          </cell>
          <cell r="AG430">
            <v>54152302.337499999</v>
          </cell>
          <cell r="AH430">
            <v>-7320586.7224999964</v>
          </cell>
          <cell r="AI430">
            <v>0</v>
          </cell>
          <cell r="AJ430">
            <v>8257.7802734375</v>
          </cell>
          <cell r="AK430">
            <v>51690537.669999994</v>
          </cell>
          <cell r="AL430">
            <v>0</v>
          </cell>
          <cell r="AM430">
            <v>0</v>
          </cell>
          <cell r="AN430">
            <v>0</v>
          </cell>
          <cell r="AO430">
            <v>0</v>
          </cell>
          <cell r="AP430">
            <v>0</v>
          </cell>
          <cell r="AQ430">
            <v>0</v>
          </cell>
          <cell r="AR430">
            <v>-0.19519399732756781</v>
          </cell>
          <cell r="AS430">
            <v>0</v>
          </cell>
          <cell r="AT430">
            <v>0</v>
          </cell>
          <cell r="AU430">
            <v>0</v>
          </cell>
          <cell r="AV430">
            <v>0</v>
          </cell>
          <cell r="AW430">
            <v>955241884.828125</v>
          </cell>
          <cell r="AX430">
            <v>0</v>
          </cell>
          <cell r="AY430">
            <v>136463126.40401787</v>
          </cell>
          <cell r="AZ430">
            <v>0</v>
          </cell>
          <cell r="BA430">
            <v>0</v>
          </cell>
          <cell r="BB430">
            <v>3265514938.7012014</v>
          </cell>
          <cell r="BC430">
            <v>734844866.56274295</v>
          </cell>
          <cell r="BD430">
            <v>0</v>
          </cell>
          <cell r="BE430">
            <v>0</v>
          </cell>
        </row>
        <row r="431">
          <cell r="A431">
            <v>123467303</v>
          </cell>
          <cell r="B431" t="str">
            <v>Spring-Ford Area SD</v>
          </cell>
          <cell r="C431" t="str">
            <v>Montgomery</v>
          </cell>
          <cell r="D431">
            <v>15312.66</v>
          </cell>
          <cell r="E431">
            <v>92</v>
          </cell>
          <cell r="F431">
            <v>1.4800000000000001E-2</v>
          </cell>
          <cell r="G431">
            <v>55</v>
          </cell>
          <cell r="H431">
            <v>165558282.21000001</v>
          </cell>
          <cell r="I431">
            <v>10856.342000000001</v>
          </cell>
          <cell r="J431">
            <v>0</v>
          </cell>
          <cell r="K431">
            <v>139026328.68000001</v>
          </cell>
          <cell r="L431">
            <v>6884693667</v>
          </cell>
          <cell r="M431">
            <v>2506002544</v>
          </cell>
          <cell r="N431">
            <v>15312.66015625</v>
          </cell>
          <cell r="O431">
            <v>7947.2209999999995</v>
          </cell>
          <cell r="P431">
            <v>0.14000000000000001</v>
          </cell>
          <cell r="Q431">
            <v>15315.64</v>
          </cell>
          <cell r="R431">
            <v>8245.6200000000008</v>
          </cell>
          <cell r="S431">
            <v>0</v>
          </cell>
          <cell r="T431">
            <v>636.798</v>
          </cell>
          <cell r="U431">
            <v>1</v>
          </cell>
          <cell r="V431">
            <v>1</v>
          </cell>
          <cell r="W431">
            <v>1</v>
          </cell>
          <cell r="X431">
            <v>2.4754479566101231E-2</v>
          </cell>
          <cell r="Y431">
            <v>15249.9140625</v>
          </cell>
          <cell r="Z431">
            <v>13704</v>
          </cell>
          <cell r="AA431">
            <v>148775310.76800001</v>
          </cell>
          <cell r="AB431">
            <v>0</v>
          </cell>
          <cell r="AC431">
            <v>1.2699999999999999E-2</v>
          </cell>
          <cell r="AD431">
            <v>1.55E-2</v>
          </cell>
          <cell r="AE431">
            <v>9390696211</v>
          </cell>
          <cell r="AF431">
            <v>119261841.87969999</v>
          </cell>
          <cell r="AG431">
            <v>145555791.2705</v>
          </cell>
          <cell r="AH431">
            <v>-19764486.800300017</v>
          </cell>
          <cell r="AI431">
            <v>0</v>
          </cell>
          <cell r="AJ431">
            <v>8257.7802734375</v>
          </cell>
          <cell r="AK431">
            <v>139026328.68000001</v>
          </cell>
          <cell r="AL431">
            <v>0</v>
          </cell>
          <cell r="AM431">
            <v>0</v>
          </cell>
          <cell r="AN431">
            <v>0</v>
          </cell>
          <cell r="AO431">
            <v>0</v>
          </cell>
          <cell r="AP431">
            <v>0</v>
          </cell>
          <cell r="AQ431">
            <v>0</v>
          </cell>
          <cell r="AR431">
            <v>0.14566873309699524</v>
          </cell>
          <cell r="AS431">
            <v>0</v>
          </cell>
          <cell r="AT431">
            <v>0.14566873309699524</v>
          </cell>
          <cell r="AU431">
            <v>0</v>
          </cell>
          <cell r="AV431">
            <v>0</v>
          </cell>
          <cell r="AW431">
            <v>955241884.828125</v>
          </cell>
          <cell r="AX431">
            <v>0</v>
          </cell>
          <cell r="AY431">
            <v>136463126.40401787</v>
          </cell>
          <cell r="AZ431">
            <v>0</v>
          </cell>
          <cell r="BA431">
            <v>0</v>
          </cell>
          <cell r="BB431">
            <v>3265514938.7012014</v>
          </cell>
          <cell r="BC431">
            <v>734844866.56274295</v>
          </cell>
          <cell r="BD431">
            <v>0</v>
          </cell>
          <cell r="BE431">
            <v>0</v>
          </cell>
        </row>
        <row r="432">
          <cell r="A432">
            <v>123468303</v>
          </cell>
          <cell r="B432" t="str">
            <v>Upper Dublin SD</v>
          </cell>
          <cell r="C432" t="str">
            <v>Montgomery</v>
          </cell>
          <cell r="D432">
            <v>18410.25</v>
          </cell>
          <cell r="E432">
            <v>96</v>
          </cell>
          <cell r="F432">
            <v>1.6799999999999999E-2</v>
          </cell>
          <cell r="G432">
            <v>76</v>
          </cell>
          <cell r="H432">
            <v>92677047.650000006</v>
          </cell>
          <cell r="I432">
            <v>5203.0770000000002</v>
          </cell>
          <cell r="J432">
            <v>0</v>
          </cell>
          <cell r="K432">
            <v>93512917.649999991</v>
          </cell>
          <cell r="L432">
            <v>3722869398</v>
          </cell>
          <cell r="M432">
            <v>1843227785</v>
          </cell>
          <cell r="N432">
            <v>18410.25</v>
          </cell>
          <cell r="O432">
            <v>4110.6450000000004</v>
          </cell>
          <cell r="P432">
            <v>0</v>
          </cell>
          <cell r="Q432">
            <v>18416.689999999999</v>
          </cell>
          <cell r="R432">
            <v>8245.6200000000008</v>
          </cell>
          <cell r="S432">
            <v>0</v>
          </cell>
          <cell r="T432">
            <v>120.59</v>
          </cell>
          <cell r="U432">
            <v>1</v>
          </cell>
          <cell r="V432">
            <v>1</v>
          </cell>
          <cell r="W432">
            <v>0</v>
          </cell>
          <cell r="X432">
            <v>-3.8221195070952813E-2</v>
          </cell>
          <cell r="Y432">
            <v>17811.96875</v>
          </cell>
          <cell r="Z432">
            <v>13704</v>
          </cell>
          <cell r="AA432">
            <v>71302967.208000004</v>
          </cell>
          <cell r="AB432">
            <v>0</v>
          </cell>
          <cell r="AC432">
            <v>1.2699999999999999E-2</v>
          </cell>
          <cell r="AD432">
            <v>1.55E-2</v>
          </cell>
          <cell r="AE432">
            <v>5566097183</v>
          </cell>
          <cell r="AF432">
            <v>70689434.224099994</v>
          </cell>
          <cell r="AG432">
            <v>86274506.336500004</v>
          </cell>
          <cell r="AH432">
            <v>-22823483.425899997</v>
          </cell>
          <cell r="AI432">
            <v>0</v>
          </cell>
          <cell r="AJ432">
            <v>8257.7802734375</v>
          </cell>
          <cell r="AK432">
            <v>93512917.649999991</v>
          </cell>
          <cell r="AL432">
            <v>0</v>
          </cell>
          <cell r="AM432">
            <v>0</v>
          </cell>
          <cell r="AN432">
            <v>0</v>
          </cell>
          <cell r="AO432">
            <v>0</v>
          </cell>
          <cell r="AP432">
            <v>0</v>
          </cell>
          <cell r="AQ432">
            <v>7238411.3134999871</v>
          </cell>
          <cell r="AR432">
            <v>-0.22944294839372015</v>
          </cell>
          <cell r="AS432">
            <v>0</v>
          </cell>
          <cell r="AT432">
            <v>0</v>
          </cell>
          <cell r="AU432">
            <v>0</v>
          </cell>
          <cell r="AV432">
            <v>0</v>
          </cell>
          <cell r="AW432">
            <v>955241884.828125</v>
          </cell>
          <cell r="AX432">
            <v>0</v>
          </cell>
          <cell r="AY432">
            <v>136463126.40401787</v>
          </cell>
          <cell r="AZ432">
            <v>0</v>
          </cell>
          <cell r="BA432">
            <v>0</v>
          </cell>
          <cell r="BB432">
            <v>3265514938.7012014</v>
          </cell>
          <cell r="BC432">
            <v>734844866.56274295</v>
          </cell>
          <cell r="BD432">
            <v>0</v>
          </cell>
          <cell r="BE432">
            <v>0</v>
          </cell>
        </row>
        <row r="433">
          <cell r="A433">
            <v>123468402</v>
          </cell>
          <cell r="B433" t="str">
            <v>Upper Merion Area SD</v>
          </cell>
          <cell r="C433" t="str">
            <v>Montgomery</v>
          </cell>
          <cell r="D433">
            <v>27814.57</v>
          </cell>
          <cell r="E433">
            <v>99</v>
          </cell>
          <cell r="F433">
            <v>1.03E-2</v>
          </cell>
          <cell r="G433">
            <v>10</v>
          </cell>
          <cell r="H433">
            <v>107113055.13</v>
          </cell>
          <cell r="I433">
            <v>6332.6779999999999</v>
          </cell>
          <cell r="J433">
            <v>1</v>
          </cell>
          <cell r="K433">
            <v>100783151.09</v>
          </cell>
          <cell r="L433">
            <v>7967460628</v>
          </cell>
          <cell r="M433">
            <v>1847800676</v>
          </cell>
          <cell r="N433">
            <v>27814.5703125</v>
          </cell>
          <cell r="O433">
            <v>4453.54</v>
          </cell>
          <cell r="P433">
            <v>0</v>
          </cell>
          <cell r="Q433">
            <v>27463.27</v>
          </cell>
          <cell r="R433">
            <v>8245.6200000000008</v>
          </cell>
          <cell r="S433">
            <v>0</v>
          </cell>
          <cell r="T433">
            <v>550.00300000000004</v>
          </cell>
          <cell r="U433">
            <v>0</v>
          </cell>
          <cell r="V433">
            <v>0</v>
          </cell>
          <cell r="W433">
            <v>0</v>
          </cell>
          <cell r="X433">
            <v>0.12037421028316266</v>
          </cell>
          <cell r="Y433">
            <v>16914.337890625</v>
          </cell>
          <cell r="Z433">
            <v>13704</v>
          </cell>
          <cell r="AA433">
            <v>86783019.311999992</v>
          </cell>
          <cell r="AB433">
            <v>0</v>
          </cell>
          <cell r="AC433">
            <v>1.2699999999999999E-2</v>
          </cell>
          <cell r="AD433">
            <v>1.55E-2</v>
          </cell>
          <cell r="AE433">
            <v>9815261304</v>
          </cell>
          <cell r="AF433">
            <v>124653818.5608</v>
          </cell>
          <cell r="AG433">
            <v>152136550.21200001</v>
          </cell>
          <cell r="AH433">
            <v>23870667.470799997</v>
          </cell>
          <cell r="AI433">
            <v>0</v>
          </cell>
          <cell r="AJ433">
            <v>8257.7802734375</v>
          </cell>
          <cell r="AK433">
            <v>124653818.5608</v>
          </cell>
          <cell r="AL433">
            <v>0</v>
          </cell>
          <cell r="AM433">
            <v>0</v>
          </cell>
          <cell r="AN433">
            <v>0</v>
          </cell>
          <cell r="AO433">
            <v>0</v>
          </cell>
          <cell r="AP433">
            <v>0</v>
          </cell>
          <cell r="AQ433">
            <v>0</v>
          </cell>
          <cell r="AR433">
            <v>-1.3682865602479293</v>
          </cell>
          <cell r="AS433">
            <v>0</v>
          </cell>
          <cell r="AT433">
            <v>0</v>
          </cell>
          <cell r="AU433">
            <v>0</v>
          </cell>
          <cell r="AV433">
            <v>0</v>
          </cell>
          <cell r="AW433">
            <v>955241884.828125</v>
          </cell>
          <cell r="AX433">
            <v>0</v>
          </cell>
          <cell r="AY433">
            <v>136463126.40401787</v>
          </cell>
          <cell r="AZ433">
            <v>0</v>
          </cell>
          <cell r="BA433">
            <v>0</v>
          </cell>
          <cell r="BB433">
            <v>3265514938.7012014</v>
          </cell>
          <cell r="BC433">
            <v>734844866.56274295</v>
          </cell>
          <cell r="BD433">
            <v>0</v>
          </cell>
          <cell r="BE433">
            <v>0</v>
          </cell>
        </row>
        <row r="434">
          <cell r="A434">
            <v>123468503</v>
          </cell>
          <cell r="B434" t="str">
            <v>Upper Moreland Township SD</v>
          </cell>
          <cell r="C434" t="str">
            <v>Montgomery</v>
          </cell>
          <cell r="D434">
            <v>12721.57</v>
          </cell>
          <cell r="E434">
            <v>83</v>
          </cell>
          <cell r="F434">
            <v>1.6799999999999999E-2</v>
          </cell>
          <cell r="G434">
            <v>76</v>
          </cell>
          <cell r="H434">
            <v>61305241.980000004</v>
          </cell>
          <cell r="I434">
            <v>4532.1729999999998</v>
          </cell>
          <cell r="J434">
            <v>1</v>
          </cell>
          <cell r="K434">
            <v>57330821.240000002</v>
          </cell>
          <cell r="L434">
            <v>2572498943</v>
          </cell>
          <cell r="M434">
            <v>843432897</v>
          </cell>
          <cell r="N434">
            <v>12721.5703125</v>
          </cell>
          <cell r="O434">
            <v>3410.951</v>
          </cell>
          <cell r="P434">
            <v>0.46</v>
          </cell>
          <cell r="Q434">
            <v>12718.8</v>
          </cell>
          <cell r="R434">
            <v>8245.6200000000008</v>
          </cell>
          <cell r="S434">
            <v>0</v>
          </cell>
          <cell r="T434">
            <v>349.077</v>
          </cell>
          <cell r="U434">
            <v>0</v>
          </cell>
          <cell r="V434">
            <v>0</v>
          </cell>
          <cell r="W434">
            <v>0</v>
          </cell>
          <cell r="X434">
            <v>0.12230005895326379</v>
          </cell>
          <cell r="Y434">
            <v>13526.677734375</v>
          </cell>
          <cell r="Z434">
            <v>13704</v>
          </cell>
          <cell r="AA434">
            <v>62108898.791999996</v>
          </cell>
          <cell r="AB434">
            <v>803656.81199999154</v>
          </cell>
          <cell r="AC434">
            <v>1.2699999999999999E-2</v>
          </cell>
          <cell r="AD434">
            <v>1.55E-2</v>
          </cell>
          <cell r="AE434">
            <v>3415931840</v>
          </cell>
          <cell r="AF434">
            <v>43382334.368000001</v>
          </cell>
          <cell r="AG434">
            <v>52946943.520000003</v>
          </cell>
          <cell r="AH434">
            <v>-13948486.872000001</v>
          </cell>
          <cell r="AI434">
            <v>0</v>
          </cell>
          <cell r="AJ434">
            <v>8257.7802734375</v>
          </cell>
          <cell r="AK434">
            <v>57330821.240000002</v>
          </cell>
          <cell r="AL434">
            <v>0</v>
          </cell>
          <cell r="AM434">
            <v>803656.81199999154</v>
          </cell>
          <cell r="AN434">
            <v>0</v>
          </cell>
          <cell r="AO434">
            <v>803656.81199999154</v>
          </cell>
          <cell r="AP434">
            <v>1.310910431219199</v>
          </cell>
          <cell r="AQ434">
            <v>4383877.7199999988</v>
          </cell>
          <cell r="AR434">
            <v>0.45944431902347782</v>
          </cell>
          <cell r="AS434">
            <v>0</v>
          </cell>
          <cell r="AT434">
            <v>0.45944431902347782</v>
          </cell>
          <cell r="AU434">
            <v>2016583.75</v>
          </cell>
          <cell r="AV434">
            <v>2016583.75</v>
          </cell>
          <cell r="AW434">
            <v>955241884.828125</v>
          </cell>
          <cell r="AX434">
            <v>288083.39285714284</v>
          </cell>
          <cell r="AY434">
            <v>136463126.40401787</v>
          </cell>
          <cell r="AZ434">
            <v>803656.81199999154</v>
          </cell>
          <cell r="BA434">
            <v>114808.11599999879</v>
          </cell>
          <cell r="BB434">
            <v>3266318595.5132012</v>
          </cell>
          <cell r="BC434">
            <v>734844866.56274295</v>
          </cell>
          <cell r="BD434">
            <v>2016584</v>
          </cell>
          <cell r="BE434">
            <v>288083</v>
          </cell>
        </row>
        <row r="435">
          <cell r="A435">
            <v>123468603</v>
          </cell>
          <cell r="B435" t="str">
            <v>Upper Perkiomen SD</v>
          </cell>
          <cell r="C435" t="str">
            <v>Montgomery</v>
          </cell>
          <cell r="D435">
            <v>10777.79</v>
          </cell>
          <cell r="E435">
            <v>75</v>
          </cell>
          <cell r="F435">
            <v>1.6E-2</v>
          </cell>
          <cell r="G435">
            <v>70</v>
          </cell>
          <cell r="H435">
            <v>62118086.43</v>
          </cell>
          <cell r="I435">
            <v>4554.13</v>
          </cell>
          <cell r="J435">
            <v>0</v>
          </cell>
          <cell r="K435">
            <v>45904701.310000002</v>
          </cell>
          <cell r="L435">
            <v>2007227551</v>
          </cell>
          <cell r="M435">
            <v>861778297</v>
          </cell>
          <cell r="N435">
            <v>10777.7900390625</v>
          </cell>
          <cell r="O435">
            <v>3405.3240000000001</v>
          </cell>
          <cell r="P435">
            <v>0.69</v>
          </cell>
          <cell r="Q435">
            <v>10816.04</v>
          </cell>
          <cell r="R435">
            <v>8245.6200000000008</v>
          </cell>
          <cell r="S435">
            <v>0</v>
          </cell>
          <cell r="T435">
            <v>308.24400000000003</v>
          </cell>
          <cell r="U435">
            <v>0</v>
          </cell>
          <cell r="V435">
            <v>0</v>
          </cell>
          <cell r="W435">
            <v>0</v>
          </cell>
          <cell r="X435">
            <v>1.2343715629328874E-2</v>
          </cell>
          <cell r="Y435">
            <v>13639.9462890625</v>
          </cell>
          <cell r="Z435">
            <v>13704</v>
          </cell>
          <cell r="AA435">
            <v>62409797.520000003</v>
          </cell>
          <cell r="AB435">
            <v>291711.09000000358</v>
          </cell>
          <cell r="AC435">
            <v>1.2699999999999999E-2</v>
          </cell>
          <cell r="AD435">
            <v>1.55E-2</v>
          </cell>
          <cell r="AE435">
            <v>2869005848</v>
          </cell>
          <cell r="AF435">
            <v>36436374.269599997</v>
          </cell>
          <cell r="AG435">
            <v>44469590.644000001</v>
          </cell>
          <cell r="AH435">
            <v>-9468327.0404000059</v>
          </cell>
          <cell r="AI435">
            <v>0</v>
          </cell>
          <cell r="AJ435">
            <v>8257.7802734375</v>
          </cell>
          <cell r="AK435">
            <v>45904701.310000002</v>
          </cell>
          <cell r="AL435">
            <v>0</v>
          </cell>
          <cell r="AM435">
            <v>291711.09000000358</v>
          </cell>
          <cell r="AN435">
            <v>0</v>
          </cell>
          <cell r="AO435">
            <v>291711.09000000358</v>
          </cell>
          <cell r="AP435">
            <v>0.46960733461860377</v>
          </cell>
          <cell r="AQ435">
            <v>1435110.6660000011</v>
          </cell>
          <cell r="AR435">
            <v>0.69483206355937766</v>
          </cell>
          <cell r="AS435">
            <v>0</v>
          </cell>
          <cell r="AT435">
            <v>0.69483206355937766</v>
          </cell>
          <cell r="AU435">
            <v>990226.375</v>
          </cell>
          <cell r="AV435">
            <v>990226.375</v>
          </cell>
          <cell r="AW435">
            <v>955241884.828125</v>
          </cell>
          <cell r="AX435">
            <v>141460.91071428571</v>
          </cell>
          <cell r="AY435">
            <v>136463126.40401787</v>
          </cell>
          <cell r="AZ435">
            <v>291711.09000000358</v>
          </cell>
          <cell r="BA435">
            <v>41673.012857143367</v>
          </cell>
          <cell r="BB435">
            <v>3266610306.6032014</v>
          </cell>
          <cell r="BC435">
            <v>734844866.56274295</v>
          </cell>
          <cell r="BD435">
            <v>989983</v>
          </cell>
          <cell r="BE435">
            <v>141426</v>
          </cell>
        </row>
        <row r="436">
          <cell r="A436">
            <v>123469303</v>
          </cell>
          <cell r="B436" t="str">
            <v>Wissahickon SD</v>
          </cell>
          <cell r="C436" t="str">
            <v>Montgomery</v>
          </cell>
          <cell r="D436">
            <v>24501.43</v>
          </cell>
          <cell r="E436">
            <v>98</v>
          </cell>
          <cell r="F436">
            <v>1.0200000000000001E-2</v>
          </cell>
          <cell r="G436">
            <v>10</v>
          </cell>
          <cell r="H436">
            <v>109746059.56</v>
          </cell>
          <cell r="I436">
            <v>6501.8710000000001</v>
          </cell>
          <cell r="J436">
            <v>1</v>
          </cell>
          <cell r="K436">
            <v>95217330.660000011</v>
          </cell>
          <cell r="L436">
            <v>6269916750</v>
          </cell>
          <cell r="M436">
            <v>3074685295</v>
          </cell>
          <cell r="N436">
            <v>24501.4296875</v>
          </cell>
          <cell r="O436">
            <v>5043.933</v>
          </cell>
          <cell r="P436">
            <v>0</v>
          </cell>
          <cell r="Q436">
            <v>24298.98</v>
          </cell>
          <cell r="R436">
            <v>8245.6200000000008</v>
          </cell>
          <cell r="S436">
            <v>0</v>
          </cell>
          <cell r="T436">
            <v>340.01400000000001</v>
          </cell>
          <cell r="U436">
            <v>1</v>
          </cell>
          <cell r="V436">
            <v>1</v>
          </cell>
          <cell r="W436">
            <v>1</v>
          </cell>
          <cell r="X436">
            <v>0.12724193653622534</v>
          </cell>
          <cell r="Y436">
            <v>16879.150390625</v>
          </cell>
          <cell r="Z436">
            <v>13704</v>
          </cell>
          <cell r="AA436">
            <v>89101640.184</v>
          </cell>
          <cell r="AB436">
            <v>0</v>
          </cell>
          <cell r="AC436">
            <v>1.2699999999999999E-2</v>
          </cell>
          <cell r="AD436">
            <v>1.55E-2</v>
          </cell>
          <cell r="AE436">
            <v>9344602045</v>
          </cell>
          <cell r="AF436">
            <v>118676445.97149999</v>
          </cell>
          <cell r="AG436">
            <v>144841331.69749999</v>
          </cell>
          <cell r="AH436">
            <v>23459115.311499983</v>
          </cell>
          <cell r="AI436">
            <v>0</v>
          </cell>
          <cell r="AJ436">
            <v>8257.7802734375</v>
          </cell>
          <cell r="AK436">
            <v>118676445.97149999</v>
          </cell>
          <cell r="AL436">
            <v>0</v>
          </cell>
          <cell r="AM436">
            <v>0</v>
          </cell>
          <cell r="AN436">
            <v>0</v>
          </cell>
          <cell r="AO436">
            <v>0</v>
          </cell>
          <cell r="AP436">
            <v>0</v>
          </cell>
          <cell r="AQ436">
            <v>0</v>
          </cell>
          <cell r="AR436">
            <v>-0.96707212788318575</v>
          </cell>
          <cell r="AS436">
            <v>0</v>
          </cell>
          <cell r="AT436">
            <v>0</v>
          </cell>
          <cell r="AU436">
            <v>0</v>
          </cell>
          <cell r="AV436">
            <v>0</v>
          </cell>
          <cell r="AW436">
            <v>955241884.828125</v>
          </cell>
          <cell r="AX436">
            <v>0</v>
          </cell>
          <cell r="AY436">
            <v>136463126.40401787</v>
          </cell>
          <cell r="AZ436">
            <v>0</v>
          </cell>
          <cell r="BA436">
            <v>0</v>
          </cell>
          <cell r="BB436">
            <v>3266610306.6032014</v>
          </cell>
          <cell r="BC436">
            <v>734844866.56274295</v>
          </cell>
          <cell r="BD436">
            <v>0</v>
          </cell>
          <cell r="BE436">
            <v>0</v>
          </cell>
        </row>
        <row r="437">
          <cell r="A437">
            <v>124150503</v>
          </cell>
          <cell r="B437" t="str">
            <v>Avon Grove SD</v>
          </cell>
          <cell r="C437" t="str">
            <v>Chester</v>
          </cell>
          <cell r="D437">
            <v>8363.82</v>
          </cell>
          <cell r="E437">
            <v>51</v>
          </cell>
          <cell r="F437">
            <v>1.6400000000000001E-2</v>
          </cell>
          <cell r="G437">
            <v>73</v>
          </cell>
          <cell r="H437">
            <v>90735457.710000008</v>
          </cell>
          <cell r="I437">
            <v>8013.2479999999996</v>
          </cell>
          <cell r="J437">
            <v>0</v>
          </cell>
          <cell r="K437">
            <v>65892247.800000004</v>
          </cell>
          <cell r="L437">
            <v>2945825791</v>
          </cell>
          <cell r="M437">
            <v>1077871156</v>
          </cell>
          <cell r="N437">
            <v>8363.8203125</v>
          </cell>
          <cell r="O437">
            <v>5889.5680000000002</v>
          </cell>
          <cell r="P437">
            <v>0.98</v>
          </cell>
          <cell r="Q437">
            <v>8411.27</v>
          </cell>
          <cell r="R437">
            <v>8245.6200000000008</v>
          </cell>
          <cell r="S437">
            <v>0</v>
          </cell>
          <cell r="T437">
            <v>807.61199999999997</v>
          </cell>
          <cell r="U437">
            <v>0</v>
          </cell>
          <cell r="V437">
            <v>0</v>
          </cell>
          <cell r="W437">
            <v>0</v>
          </cell>
          <cell r="X437">
            <v>-1.9712438378344729E-2</v>
          </cell>
          <cell r="Y437">
            <v>11323.1806640625</v>
          </cell>
          <cell r="Z437">
            <v>13704</v>
          </cell>
          <cell r="AA437">
            <v>109813550.59199999</v>
          </cell>
          <cell r="AB437">
            <v>19078092.881999984</v>
          </cell>
          <cell r="AC437">
            <v>1.2699999999999999E-2</v>
          </cell>
          <cell r="AD437">
            <v>1.55E-2</v>
          </cell>
          <cell r="AE437">
            <v>4023696947</v>
          </cell>
          <cell r="AF437">
            <v>51100951.226899996</v>
          </cell>
          <cell r="AG437">
            <v>62367302.678499997</v>
          </cell>
          <cell r="AH437">
            <v>-14791296.573100008</v>
          </cell>
          <cell r="AI437">
            <v>0</v>
          </cell>
          <cell r="AJ437">
            <v>8257.7802734375</v>
          </cell>
          <cell r="AK437">
            <v>65892247.800000004</v>
          </cell>
          <cell r="AL437">
            <v>0</v>
          </cell>
          <cell r="AM437">
            <v>19078092.881999984</v>
          </cell>
          <cell r="AN437">
            <v>0</v>
          </cell>
          <cell r="AO437">
            <v>19078092.881999984</v>
          </cell>
          <cell r="AP437">
            <v>21.026061215203828</v>
          </cell>
          <cell r="AQ437">
            <v>3524945.1215000078</v>
          </cell>
          <cell r="AR437">
            <v>0.98715877202453606</v>
          </cell>
          <cell r="AS437">
            <v>0</v>
          </cell>
          <cell r="AT437">
            <v>0.98715877202453606</v>
          </cell>
          <cell r="AU437">
            <v>3454446.25</v>
          </cell>
          <cell r="AV437">
            <v>3454446.25</v>
          </cell>
          <cell r="AW437">
            <v>955241884.828125</v>
          </cell>
          <cell r="AX437">
            <v>493492.32142857142</v>
          </cell>
          <cell r="AY437">
            <v>136463126.40401787</v>
          </cell>
          <cell r="AZ437">
            <v>19078092.881999984</v>
          </cell>
          <cell r="BA437">
            <v>2725441.8402857119</v>
          </cell>
          <cell r="BB437">
            <v>3285688399.4852014</v>
          </cell>
          <cell r="BC437">
            <v>734844866.56274295</v>
          </cell>
          <cell r="BD437">
            <v>3454446</v>
          </cell>
          <cell r="BE437">
            <v>493492</v>
          </cell>
        </row>
        <row r="438">
          <cell r="A438">
            <v>124151902</v>
          </cell>
          <cell r="B438" t="str">
            <v>Coatesville Area SD</v>
          </cell>
          <cell r="C438" t="str">
            <v>Chester</v>
          </cell>
          <cell r="D438">
            <v>8369.11</v>
          </cell>
          <cell r="E438">
            <v>52</v>
          </cell>
          <cell r="F438">
            <v>2.0500000000000001E-2</v>
          </cell>
          <cell r="G438">
            <v>94</v>
          </cell>
          <cell r="H438">
            <v>169568816.28</v>
          </cell>
          <cell r="I438">
            <v>15529.911</v>
          </cell>
          <cell r="J438">
            <v>0</v>
          </cell>
          <cell r="K438">
            <v>132150424.24000001</v>
          </cell>
          <cell r="L438">
            <v>4668312823</v>
          </cell>
          <cell r="M438">
            <v>1783710194</v>
          </cell>
          <cell r="N438">
            <v>8369.1103515625</v>
          </cell>
          <cell r="O438">
            <v>8696.5059999999994</v>
          </cell>
          <cell r="P438">
            <v>0.99</v>
          </cell>
          <cell r="Q438">
            <v>8359.61</v>
          </cell>
          <cell r="R438">
            <v>8245.6200000000008</v>
          </cell>
          <cell r="S438">
            <v>0</v>
          </cell>
          <cell r="T438">
            <v>2108.819</v>
          </cell>
          <cell r="U438">
            <v>0</v>
          </cell>
          <cell r="V438">
            <v>0</v>
          </cell>
          <cell r="W438">
            <v>0</v>
          </cell>
          <cell r="X438">
            <v>-6.2501978073405658E-3</v>
          </cell>
          <cell r="Y438">
            <v>10918.853515625</v>
          </cell>
          <cell r="Z438">
            <v>13704</v>
          </cell>
          <cell r="AA438">
            <v>212821900.34400001</v>
          </cell>
          <cell r="AB438">
            <v>43253084.06400001</v>
          </cell>
          <cell r="AC438">
            <v>1.2699999999999999E-2</v>
          </cell>
          <cell r="AD438">
            <v>1.55E-2</v>
          </cell>
          <cell r="AE438">
            <v>6452023017</v>
          </cell>
          <cell r="AF438">
            <v>81940692.315899998</v>
          </cell>
          <cell r="AG438">
            <v>100006356.76350001</v>
          </cell>
          <cell r="AH438">
            <v>-50209731.924100012</v>
          </cell>
          <cell r="AI438">
            <v>0</v>
          </cell>
          <cell r="AJ438">
            <v>8257.7802734375</v>
          </cell>
          <cell r="AK438">
            <v>132150424.24000001</v>
          </cell>
          <cell r="AL438">
            <v>0</v>
          </cell>
          <cell r="AM438">
            <v>43253084.06400001</v>
          </cell>
          <cell r="AN438">
            <v>0</v>
          </cell>
          <cell r="AO438">
            <v>43253084.06400001</v>
          </cell>
          <cell r="AP438">
            <v>25.50768768272728</v>
          </cell>
          <cell r="AQ438">
            <v>32144067.476500005</v>
          </cell>
          <cell r="AR438">
            <v>0.986518159306913</v>
          </cell>
          <cell r="AS438">
            <v>0</v>
          </cell>
          <cell r="AT438">
            <v>0.986518159306913</v>
          </cell>
          <cell r="AU438">
            <v>31822626</v>
          </cell>
          <cell r="AV438">
            <v>31822626</v>
          </cell>
          <cell r="AW438">
            <v>955241884.828125</v>
          </cell>
          <cell r="AX438">
            <v>4546089.4285714282</v>
          </cell>
          <cell r="AY438">
            <v>136463126.40401787</v>
          </cell>
          <cell r="AZ438">
            <v>43253084.06400001</v>
          </cell>
          <cell r="BA438">
            <v>6179012.0091428589</v>
          </cell>
          <cell r="BB438">
            <v>3328941483.5492015</v>
          </cell>
          <cell r="BC438">
            <v>734844866.56274295</v>
          </cell>
          <cell r="BD438">
            <v>31822627</v>
          </cell>
          <cell r="BE438">
            <v>4546090</v>
          </cell>
        </row>
        <row r="439">
          <cell r="A439">
            <v>124152003</v>
          </cell>
          <cell r="B439" t="str">
            <v>Downingtown Area SD</v>
          </cell>
          <cell r="C439" t="str">
            <v>Chester</v>
          </cell>
          <cell r="D439">
            <v>13646.31</v>
          </cell>
          <cell r="E439">
            <v>89</v>
          </cell>
          <cell r="F439">
            <v>1.38E-2</v>
          </cell>
          <cell r="G439">
            <v>47</v>
          </cell>
          <cell r="H439">
            <v>230514523.06999999</v>
          </cell>
          <cell r="I439">
            <v>17155.044000000002</v>
          </cell>
          <cell r="J439">
            <v>0</v>
          </cell>
          <cell r="K439">
            <v>188071253.41</v>
          </cell>
          <cell r="L439">
            <v>9384850776</v>
          </cell>
          <cell r="M439">
            <v>4230982727</v>
          </cell>
          <cell r="N439">
            <v>13646.3095703125</v>
          </cell>
          <cell r="O439">
            <v>13318.379000000001</v>
          </cell>
          <cell r="P439">
            <v>0.35</v>
          </cell>
          <cell r="Q439">
            <v>13631.1</v>
          </cell>
          <cell r="R439">
            <v>8245.6200000000008</v>
          </cell>
          <cell r="S439">
            <v>0</v>
          </cell>
          <cell r="T439">
            <v>665.94100000000003</v>
          </cell>
          <cell r="U439">
            <v>1</v>
          </cell>
          <cell r="V439">
            <v>1</v>
          </cell>
          <cell r="W439">
            <v>1</v>
          </cell>
          <cell r="X439">
            <v>9.3249382073380613E-2</v>
          </cell>
          <cell r="Y439">
            <v>13437.1279296875</v>
          </cell>
          <cell r="Z439">
            <v>13704</v>
          </cell>
          <cell r="AA439">
            <v>235092722.97600001</v>
          </cell>
          <cell r="AB439">
            <v>4578199.9060000181</v>
          </cell>
          <cell r="AC439">
            <v>1.2699999999999999E-2</v>
          </cell>
          <cell r="AD439">
            <v>1.55E-2</v>
          </cell>
          <cell r="AE439">
            <v>13615833503</v>
          </cell>
          <cell r="AF439">
            <v>172921085.48809999</v>
          </cell>
          <cell r="AG439">
            <v>211045419.2965</v>
          </cell>
          <cell r="AH439">
            <v>-15150167.921900004</v>
          </cell>
          <cell r="AI439">
            <v>0</v>
          </cell>
          <cell r="AJ439">
            <v>8257.7802734375</v>
          </cell>
          <cell r="AK439">
            <v>188071253.41</v>
          </cell>
          <cell r="AL439">
            <v>0</v>
          </cell>
          <cell r="AM439">
            <v>4578199.9060000181</v>
          </cell>
          <cell r="AN439">
            <v>0</v>
          </cell>
          <cell r="AO439">
            <v>4578199.9060000181</v>
          </cell>
          <cell r="AP439">
            <v>1.9860787272868545</v>
          </cell>
          <cell r="AQ439">
            <v>0</v>
          </cell>
          <cell r="AR439">
            <v>0.34746032003199634</v>
          </cell>
          <cell r="AS439">
            <v>0</v>
          </cell>
          <cell r="AT439">
            <v>0.34746032003199634</v>
          </cell>
          <cell r="AU439">
            <v>0</v>
          </cell>
          <cell r="AV439">
            <v>0</v>
          </cell>
          <cell r="AW439">
            <v>955241884.828125</v>
          </cell>
          <cell r="AX439">
            <v>0</v>
          </cell>
          <cell r="AY439">
            <v>136463126.40401787</v>
          </cell>
          <cell r="AZ439">
            <v>4578199.9060000181</v>
          </cell>
          <cell r="BA439">
            <v>654028.55800000264</v>
          </cell>
          <cell r="BB439">
            <v>3333519683.4552016</v>
          </cell>
          <cell r="BC439">
            <v>734844866.56274295</v>
          </cell>
          <cell r="BD439">
            <v>0</v>
          </cell>
          <cell r="BE439">
            <v>0</v>
          </cell>
        </row>
        <row r="440">
          <cell r="A440">
            <v>124153503</v>
          </cell>
          <cell r="B440" t="str">
            <v>Great Valley SD</v>
          </cell>
          <cell r="C440" t="str">
            <v>Chester</v>
          </cell>
          <cell r="D440">
            <v>26257.439999999999</v>
          </cell>
          <cell r="E440">
            <v>98</v>
          </cell>
          <cell r="F440">
            <v>0.01</v>
          </cell>
          <cell r="G440">
            <v>8</v>
          </cell>
          <cell r="H440">
            <v>100808598.04000001</v>
          </cell>
          <cell r="I440">
            <v>6178.2</v>
          </cell>
          <cell r="J440">
            <v>1</v>
          </cell>
          <cell r="K440">
            <v>98217487.020000011</v>
          </cell>
          <cell r="L440">
            <v>7183331854</v>
          </cell>
          <cell r="M440">
            <v>2650005676</v>
          </cell>
          <cell r="N440">
            <v>26257.439453125</v>
          </cell>
          <cell r="O440">
            <v>4804.4359999999997</v>
          </cell>
          <cell r="P440">
            <v>0</v>
          </cell>
          <cell r="Q440">
            <v>26186.880000000001</v>
          </cell>
          <cell r="R440">
            <v>8245.6200000000008</v>
          </cell>
          <cell r="S440">
            <v>0</v>
          </cell>
          <cell r="T440">
            <v>452.65100000000001</v>
          </cell>
          <cell r="U440">
            <v>1</v>
          </cell>
          <cell r="V440">
            <v>1</v>
          </cell>
          <cell r="W440">
            <v>1</v>
          </cell>
          <cell r="X440">
            <v>0.16952092848114081</v>
          </cell>
          <cell r="Y440">
            <v>16316.8232421875</v>
          </cell>
          <cell r="Z440">
            <v>13704</v>
          </cell>
          <cell r="AA440">
            <v>84666052.799999997</v>
          </cell>
          <cell r="AB440">
            <v>0</v>
          </cell>
          <cell r="AC440">
            <v>1.2699999999999999E-2</v>
          </cell>
          <cell r="AD440">
            <v>1.55E-2</v>
          </cell>
          <cell r="AE440">
            <v>9833337530</v>
          </cell>
          <cell r="AF440">
            <v>124883386.631</v>
          </cell>
          <cell r="AG440">
            <v>152416731.715</v>
          </cell>
          <cell r="AH440">
            <v>26665899.610999987</v>
          </cell>
          <cell r="AI440">
            <v>0</v>
          </cell>
          <cell r="AJ440">
            <v>8257.7802734375</v>
          </cell>
          <cell r="AK440">
            <v>124883386.631</v>
          </cell>
          <cell r="AL440">
            <v>0</v>
          </cell>
          <cell r="AM440">
            <v>0</v>
          </cell>
          <cell r="AN440">
            <v>0</v>
          </cell>
          <cell r="AO440">
            <v>0</v>
          </cell>
          <cell r="AP440">
            <v>0</v>
          </cell>
          <cell r="AQ440">
            <v>0</v>
          </cell>
          <cell r="AR440">
            <v>-1.179721254825143</v>
          </cell>
          <cell r="AS440">
            <v>0</v>
          </cell>
          <cell r="AT440">
            <v>0</v>
          </cell>
          <cell r="AU440">
            <v>0</v>
          </cell>
          <cell r="AV440">
            <v>0</v>
          </cell>
          <cell r="AW440">
            <v>955241884.828125</v>
          </cell>
          <cell r="AX440">
            <v>0</v>
          </cell>
          <cell r="AY440">
            <v>136463126.40401787</v>
          </cell>
          <cell r="AZ440">
            <v>0</v>
          </cell>
          <cell r="BA440">
            <v>0</v>
          </cell>
          <cell r="BB440">
            <v>3333519683.4552016</v>
          </cell>
          <cell r="BC440">
            <v>734844866.56274295</v>
          </cell>
          <cell r="BD440">
            <v>0</v>
          </cell>
          <cell r="BE440">
            <v>0</v>
          </cell>
        </row>
        <row r="441">
          <cell r="A441">
            <v>124154003</v>
          </cell>
          <cell r="B441" t="str">
            <v>Kennett Consolidated SD</v>
          </cell>
          <cell r="C441" t="str">
            <v>Chester</v>
          </cell>
          <cell r="D441">
            <v>12106.83</v>
          </cell>
          <cell r="E441">
            <v>81</v>
          </cell>
          <cell r="F441">
            <v>1.7600000000000001E-2</v>
          </cell>
          <cell r="G441">
            <v>81</v>
          </cell>
          <cell r="H441">
            <v>80772717.86999999</v>
          </cell>
          <cell r="I441">
            <v>6052.1570000000002</v>
          </cell>
          <cell r="J441">
            <v>0</v>
          </cell>
          <cell r="K441">
            <v>75195296.459999993</v>
          </cell>
          <cell r="L441">
            <v>3288525493</v>
          </cell>
          <cell r="M441">
            <v>980308094</v>
          </cell>
          <cell r="N441">
            <v>12106.830078125</v>
          </cell>
          <cell r="O441">
            <v>4138.8090000000002</v>
          </cell>
          <cell r="P441">
            <v>0.53</v>
          </cell>
          <cell r="Q441">
            <v>12092.53</v>
          </cell>
          <cell r="R441">
            <v>8245.6200000000008</v>
          </cell>
          <cell r="S441">
            <v>0</v>
          </cell>
          <cell r="T441">
            <v>803.38699999999994</v>
          </cell>
          <cell r="U441">
            <v>0</v>
          </cell>
          <cell r="V441">
            <v>0</v>
          </cell>
          <cell r="W441">
            <v>0</v>
          </cell>
          <cell r="X441">
            <v>-8.6407506394686071E-2</v>
          </cell>
          <cell r="Y441">
            <v>13346.1044921875</v>
          </cell>
          <cell r="Z441">
            <v>13704</v>
          </cell>
          <cell r="AA441">
            <v>82938759.527999997</v>
          </cell>
          <cell r="AB441">
            <v>2166041.6580000073</v>
          </cell>
          <cell r="AC441">
            <v>1.2699999999999999E-2</v>
          </cell>
          <cell r="AD441">
            <v>1.55E-2</v>
          </cell>
          <cell r="AE441">
            <v>4268833587</v>
          </cell>
          <cell r="AF441">
            <v>54214186.554899998</v>
          </cell>
          <cell r="AG441">
            <v>66166920.598499998</v>
          </cell>
          <cell r="AH441">
            <v>-20981109.905099995</v>
          </cell>
          <cell r="AI441">
            <v>0</v>
          </cell>
          <cell r="AJ441">
            <v>8257.7802734375</v>
          </cell>
          <cell r="AK441">
            <v>75195296.459999993</v>
          </cell>
          <cell r="AL441">
            <v>0</v>
          </cell>
          <cell r="AM441">
            <v>2166041.6580000073</v>
          </cell>
          <cell r="AN441">
            <v>0</v>
          </cell>
          <cell r="AO441">
            <v>2166041.6580000073</v>
          </cell>
          <cell r="AP441">
            <v>2.681650085720964</v>
          </cell>
          <cell r="AQ441">
            <v>9028375.861499995</v>
          </cell>
          <cell r="AR441">
            <v>0.53388808163513413</v>
          </cell>
          <cell r="AS441">
            <v>0</v>
          </cell>
          <cell r="AT441">
            <v>0.53388808163513413</v>
          </cell>
          <cell r="AU441">
            <v>4785039</v>
          </cell>
          <cell r="AV441">
            <v>4785039</v>
          </cell>
          <cell r="AW441">
            <v>955241884.828125</v>
          </cell>
          <cell r="AX441">
            <v>683577</v>
          </cell>
          <cell r="AY441">
            <v>136463126.40401787</v>
          </cell>
          <cell r="AZ441">
            <v>2166041.6580000073</v>
          </cell>
          <cell r="BA441">
            <v>309434.52257142961</v>
          </cell>
          <cell r="BB441">
            <v>3335685725.1132016</v>
          </cell>
          <cell r="BC441">
            <v>734844866.56274295</v>
          </cell>
          <cell r="BD441">
            <v>4785039</v>
          </cell>
          <cell r="BE441">
            <v>683577</v>
          </cell>
        </row>
        <row r="442">
          <cell r="A442">
            <v>124156503</v>
          </cell>
          <cell r="B442" t="str">
            <v>Octorara Area SD</v>
          </cell>
          <cell r="C442" t="str">
            <v>Chester</v>
          </cell>
          <cell r="D442">
            <v>10720.99</v>
          </cell>
          <cell r="E442">
            <v>74</v>
          </cell>
          <cell r="F442">
            <v>1.9699999999999999E-2</v>
          </cell>
          <cell r="G442">
            <v>91</v>
          </cell>
          <cell r="H442">
            <v>50647672.75</v>
          </cell>
          <cell r="I442">
            <v>3599.2759999999998</v>
          </cell>
          <cell r="J442">
            <v>0</v>
          </cell>
          <cell r="K442">
            <v>39721403.719999999</v>
          </cell>
          <cell r="L442">
            <v>1412995444</v>
          </cell>
          <cell r="M442">
            <v>605813894</v>
          </cell>
          <cell r="N442">
            <v>10720.990234375</v>
          </cell>
          <cell r="O442">
            <v>2287.152</v>
          </cell>
          <cell r="P442">
            <v>0.7</v>
          </cell>
          <cell r="Q442">
            <v>10732.72</v>
          </cell>
          <cell r="R442">
            <v>8245.6200000000008</v>
          </cell>
          <cell r="S442">
            <v>0</v>
          </cell>
          <cell r="T442">
            <v>346.22800000000001</v>
          </cell>
          <cell r="U442">
            <v>0</v>
          </cell>
          <cell r="V442">
            <v>0</v>
          </cell>
          <cell r="W442">
            <v>0</v>
          </cell>
          <cell r="X442">
            <v>-0.19800311307896407</v>
          </cell>
          <cell r="Y442">
            <v>14071.6279296875</v>
          </cell>
          <cell r="Z442">
            <v>13704</v>
          </cell>
          <cell r="AA442">
            <v>49324478.303999998</v>
          </cell>
          <cell r="AB442">
            <v>0</v>
          </cell>
          <cell r="AC442">
            <v>1.2699999999999999E-2</v>
          </cell>
          <cell r="AD442">
            <v>1.55E-2</v>
          </cell>
          <cell r="AE442">
            <v>2018809338</v>
          </cell>
          <cell r="AF442">
            <v>25638878.592599999</v>
          </cell>
          <cell r="AG442">
            <v>31291544.739</v>
          </cell>
          <cell r="AH442">
            <v>-14082525.1274</v>
          </cell>
          <cell r="AI442">
            <v>0</v>
          </cell>
          <cell r="AJ442">
            <v>8257.7802734375</v>
          </cell>
          <cell r="AK442">
            <v>39721403.719999999</v>
          </cell>
          <cell r="AL442">
            <v>0</v>
          </cell>
          <cell r="AM442">
            <v>0</v>
          </cell>
          <cell r="AN442">
            <v>0</v>
          </cell>
          <cell r="AO442">
            <v>0</v>
          </cell>
          <cell r="AP442">
            <v>0</v>
          </cell>
          <cell r="AQ442">
            <v>8429858.9809999987</v>
          </cell>
          <cell r="AR442">
            <v>0.7017104016607445</v>
          </cell>
          <cell r="AS442">
            <v>0</v>
          </cell>
          <cell r="AT442">
            <v>0.7017104016607445</v>
          </cell>
          <cell r="AU442">
            <v>5900901.5</v>
          </cell>
          <cell r="AV442">
            <v>5900901.5</v>
          </cell>
          <cell r="AW442">
            <v>955241884.828125</v>
          </cell>
          <cell r="AX442">
            <v>842985.92857142852</v>
          </cell>
          <cell r="AY442">
            <v>136463126.40401787</v>
          </cell>
          <cell r="AZ442">
            <v>0</v>
          </cell>
          <cell r="BA442">
            <v>0</v>
          </cell>
          <cell r="BB442">
            <v>3335685725.1132016</v>
          </cell>
          <cell r="BC442">
            <v>734844866.56274295</v>
          </cell>
          <cell r="BD442">
            <v>5900901</v>
          </cell>
          <cell r="BE442">
            <v>842986</v>
          </cell>
        </row>
        <row r="443">
          <cell r="A443">
            <v>124156603</v>
          </cell>
          <cell r="B443" t="str">
            <v>Owen J Roberts SD</v>
          </cell>
          <cell r="C443" t="str">
            <v>Chester</v>
          </cell>
          <cell r="D443">
            <v>13938.95</v>
          </cell>
          <cell r="E443">
            <v>90</v>
          </cell>
          <cell r="F443">
            <v>1.61E-2</v>
          </cell>
          <cell r="G443">
            <v>70</v>
          </cell>
          <cell r="H443">
            <v>105623233.81</v>
          </cell>
          <cell r="I443">
            <v>7319.3450000000003</v>
          </cell>
          <cell r="J443">
            <v>0</v>
          </cell>
          <cell r="K443">
            <v>93781460.310000002</v>
          </cell>
          <cell r="L443">
            <v>3773208356</v>
          </cell>
          <cell r="M443">
            <v>2034676345</v>
          </cell>
          <cell r="N443">
            <v>13938.9501953125</v>
          </cell>
          <cell r="O443">
            <v>5511.14</v>
          </cell>
          <cell r="P443">
            <v>0.31</v>
          </cell>
          <cell r="Q443">
            <v>13898.37</v>
          </cell>
          <cell r="R443">
            <v>8245.6200000000008</v>
          </cell>
          <cell r="S443">
            <v>0</v>
          </cell>
          <cell r="T443">
            <v>339.214</v>
          </cell>
          <cell r="U443">
            <v>1</v>
          </cell>
          <cell r="V443">
            <v>1</v>
          </cell>
          <cell r="W443">
            <v>1</v>
          </cell>
          <cell r="X443">
            <v>7.6953090965569182E-2</v>
          </cell>
          <cell r="Y443">
            <v>14430.6943359375</v>
          </cell>
          <cell r="Z443">
            <v>13704</v>
          </cell>
          <cell r="AA443">
            <v>100304303.88000001</v>
          </cell>
          <cell r="AB443">
            <v>0</v>
          </cell>
          <cell r="AC443">
            <v>1.2699999999999999E-2</v>
          </cell>
          <cell r="AD443">
            <v>1.55E-2</v>
          </cell>
          <cell r="AE443">
            <v>5807884701</v>
          </cell>
          <cell r="AF443">
            <v>73760135.702700004</v>
          </cell>
          <cell r="AG443">
            <v>90022212.865500003</v>
          </cell>
          <cell r="AH443">
            <v>-20021324.607299998</v>
          </cell>
          <cell r="AI443">
            <v>0</v>
          </cell>
          <cell r="AJ443">
            <v>8257.7802734375</v>
          </cell>
          <cell r="AK443">
            <v>93781460.310000002</v>
          </cell>
          <cell r="AL443">
            <v>0</v>
          </cell>
          <cell r="AM443">
            <v>0</v>
          </cell>
          <cell r="AN443">
            <v>0</v>
          </cell>
          <cell r="AO443">
            <v>0</v>
          </cell>
          <cell r="AP443">
            <v>0</v>
          </cell>
          <cell r="AQ443">
            <v>3759247.4444999993</v>
          </cell>
          <cell r="AR443">
            <v>0.3120221495660993</v>
          </cell>
          <cell r="AS443">
            <v>0</v>
          </cell>
          <cell r="AT443">
            <v>0.3120221495660993</v>
          </cell>
          <cell r="AU443">
            <v>1165366.75</v>
          </cell>
          <cell r="AV443">
            <v>1165366.75</v>
          </cell>
          <cell r="AW443">
            <v>955241884.828125</v>
          </cell>
          <cell r="AX443">
            <v>166480.96428571429</v>
          </cell>
          <cell r="AY443">
            <v>136463126.40401787</v>
          </cell>
          <cell r="AZ443">
            <v>0</v>
          </cell>
          <cell r="BA443">
            <v>0</v>
          </cell>
          <cell r="BB443">
            <v>3335685725.1132016</v>
          </cell>
          <cell r="BC443">
            <v>734844866.56274295</v>
          </cell>
          <cell r="BD443">
            <v>1165367</v>
          </cell>
          <cell r="BE443">
            <v>166481</v>
          </cell>
        </row>
        <row r="444">
          <cell r="A444">
            <v>124156703</v>
          </cell>
          <cell r="B444" t="str">
            <v>Oxford Area SD</v>
          </cell>
          <cell r="C444" t="str">
            <v>Chester</v>
          </cell>
          <cell r="D444">
            <v>7181.94</v>
          </cell>
          <cell r="E444">
            <v>38</v>
          </cell>
          <cell r="F444">
            <v>1.78E-2</v>
          </cell>
          <cell r="G444">
            <v>83</v>
          </cell>
          <cell r="H444">
            <v>69804261.439999998</v>
          </cell>
          <cell r="I444">
            <v>6201.8310000000001</v>
          </cell>
          <cell r="J444">
            <v>0</v>
          </cell>
          <cell r="K444">
            <v>43702147.719999999</v>
          </cell>
          <cell r="L444">
            <v>1841309043</v>
          </cell>
          <cell r="M444">
            <v>610919739</v>
          </cell>
          <cell r="N444">
            <v>7181.93994140625</v>
          </cell>
          <cell r="O444">
            <v>3944.2849999999999</v>
          </cell>
          <cell r="P444">
            <v>1</v>
          </cell>
          <cell r="Q444">
            <v>7198.69</v>
          </cell>
          <cell r="R444">
            <v>8245.6200000000008</v>
          </cell>
          <cell r="S444">
            <v>0</v>
          </cell>
          <cell r="T444">
            <v>824.80499999999995</v>
          </cell>
          <cell r="U444">
            <v>0</v>
          </cell>
          <cell r="V444">
            <v>0</v>
          </cell>
          <cell r="W444">
            <v>0</v>
          </cell>
          <cell r="X444">
            <v>-0.10598090012355328</v>
          </cell>
          <cell r="Y444">
            <v>11255.427734375</v>
          </cell>
          <cell r="Z444">
            <v>13704</v>
          </cell>
          <cell r="AA444">
            <v>84989892.024000004</v>
          </cell>
          <cell r="AB444">
            <v>15185630.584000006</v>
          </cell>
          <cell r="AC444">
            <v>1.2699999999999999E-2</v>
          </cell>
          <cell r="AD444">
            <v>1.55E-2</v>
          </cell>
          <cell r="AE444">
            <v>2452228782</v>
          </cell>
          <cell r="AF444">
            <v>31143305.531399999</v>
          </cell>
          <cell r="AG444">
            <v>38009546.120999999</v>
          </cell>
          <cell r="AH444">
            <v>-12558842.1886</v>
          </cell>
          <cell r="AI444">
            <v>0</v>
          </cell>
          <cell r="AJ444">
            <v>8257.7802734375</v>
          </cell>
          <cell r="AK444">
            <v>43702147.719999999</v>
          </cell>
          <cell r="AL444">
            <v>0</v>
          </cell>
          <cell r="AM444">
            <v>15185630.584000006</v>
          </cell>
          <cell r="AN444">
            <v>0</v>
          </cell>
          <cell r="AO444">
            <v>15185630.584000006</v>
          </cell>
          <cell r="AP444">
            <v>21.754589577676086</v>
          </cell>
          <cell r="AQ444">
            <v>5692601.5989999995</v>
          </cell>
          <cell r="AR444">
            <v>1</v>
          </cell>
          <cell r="AS444">
            <v>0</v>
          </cell>
          <cell r="AT444">
            <v>1</v>
          </cell>
          <cell r="AU444">
            <v>5692601.5</v>
          </cell>
          <cell r="AV444">
            <v>5692601.5</v>
          </cell>
          <cell r="AW444">
            <v>955241884.828125</v>
          </cell>
          <cell r="AX444">
            <v>813228.78571428568</v>
          </cell>
          <cell r="AY444">
            <v>136463126.40401787</v>
          </cell>
          <cell r="AZ444">
            <v>15185630.584000006</v>
          </cell>
          <cell r="BA444">
            <v>2169375.7977142865</v>
          </cell>
          <cell r="BB444">
            <v>3350871355.6972017</v>
          </cell>
          <cell r="BC444">
            <v>734844866.56274295</v>
          </cell>
          <cell r="BD444">
            <v>5692602</v>
          </cell>
          <cell r="BE444">
            <v>813229</v>
          </cell>
        </row>
        <row r="445">
          <cell r="A445">
            <v>124157203</v>
          </cell>
          <cell r="B445" t="str">
            <v>Phoenixville Area SD</v>
          </cell>
          <cell r="C445" t="str">
            <v>Chester</v>
          </cell>
          <cell r="D445">
            <v>14712.05</v>
          </cell>
          <cell r="E445">
            <v>91</v>
          </cell>
          <cell r="F445">
            <v>1.5599999999999999E-2</v>
          </cell>
          <cell r="G445">
            <v>66</v>
          </cell>
          <cell r="H445">
            <v>87907517.799999997</v>
          </cell>
          <cell r="I445">
            <v>6167.6689999999999</v>
          </cell>
          <cell r="J445">
            <v>1</v>
          </cell>
          <cell r="K445">
            <v>84242531.810000002</v>
          </cell>
          <cell r="L445">
            <v>3655966551</v>
          </cell>
          <cell r="M445">
            <v>1752161263</v>
          </cell>
          <cell r="N445">
            <v>14712.0498046875</v>
          </cell>
          <cell r="O445">
            <v>4402.067</v>
          </cell>
          <cell r="P445">
            <v>0.21</v>
          </cell>
          <cell r="Q445">
            <v>14762.81</v>
          </cell>
          <cell r="R445">
            <v>8245.6200000000008</v>
          </cell>
          <cell r="S445">
            <v>0</v>
          </cell>
          <cell r="T445">
            <v>726.61800000000005</v>
          </cell>
          <cell r="U445">
            <v>0</v>
          </cell>
          <cell r="V445">
            <v>0</v>
          </cell>
          <cell r="W445">
            <v>0</v>
          </cell>
          <cell r="X445">
            <v>0.13491635673117497</v>
          </cell>
          <cell r="Y445">
            <v>14252.9560546875</v>
          </cell>
          <cell r="Z445">
            <v>13704</v>
          </cell>
          <cell r="AA445">
            <v>84521735.975999996</v>
          </cell>
          <cell r="AB445">
            <v>0</v>
          </cell>
          <cell r="AC445">
            <v>1.2699999999999999E-2</v>
          </cell>
          <cell r="AD445">
            <v>1.55E-2</v>
          </cell>
          <cell r="AE445">
            <v>5408127814</v>
          </cell>
          <cell r="AF445">
            <v>68683223.237800002</v>
          </cell>
          <cell r="AG445">
            <v>83825981.116999999</v>
          </cell>
          <cell r="AH445">
            <v>-15559308.5722</v>
          </cell>
          <cell r="AI445">
            <v>0</v>
          </cell>
          <cell r="AJ445">
            <v>8257.7802734375</v>
          </cell>
          <cell r="AK445">
            <v>84242531.810000002</v>
          </cell>
          <cell r="AL445">
            <v>0</v>
          </cell>
          <cell r="AM445">
            <v>0</v>
          </cell>
          <cell r="AN445">
            <v>0</v>
          </cell>
          <cell r="AO445">
            <v>0</v>
          </cell>
          <cell r="AP445">
            <v>0</v>
          </cell>
          <cell r="AQ445">
            <v>416550.6930000037</v>
          </cell>
          <cell r="AR445">
            <v>0.21840139631576139</v>
          </cell>
          <cell r="AS445">
            <v>0</v>
          </cell>
          <cell r="AT445">
            <v>0.21840139631576139</v>
          </cell>
          <cell r="AU445">
            <v>87475.6484375</v>
          </cell>
          <cell r="AV445">
            <v>87475.6484375</v>
          </cell>
          <cell r="AW445">
            <v>955241884.828125</v>
          </cell>
          <cell r="AX445">
            <v>12496.521205357143</v>
          </cell>
          <cell r="AY445">
            <v>136463126.40401787</v>
          </cell>
          <cell r="AZ445">
            <v>0</v>
          </cell>
          <cell r="BA445">
            <v>0</v>
          </cell>
          <cell r="BB445">
            <v>3350871355.6972017</v>
          </cell>
          <cell r="BC445">
            <v>734844866.56274295</v>
          </cell>
          <cell r="BD445">
            <v>87476</v>
          </cell>
          <cell r="BE445">
            <v>12497</v>
          </cell>
        </row>
        <row r="446">
          <cell r="A446">
            <v>124157802</v>
          </cell>
          <cell r="B446" t="str">
            <v>Tredyffrin-Easttown SD</v>
          </cell>
          <cell r="C446" t="str">
            <v>Chester</v>
          </cell>
          <cell r="D446">
            <v>26536.04</v>
          </cell>
          <cell r="E446">
            <v>98</v>
          </cell>
          <cell r="F446">
            <v>9.7000000000000003E-3</v>
          </cell>
          <cell r="G446">
            <v>6</v>
          </cell>
          <cell r="H446">
            <v>144088209.13</v>
          </cell>
          <cell r="I446">
            <v>9521.848</v>
          </cell>
          <cell r="J446">
            <v>0</v>
          </cell>
          <cell r="K446">
            <v>132713813.16000001</v>
          </cell>
          <cell r="L446">
            <v>9438726196</v>
          </cell>
          <cell r="M446">
            <v>4250427193</v>
          </cell>
          <cell r="N446">
            <v>26536.0390625</v>
          </cell>
          <cell r="O446">
            <v>6887.9759999999997</v>
          </cell>
          <cell r="P446">
            <v>0</v>
          </cell>
          <cell r="Q446">
            <v>26533.01</v>
          </cell>
          <cell r="R446">
            <v>8245.6200000000008</v>
          </cell>
          <cell r="S446">
            <v>0</v>
          </cell>
          <cell r="T446">
            <v>335.03300000000002</v>
          </cell>
          <cell r="U446">
            <v>1</v>
          </cell>
          <cell r="V446">
            <v>1</v>
          </cell>
          <cell r="W446">
            <v>1</v>
          </cell>
          <cell r="X446">
            <v>7.646043312163936E-2</v>
          </cell>
          <cell r="Y446">
            <v>15132.37890625</v>
          </cell>
          <cell r="Z446">
            <v>13704</v>
          </cell>
          <cell r="AA446">
            <v>130487404.992</v>
          </cell>
          <cell r="AB446">
            <v>0</v>
          </cell>
          <cell r="AC446">
            <v>1.2699999999999999E-2</v>
          </cell>
          <cell r="AD446">
            <v>1.55E-2</v>
          </cell>
          <cell r="AE446">
            <v>13689153389</v>
          </cell>
          <cell r="AF446">
            <v>173852248.04029998</v>
          </cell>
          <cell r="AG446">
            <v>212181877.52950001</v>
          </cell>
          <cell r="AH446">
            <v>41138434.880299971</v>
          </cell>
          <cell r="AI446">
            <v>0</v>
          </cell>
          <cell r="AJ446">
            <v>8257.7802734375</v>
          </cell>
          <cell r="AK446">
            <v>173852248.04029998</v>
          </cell>
          <cell r="AL446">
            <v>0</v>
          </cell>
          <cell r="AM446">
            <v>0</v>
          </cell>
          <cell r="AN446">
            <v>0</v>
          </cell>
          <cell r="AO446">
            <v>0</v>
          </cell>
          <cell r="AP446">
            <v>0</v>
          </cell>
          <cell r="AQ446">
            <v>0</v>
          </cell>
          <cell r="AR446">
            <v>-1.2134590875295515</v>
          </cell>
          <cell r="AS446">
            <v>0</v>
          </cell>
          <cell r="AT446">
            <v>0</v>
          </cell>
          <cell r="AU446">
            <v>0</v>
          </cell>
          <cell r="AV446">
            <v>0</v>
          </cell>
          <cell r="AW446">
            <v>955241884.828125</v>
          </cell>
          <cell r="AX446">
            <v>0</v>
          </cell>
          <cell r="AY446">
            <v>136463126.40401787</v>
          </cell>
          <cell r="AZ446">
            <v>0</v>
          </cell>
          <cell r="BA446">
            <v>0</v>
          </cell>
          <cell r="BB446">
            <v>3350871355.6972017</v>
          </cell>
          <cell r="BC446">
            <v>734844866.56274295</v>
          </cell>
          <cell r="BD446">
            <v>0</v>
          </cell>
          <cell r="BE446">
            <v>0</v>
          </cell>
        </row>
        <row r="447">
          <cell r="A447">
            <v>124158503</v>
          </cell>
          <cell r="B447" t="str">
            <v>Unionville-Chadds Ford SD</v>
          </cell>
          <cell r="C447" t="str">
            <v>Chester</v>
          </cell>
          <cell r="D447">
            <v>20203.689999999999</v>
          </cell>
          <cell r="E447">
            <v>97</v>
          </cell>
          <cell r="F447">
            <v>1.3100000000000001E-2</v>
          </cell>
          <cell r="G447">
            <v>37</v>
          </cell>
          <cell r="H447">
            <v>84310955.280000001</v>
          </cell>
          <cell r="I447">
            <v>5474.1769999999997</v>
          </cell>
          <cell r="J447">
            <v>0</v>
          </cell>
          <cell r="K447">
            <v>75874667.120000005</v>
          </cell>
          <cell r="L447">
            <v>4010471504</v>
          </cell>
          <cell r="M447">
            <v>1768828691</v>
          </cell>
          <cell r="N447">
            <v>20203.689453125</v>
          </cell>
          <cell r="O447">
            <v>3938.5039999999999</v>
          </cell>
          <cell r="P447">
            <v>0</v>
          </cell>
          <cell r="Q447">
            <v>20180.46</v>
          </cell>
          <cell r="R447">
            <v>8245.6200000000008</v>
          </cell>
          <cell r="S447">
            <v>0</v>
          </cell>
          <cell r="T447">
            <v>70.828999999999994</v>
          </cell>
          <cell r="U447">
            <v>1</v>
          </cell>
          <cell r="V447">
            <v>1</v>
          </cell>
          <cell r="W447">
            <v>1</v>
          </cell>
          <cell r="X447">
            <v>-3.0441139337184366E-2</v>
          </cell>
          <cell r="Y447">
            <v>15401.576171875</v>
          </cell>
          <cell r="Z447">
            <v>13704</v>
          </cell>
          <cell r="AA447">
            <v>75018121.607999995</v>
          </cell>
          <cell r="AB447">
            <v>0</v>
          </cell>
          <cell r="AC447">
            <v>1.2699999999999999E-2</v>
          </cell>
          <cell r="AD447">
            <v>1.55E-2</v>
          </cell>
          <cell r="AE447">
            <v>5779300195</v>
          </cell>
          <cell r="AF447">
            <v>73397112.47649999</v>
          </cell>
          <cell r="AG447">
            <v>89579153.022499993</v>
          </cell>
          <cell r="AH447">
            <v>-2477554.6435000151</v>
          </cell>
          <cell r="AI447">
            <v>0</v>
          </cell>
          <cell r="AJ447">
            <v>8257.7802734375</v>
          </cell>
          <cell r="AK447">
            <v>75874667.120000005</v>
          </cell>
          <cell r="AL447">
            <v>0</v>
          </cell>
          <cell r="AM447">
            <v>0</v>
          </cell>
          <cell r="AN447">
            <v>0</v>
          </cell>
          <cell r="AO447">
            <v>0</v>
          </cell>
          <cell r="AP447">
            <v>0</v>
          </cell>
          <cell r="AQ447">
            <v>0</v>
          </cell>
          <cell r="AR447">
            <v>-0.44662473257050328</v>
          </cell>
          <cell r="AS447">
            <v>0</v>
          </cell>
          <cell r="AT447">
            <v>0</v>
          </cell>
          <cell r="AU447">
            <v>0</v>
          </cell>
          <cell r="AV447">
            <v>0</v>
          </cell>
          <cell r="AW447">
            <v>955241884.828125</v>
          </cell>
          <cell r="AX447">
            <v>0</v>
          </cell>
          <cell r="AY447">
            <v>136463126.40401787</v>
          </cell>
          <cell r="AZ447">
            <v>0</v>
          </cell>
          <cell r="BA447">
            <v>0</v>
          </cell>
          <cell r="BB447">
            <v>3350871355.6972017</v>
          </cell>
          <cell r="BC447">
            <v>734844866.56274295</v>
          </cell>
          <cell r="BD447">
            <v>0</v>
          </cell>
          <cell r="BE447">
            <v>0</v>
          </cell>
        </row>
        <row r="448">
          <cell r="A448">
            <v>124159002</v>
          </cell>
          <cell r="B448" t="str">
            <v>West Chester Area SD</v>
          </cell>
          <cell r="C448" t="str">
            <v>Chester</v>
          </cell>
          <cell r="D448">
            <v>21260.57</v>
          </cell>
          <cell r="E448">
            <v>97</v>
          </cell>
          <cell r="F448">
            <v>1.0999999999999999E-2</v>
          </cell>
          <cell r="G448">
            <v>15</v>
          </cell>
          <cell r="H448">
            <v>231523334.01999998</v>
          </cell>
          <cell r="I448">
            <v>16770.808000000001</v>
          </cell>
          <cell r="J448">
            <v>0</v>
          </cell>
          <cell r="K448">
            <v>227164701.56999999</v>
          </cell>
          <cell r="L448">
            <v>15125128109</v>
          </cell>
          <cell r="M448">
            <v>5524523899</v>
          </cell>
          <cell r="N448">
            <v>21260.5703125</v>
          </cell>
          <cell r="O448">
            <v>12642.78</v>
          </cell>
          <cell r="P448">
            <v>0</v>
          </cell>
          <cell r="Q448">
            <v>21243.97</v>
          </cell>
          <cell r="R448">
            <v>8245.6200000000008</v>
          </cell>
          <cell r="S448">
            <v>0</v>
          </cell>
          <cell r="T448">
            <v>965.55499999999995</v>
          </cell>
          <cell r="U448">
            <v>1</v>
          </cell>
          <cell r="V448">
            <v>1</v>
          </cell>
          <cell r="W448">
            <v>1</v>
          </cell>
          <cell r="X448">
            <v>8.6905320514774204E-3</v>
          </cell>
          <cell r="Y448">
            <v>13805.138671875</v>
          </cell>
          <cell r="Z448">
            <v>13704</v>
          </cell>
          <cell r="AA448">
            <v>229827152.83200002</v>
          </cell>
          <cell r="AB448">
            <v>0</v>
          </cell>
          <cell r="AC448">
            <v>1.2699999999999999E-2</v>
          </cell>
          <cell r="AD448">
            <v>1.55E-2</v>
          </cell>
          <cell r="AE448">
            <v>20649652008</v>
          </cell>
          <cell r="AF448">
            <v>262250580.5016</v>
          </cell>
          <cell r="AG448">
            <v>320069606.12400001</v>
          </cell>
          <cell r="AH448">
            <v>35085878.931600004</v>
          </cell>
          <cell r="AI448">
            <v>0</v>
          </cell>
          <cell r="AJ448">
            <v>8257.7802734375</v>
          </cell>
          <cell r="AK448">
            <v>262250580.5016</v>
          </cell>
          <cell r="AL448">
            <v>0</v>
          </cell>
          <cell r="AM448">
            <v>0</v>
          </cell>
          <cell r="AN448">
            <v>0</v>
          </cell>
          <cell r="AO448">
            <v>0</v>
          </cell>
          <cell r="AP448">
            <v>0</v>
          </cell>
          <cell r="AQ448">
            <v>0</v>
          </cell>
          <cell r="AR448">
            <v>-0.57461080441775625</v>
          </cell>
          <cell r="AS448">
            <v>0</v>
          </cell>
          <cell r="AT448">
            <v>0</v>
          </cell>
          <cell r="AU448">
            <v>0</v>
          </cell>
          <cell r="AV448">
            <v>0</v>
          </cell>
          <cell r="AW448">
            <v>955241884.828125</v>
          </cell>
          <cell r="AX448">
            <v>0</v>
          </cell>
          <cell r="AY448">
            <v>136463126.40401787</v>
          </cell>
          <cell r="AZ448">
            <v>0</v>
          </cell>
          <cell r="BA448">
            <v>0</v>
          </cell>
          <cell r="BB448">
            <v>3350871355.6972017</v>
          </cell>
          <cell r="BC448">
            <v>734844866.56274295</v>
          </cell>
          <cell r="BD448">
            <v>0</v>
          </cell>
          <cell r="BE448">
            <v>0</v>
          </cell>
        </row>
        <row r="449">
          <cell r="A449">
            <v>125231232</v>
          </cell>
          <cell r="B449" t="str">
            <v>Chester-Upland SD</v>
          </cell>
          <cell r="C449" t="str">
            <v>Delaware</v>
          </cell>
          <cell r="D449">
            <v>2241.77</v>
          </cell>
          <cell r="E449">
            <v>1</v>
          </cell>
          <cell r="F449">
            <v>1.6199999999999999E-2</v>
          </cell>
          <cell r="G449">
            <v>71</v>
          </cell>
          <cell r="H449">
            <v>134420148.66</v>
          </cell>
          <cell r="I449">
            <v>14070.263000000001</v>
          </cell>
          <cell r="J449">
            <v>0</v>
          </cell>
          <cell r="K449">
            <v>28396525.440000001</v>
          </cell>
          <cell r="L449">
            <v>1311339229</v>
          </cell>
          <cell r="M449">
            <v>439530731</v>
          </cell>
          <cell r="N449">
            <v>2241.77001953125</v>
          </cell>
          <cell r="O449">
            <v>6791.55</v>
          </cell>
          <cell r="P449">
            <v>1</v>
          </cell>
          <cell r="Q449">
            <v>2240.14</v>
          </cell>
          <cell r="R449">
            <v>8245.6200000000008</v>
          </cell>
          <cell r="S449">
            <v>0</v>
          </cell>
          <cell r="T449">
            <v>4150.7</v>
          </cell>
          <cell r="U449">
            <v>0</v>
          </cell>
          <cell r="V449">
            <v>0</v>
          </cell>
          <cell r="W449">
            <v>0</v>
          </cell>
          <cell r="X449">
            <v>-3.7917241801355868E-2</v>
          </cell>
          <cell r="Y449">
            <v>9553.4921875</v>
          </cell>
          <cell r="Z449">
            <v>13704</v>
          </cell>
          <cell r="AA449">
            <v>192818884.15200001</v>
          </cell>
          <cell r="AB449">
            <v>58398735.492000014</v>
          </cell>
          <cell r="AC449">
            <v>1.2699999999999999E-2</v>
          </cell>
          <cell r="AD449">
            <v>1.55E-2</v>
          </cell>
          <cell r="AE449">
            <v>1750869960</v>
          </cell>
          <cell r="AF449">
            <v>22236048.491999999</v>
          </cell>
          <cell r="AG449">
            <v>27138484.379999999</v>
          </cell>
          <cell r="AH449">
            <v>-6160476.9480000027</v>
          </cell>
          <cell r="AI449">
            <v>0</v>
          </cell>
          <cell r="AJ449">
            <v>8257.7802734375</v>
          </cell>
          <cell r="AK449">
            <v>28396525.440000001</v>
          </cell>
          <cell r="AL449">
            <v>0</v>
          </cell>
          <cell r="AM449">
            <v>58398735.492000014</v>
          </cell>
          <cell r="AN449">
            <v>0</v>
          </cell>
          <cell r="AO449">
            <v>58398735.492000014</v>
          </cell>
          <cell r="AP449">
            <v>43.444927024826292</v>
          </cell>
          <cell r="AQ449">
            <v>1258041.0600000024</v>
          </cell>
          <cell r="AR449">
            <v>1</v>
          </cell>
          <cell r="AS449">
            <v>0</v>
          </cell>
          <cell r="AT449">
            <v>1</v>
          </cell>
          <cell r="AU449">
            <v>1258041</v>
          </cell>
          <cell r="AV449">
            <v>1258041</v>
          </cell>
          <cell r="AW449">
            <v>955241884.828125</v>
          </cell>
          <cell r="AX449">
            <v>179720.14285714287</v>
          </cell>
          <cell r="AY449">
            <v>136463126.40401787</v>
          </cell>
          <cell r="AZ449">
            <v>58398735.492000014</v>
          </cell>
          <cell r="BA449">
            <v>8342676.4988571452</v>
          </cell>
          <cell r="BB449">
            <v>3409270091.1892018</v>
          </cell>
          <cell r="BC449">
            <v>734844866.56274295</v>
          </cell>
          <cell r="BD449">
            <v>1258041</v>
          </cell>
          <cell r="BE449">
            <v>179720</v>
          </cell>
        </row>
        <row r="450">
          <cell r="A450">
            <v>125231303</v>
          </cell>
          <cell r="B450" t="str">
            <v>Chichester SD</v>
          </cell>
          <cell r="C450" t="str">
            <v>Delaware</v>
          </cell>
          <cell r="D450">
            <v>7941.58</v>
          </cell>
          <cell r="E450">
            <v>46</v>
          </cell>
          <cell r="F450">
            <v>2.4500000000000001E-2</v>
          </cell>
          <cell r="G450">
            <v>99</v>
          </cell>
          <cell r="H450">
            <v>76777819.430000007</v>
          </cell>
          <cell r="I450">
            <v>5265.1769999999997</v>
          </cell>
          <cell r="J450">
            <v>0</v>
          </cell>
          <cell r="K450">
            <v>54193275.240000002</v>
          </cell>
          <cell r="L450">
            <v>1692569315</v>
          </cell>
          <cell r="M450">
            <v>516150688</v>
          </cell>
          <cell r="N450">
            <v>7941.580078125</v>
          </cell>
          <cell r="O450">
            <v>3294.5729999999999</v>
          </cell>
          <cell r="P450">
            <v>1</v>
          </cell>
          <cell r="Q450">
            <v>7895.29</v>
          </cell>
          <cell r="R450">
            <v>8245.6200000000008</v>
          </cell>
          <cell r="S450">
            <v>0</v>
          </cell>
          <cell r="T450">
            <v>621.95000000000005</v>
          </cell>
          <cell r="U450">
            <v>0</v>
          </cell>
          <cell r="V450">
            <v>0</v>
          </cell>
          <cell r="W450">
            <v>0</v>
          </cell>
          <cell r="X450">
            <v>-4.9715411287152109E-2</v>
          </cell>
          <cell r="Y450">
            <v>14582.19140625</v>
          </cell>
          <cell r="Z450">
            <v>13704</v>
          </cell>
          <cell r="AA450">
            <v>72153985.607999995</v>
          </cell>
          <cell r="AB450">
            <v>0</v>
          </cell>
          <cell r="AC450">
            <v>1.2699999999999999E-2</v>
          </cell>
          <cell r="AD450">
            <v>1.55E-2</v>
          </cell>
          <cell r="AE450">
            <v>2208720003</v>
          </cell>
          <cell r="AF450">
            <v>28050744.0381</v>
          </cell>
          <cell r="AG450">
            <v>34235160.046499997</v>
          </cell>
          <cell r="AH450">
            <v>-26142531.201900002</v>
          </cell>
          <cell r="AI450">
            <v>0</v>
          </cell>
          <cell r="AJ450">
            <v>8257.7802734375</v>
          </cell>
          <cell r="AK450">
            <v>54193275.240000002</v>
          </cell>
          <cell r="AL450">
            <v>0</v>
          </cell>
          <cell r="AM450">
            <v>0</v>
          </cell>
          <cell r="AN450">
            <v>0</v>
          </cell>
          <cell r="AO450">
            <v>0</v>
          </cell>
          <cell r="AP450">
            <v>0</v>
          </cell>
          <cell r="AQ450">
            <v>19958115.193500005</v>
          </cell>
          <cell r="AR450">
            <v>1</v>
          </cell>
          <cell r="AS450">
            <v>0</v>
          </cell>
          <cell r="AT450">
            <v>1</v>
          </cell>
          <cell r="AU450">
            <v>19958116</v>
          </cell>
          <cell r="AV450">
            <v>19958116</v>
          </cell>
          <cell r="AW450">
            <v>955241884.828125</v>
          </cell>
          <cell r="AX450">
            <v>2851159.4285714286</v>
          </cell>
          <cell r="AY450">
            <v>136463126.40401787</v>
          </cell>
          <cell r="AZ450">
            <v>0</v>
          </cell>
          <cell r="BA450">
            <v>0</v>
          </cell>
          <cell r="BB450">
            <v>3409270091.1892018</v>
          </cell>
          <cell r="BC450">
            <v>734844866.56274295</v>
          </cell>
          <cell r="BD450">
            <v>19958115</v>
          </cell>
          <cell r="BE450">
            <v>2851159</v>
          </cell>
        </row>
        <row r="451">
          <cell r="A451">
            <v>125234103</v>
          </cell>
          <cell r="B451" t="str">
            <v>Garnet Valley SD</v>
          </cell>
          <cell r="C451" t="str">
            <v>Delaware</v>
          </cell>
          <cell r="D451">
            <v>16034.24</v>
          </cell>
          <cell r="E451">
            <v>93</v>
          </cell>
          <cell r="F451">
            <v>1.77E-2</v>
          </cell>
          <cell r="G451">
            <v>82</v>
          </cell>
          <cell r="H451">
            <v>100780668.84</v>
          </cell>
          <cell r="I451">
            <v>6512.9449999999997</v>
          </cell>
          <cell r="J451">
            <v>0</v>
          </cell>
          <cell r="K451">
            <v>93544738.019999996</v>
          </cell>
          <cell r="L451">
            <v>3947157015</v>
          </cell>
          <cell r="M451">
            <v>1347090167</v>
          </cell>
          <cell r="N451">
            <v>16034.240234375</v>
          </cell>
          <cell r="O451">
            <v>4429.625</v>
          </cell>
          <cell r="P451">
            <v>0.05</v>
          </cell>
          <cell r="Q451">
            <v>16114.85</v>
          </cell>
          <cell r="R451">
            <v>8245.6200000000008</v>
          </cell>
          <cell r="S451">
            <v>0</v>
          </cell>
          <cell r="T451">
            <v>169.827</v>
          </cell>
          <cell r="U451">
            <v>1</v>
          </cell>
          <cell r="V451">
            <v>1</v>
          </cell>
          <cell r="W451">
            <v>1</v>
          </cell>
          <cell r="X451">
            <v>-3.08508073721931E-2</v>
          </cell>
          <cell r="Y451">
            <v>15473.9013671875</v>
          </cell>
          <cell r="Z451">
            <v>13704</v>
          </cell>
          <cell r="AA451">
            <v>89253398.280000001</v>
          </cell>
          <cell r="AB451">
            <v>0</v>
          </cell>
          <cell r="AC451">
            <v>1.2699999999999999E-2</v>
          </cell>
          <cell r="AD451">
            <v>1.55E-2</v>
          </cell>
          <cell r="AE451">
            <v>5294247182</v>
          </cell>
          <cell r="AF451">
            <v>67236939.211400002</v>
          </cell>
          <cell r="AG451">
            <v>82060831.320999995</v>
          </cell>
          <cell r="AH451">
            <v>-26307798.808599994</v>
          </cell>
          <cell r="AI451">
            <v>0</v>
          </cell>
          <cell r="AJ451">
            <v>8257.7802734375</v>
          </cell>
          <cell r="AK451">
            <v>93544738.019999996</v>
          </cell>
          <cell r="AL451">
            <v>0</v>
          </cell>
          <cell r="AM451">
            <v>0</v>
          </cell>
          <cell r="AN451">
            <v>0</v>
          </cell>
          <cell r="AO451">
            <v>0</v>
          </cell>
          <cell r="AP451">
            <v>0</v>
          </cell>
          <cell r="AQ451">
            <v>11483906.699000001</v>
          </cell>
          <cell r="AR451">
            <v>5.828688782725866E-2</v>
          </cell>
          <cell r="AS451">
            <v>0</v>
          </cell>
          <cell r="AT451">
            <v>5.828688782725866E-2</v>
          </cell>
          <cell r="AU451">
            <v>574195.3125</v>
          </cell>
          <cell r="AV451">
            <v>574195.3125</v>
          </cell>
          <cell r="AW451">
            <v>955241884.828125</v>
          </cell>
          <cell r="AX451">
            <v>82027.90178571429</v>
          </cell>
          <cell r="AY451">
            <v>136463126.40401787</v>
          </cell>
          <cell r="AZ451">
            <v>0</v>
          </cell>
          <cell r="BA451">
            <v>0</v>
          </cell>
          <cell r="BB451">
            <v>3409270091.1892018</v>
          </cell>
          <cell r="BC451">
            <v>734844866.56274295</v>
          </cell>
          <cell r="BD451">
            <v>574195</v>
          </cell>
          <cell r="BE451">
            <v>82028</v>
          </cell>
        </row>
        <row r="452">
          <cell r="A452">
            <v>125234502</v>
          </cell>
          <cell r="B452" t="str">
            <v>Haverford Township SD</v>
          </cell>
          <cell r="C452" t="str">
            <v>Delaware</v>
          </cell>
          <cell r="D452">
            <v>15595.99</v>
          </cell>
          <cell r="E452">
            <v>92</v>
          </cell>
          <cell r="F452">
            <v>1.46E-2</v>
          </cell>
          <cell r="G452">
            <v>53</v>
          </cell>
          <cell r="H452">
            <v>120965749.88</v>
          </cell>
          <cell r="I452">
            <v>8395.8970000000008</v>
          </cell>
          <cell r="J452">
            <v>1</v>
          </cell>
          <cell r="K452">
            <v>110854390.84</v>
          </cell>
          <cell r="L452">
            <v>5138664063</v>
          </cell>
          <cell r="M452">
            <v>2469728443</v>
          </cell>
          <cell r="N452">
            <v>15595.990234375</v>
          </cell>
          <cell r="O452">
            <v>6488.5829999999996</v>
          </cell>
          <cell r="P452">
            <v>0.1</v>
          </cell>
          <cell r="Q452">
            <v>15632.53</v>
          </cell>
          <cell r="R452">
            <v>8245.6200000000008</v>
          </cell>
          <cell r="S452">
            <v>0</v>
          </cell>
          <cell r="T452">
            <v>325.25400000000002</v>
          </cell>
          <cell r="U452">
            <v>1</v>
          </cell>
          <cell r="V452">
            <v>1</v>
          </cell>
          <cell r="W452">
            <v>1</v>
          </cell>
          <cell r="X452">
            <v>0.16373292622261626</v>
          </cell>
          <cell r="Y452">
            <v>14407.7216796875</v>
          </cell>
          <cell r="Z452">
            <v>13704</v>
          </cell>
          <cell r="AA452">
            <v>115057372.48800001</v>
          </cell>
          <cell r="AB452">
            <v>0</v>
          </cell>
          <cell r="AC452">
            <v>1.2699999999999999E-2</v>
          </cell>
          <cell r="AD452">
            <v>1.55E-2</v>
          </cell>
          <cell r="AE452">
            <v>7608392506</v>
          </cell>
          <cell r="AF452">
            <v>96626584.826199993</v>
          </cell>
          <cell r="AG452">
            <v>117930083.84299999</v>
          </cell>
          <cell r="AH452">
            <v>-14227806.01380001</v>
          </cell>
          <cell r="AI452">
            <v>0</v>
          </cell>
          <cell r="AJ452">
            <v>8257.7802734375</v>
          </cell>
          <cell r="AK452">
            <v>110854390.84</v>
          </cell>
          <cell r="AL452">
            <v>0</v>
          </cell>
          <cell r="AM452">
            <v>0</v>
          </cell>
          <cell r="AN452">
            <v>0</v>
          </cell>
          <cell r="AO452">
            <v>0</v>
          </cell>
          <cell r="AP452">
            <v>0</v>
          </cell>
          <cell r="AQ452">
            <v>0</v>
          </cell>
          <cell r="AR452">
            <v>0.11135805047488945</v>
          </cell>
          <cell r="AS452">
            <v>0</v>
          </cell>
          <cell r="AT452">
            <v>0.11135805047488945</v>
          </cell>
          <cell r="AU452">
            <v>0</v>
          </cell>
          <cell r="AV452">
            <v>0</v>
          </cell>
          <cell r="AW452">
            <v>955241884.828125</v>
          </cell>
          <cell r="AX452">
            <v>0</v>
          </cell>
          <cell r="AY452">
            <v>136463126.40401787</v>
          </cell>
          <cell r="AZ452">
            <v>0</v>
          </cell>
          <cell r="BA452">
            <v>0</v>
          </cell>
          <cell r="BB452">
            <v>3409270091.1892018</v>
          </cell>
          <cell r="BC452">
            <v>734844866.56274295</v>
          </cell>
          <cell r="BD452">
            <v>0</v>
          </cell>
          <cell r="BE452">
            <v>0</v>
          </cell>
        </row>
        <row r="453">
          <cell r="A453">
            <v>125235103</v>
          </cell>
          <cell r="B453" t="str">
            <v>Interboro SD</v>
          </cell>
          <cell r="C453" t="str">
            <v>Delaware</v>
          </cell>
          <cell r="D453">
            <v>8169.72</v>
          </cell>
          <cell r="E453">
            <v>49</v>
          </cell>
          <cell r="F453">
            <v>2.0299999999999999E-2</v>
          </cell>
          <cell r="G453">
            <v>93</v>
          </cell>
          <cell r="H453">
            <v>67917084.25999999</v>
          </cell>
          <cell r="I453">
            <v>5434.893</v>
          </cell>
          <cell r="J453">
            <v>0</v>
          </cell>
          <cell r="K453">
            <v>47964493.409999996</v>
          </cell>
          <cell r="L453">
            <v>1782934302</v>
          </cell>
          <cell r="M453">
            <v>581991285</v>
          </cell>
          <cell r="N453">
            <v>8169.72021484375</v>
          </cell>
          <cell r="O453">
            <v>3393.2910000000002</v>
          </cell>
          <cell r="P453">
            <v>1</v>
          </cell>
          <cell r="Q453">
            <v>8143.75</v>
          </cell>
          <cell r="R453">
            <v>8245.6200000000008</v>
          </cell>
          <cell r="S453">
            <v>0</v>
          </cell>
          <cell r="T453">
            <v>672.27800000000002</v>
          </cell>
          <cell r="U453">
            <v>0</v>
          </cell>
          <cell r="V453">
            <v>0</v>
          </cell>
          <cell r="W453">
            <v>0</v>
          </cell>
          <cell r="X453">
            <v>-5.6079586279528339E-2</v>
          </cell>
          <cell r="Y453">
            <v>12496.4892578125</v>
          </cell>
          <cell r="Z453">
            <v>13704</v>
          </cell>
          <cell r="AA453">
            <v>74479773.672000006</v>
          </cell>
          <cell r="AB453">
            <v>6562689.4120000154</v>
          </cell>
          <cell r="AC453">
            <v>1.2699999999999999E-2</v>
          </cell>
          <cell r="AD453">
            <v>1.55E-2</v>
          </cell>
          <cell r="AE453">
            <v>2364925587</v>
          </cell>
          <cell r="AF453">
            <v>30034554.9549</v>
          </cell>
          <cell r="AG453">
            <v>36656346.598499998</v>
          </cell>
          <cell r="AH453">
            <v>-17929938.455099996</v>
          </cell>
          <cell r="AI453">
            <v>0</v>
          </cell>
          <cell r="AJ453">
            <v>8257.7802734375</v>
          </cell>
          <cell r="AK453">
            <v>47964493.409999996</v>
          </cell>
          <cell r="AL453">
            <v>0</v>
          </cell>
          <cell r="AM453">
            <v>6562689.4120000154</v>
          </cell>
          <cell r="AN453">
            <v>0</v>
          </cell>
          <cell r="AO453">
            <v>6562689.4120000154</v>
          </cell>
          <cell r="AP453">
            <v>9.6627961631520378</v>
          </cell>
          <cell r="AQ453">
            <v>11308146.811499998</v>
          </cell>
          <cell r="AR453">
            <v>1</v>
          </cell>
          <cell r="AS453">
            <v>0</v>
          </cell>
          <cell r="AT453">
            <v>1</v>
          </cell>
          <cell r="AU453">
            <v>11308147</v>
          </cell>
          <cell r="AV453">
            <v>11308147</v>
          </cell>
          <cell r="AW453">
            <v>955241884.828125</v>
          </cell>
          <cell r="AX453">
            <v>1615449.5714285714</v>
          </cell>
          <cell r="AY453">
            <v>136463126.40401787</v>
          </cell>
          <cell r="AZ453">
            <v>6562689.4120000154</v>
          </cell>
          <cell r="BA453">
            <v>937527.05885714502</v>
          </cell>
          <cell r="BB453">
            <v>3415832780.601202</v>
          </cell>
          <cell r="BC453">
            <v>734844866.56274295</v>
          </cell>
          <cell r="BD453">
            <v>11308147</v>
          </cell>
          <cell r="BE453">
            <v>1615450</v>
          </cell>
        </row>
        <row r="454">
          <cell r="A454">
            <v>125235502</v>
          </cell>
          <cell r="B454" t="str">
            <v>Marple Newtown SD</v>
          </cell>
          <cell r="C454" t="str">
            <v>Delaware</v>
          </cell>
          <cell r="D454">
            <v>28875.26</v>
          </cell>
          <cell r="E454">
            <v>99</v>
          </cell>
          <cell r="F454">
            <v>1.03E-2</v>
          </cell>
          <cell r="G454">
            <v>10</v>
          </cell>
          <cell r="H454">
            <v>84540690.909999996</v>
          </cell>
          <cell r="I454">
            <v>5215.4059999999999</v>
          </cell>
          <cell r="J454">
            <v>0</v>
          </cell>
          <cell r="K454">
            <v>80212563.489999995</v>
          </cell>
          <cell r="L454">
            <v>5481621556</v>
          </cell>
          <cell r="M454">
            <v>2338949823</v>
          </cell>
          <cell r="N454">
            <v>28875.259765625</v>
          </cell>
          <cell r="O454">
            <v>3620.29</v>
          </cell>
          <cell r="P454">
            <v>0</v>
          </cell>
          <cell r="Q454">
            <v>28835.61</v>
          </cell>
          <cell r="R454">
            <v>8245.6200000000008</v>
          </cell>
          <cell r="S454">
            <v>0</v>
          </cell>
          <cell r="T454">
            <v>176.68199999999999</v>
          </cell>
          <cell r="U454">
            <v>1</v>
          </cell>
          <cell r="V454">
            <v>1</v>
          </cell>
          <cell r="W454">
            <v>1</v>
          </cell>
          <cell r="X454">
            <v>8.3662774875520138E-2</v>
          </cell>
          <cell r="Y454">
            <v>16209.80078125</v>
          </cell>
          <cell r="Z454">
            <v>13704</v>
          </cell>
          <cell r="AA454">
            <v>71471923.824000001</v>
          </cell>
          <cell r="AB454">
            <v>0</v>
          </cell>
          <cell r="AC454">
            <v>1.2699999999999999E-2</v>
          </cell>
          <cell r="AD454">
            <v>1.55E-2</v>
          </cell>
          <cell r="AE454">
            <v>7820571379</v>
          </cell>
          <cell r="AF454">
            <v>99321256.513300002</v>
          </cell>
          <cell r="AG454">
            <v>121218856.37450001</v>
          </cell>
          <cell r="AH454">
            <v>19108693.023300007</v>
          </cell>
          <cell r="AI454">
            <v>0</v>
          </cell>
          <cell r="AJ454">
            <v>8257.7802734375</v>
          </cell>
          <cell r="AK454">
            <v>99321256.513300002</v>
          </cell>
          <cell r="AL454">
            <v>0</v>
          </cell>
          <cell r="AM454">
            <v>0</v>
          </cell>
          <cell r="AN454">
            <v>0</v>
          </cell>
          <cell r="AO454">
            <v>0</v>
          </cell>
          <cell r="AP454">
            <v>0</v>
          </cell>
          <cell r="AQ454">
            <v>0</v>
          </cell>
          <cell r="AR454">
            <v>-1.4967338448695457</v>
          </cell>
          <cell r="AS454">
            <v>0</v>
          </cell>
          <cell r="AT454">
            <v>0</v>
          </cell>
          <cell r="AU454">
            <v>0</v>
          </cell>
          <cell r="AV454">
            <v>0</v>
          </cell>
          <cell r="AW454">
            <v>955241884.828125</v>
          </cell>
          <cell r="AX454">
            <v>0</v>
          </cell>
          <cell r="AY454">
            <v>136463126.40401787</v>
          </cell>
          <cell r="AZ454">
            <v>0</v>
          </cell>
          <cell r="BA454">
            <v>0</v>
          </cell>
          <cell r="BB454">
            <v>3415832780.601202</v>
          </cell>
          <cell r="BC454">
            <v>734844866.56274295</v>
          </cell>
          <cell r="BD454">
            <v>0</v>
          </cell>
          <cell r="BE454">
            <v>0</v>
          </cell>
        </row>
        <row r="455">
          <cell r="A455">
            <v>125236903</v>
          </cell>
          <cell r="B455" t="str">
            <v>Penn-Delco SD</v>
          </cell>
          <cell r="C455" t="str">
            <v>Delaware</v>
          </cell>
          <cell r="D455">
            <v>11347.44</v>
          </cell>
          <cell r="E455">
            <v>77</v>
          </cell>
          <cell r="F455">
            <v>1.7299999999999999E-2</v>
          </cell>
          <cell r="G455">
            <v>79</v>
          </cell>
          <cell r="H455">
            <v>57795407.619999997</v>
          </cell>
          <cell r="I455">
            <v>4475.4719999999998</v>
          </cell>
          <cell r="J455">
            <v>0</v>
          </cell>
          <cell r="K455">
            <v>48796706.350000001</v>
          </cell>
          <cell r="L455">
            <v>2062812513</v>
          </cell>
          <cell r="M455">
            <v>759887864</v>
          </cell>
          <cell r="N455">
            <v>11347.4404296875</v>
          </cell>
          <cell r="O455">
            <v>3281.35</v>
          </cell>
          <cell r="P455">
            <v>0.63</v>
          </cell>
          <cell r="Q455">
            <v>11325.03</v>
          </cell>
          <cell r="R455">
            <v>8245.6200000000008</v>
          </cell>
          <cell r="S455">
            <v>0</v>
          </cell>
          <cell r="T455">
            <v>208.071</v>
          </cell>
          <cell r="U455">
            <v>0</v>
          </cell>
          <cell r="V455">
            <v>0</v>
          </cell>
          <cell r="W455">
            <v>0</v>
          </cell>
          <cell r="X455">
            <v>-3.2161439837238175E-2</v>
          </cell>
          <cell r="Y455">
            <v>12913.8125</v>
          </cell>
          <cell r="Z455">
            <v>13704</v>
          </cell>
          <cell r="AA455">
            <v>61331868.287999995</v>
          </cell>
          <cell r="AB455">
            <v>3536460.6679999977</v>
          </cell>
          <cell r="AC455">
            <v>1.2699999999999999E-2</v>
          </cell>
          <cell r="AD455">
            <v>1.55E-2</v>
          </cell>
          <cell r="AE455">
            <v>2822700377</v>
          </cell>
          <cell r="AF455">
            <v>35848294.787900001</v>
          </cell>
          <cell r="AG455">
            <v>43751855.843500003</v>
          </cell>
          <cell r="AH455">
            <v>-12948411.562100001</v>
          </cell>
          <cell r="AI455">
            <v>0</v>
          </cell>
          <cell r="AJ455">
            <v>8257.7802734375</v>
          </cell>
          <cell r="AK455">
            <v>48796706.350000001</v>
          </cell>
          <cell r="AL455">
            <v>0</v>
          </cell>
          <cell r="AM455">
            <v>3536460.6679999977</v>
          </cell>
          <cell r="AN455">
            <v>0</v>
          </cell>
          <cell r="AO455">
            <v>3536460.6679999977</v>
          </cell>
          <cell r="AP455">
            <v>6.1189302292873036</v>
          </cell>
          <cell r="AQ455">
            <v>5044850.5064999983</v>
          </cell>
          <cell r="AR455">
            <v>0.62584858715744751</v>
          </cell>
          <cell r="AS455">
            <v>0</v>
          </cell>
          <cell r="AT455">
            <v>0.62584858715744751</v>
          </cell>
          <cell r="AU455">
            <v>3178255.75</v>
          </cell>
          <cell r="AV455">
            <v>3178255.75</v>
          </cell>
          <cell r="AW455">
            <v>955241884.828125</v>
          </cell>
          <cell r="AX455">
            <v>454036.53571428574</v>
          </cell>
          <cell r="AY455">
            <v>136463126.40401787</v>
          </cell>
          <cell r="AZ455">
            <v>3536460.6679999977</v>
          </cell>
          <cell r="BA455">
            <v>505208.66685714253</v>
          </cell>
          <cell r="BB455">
            <v>3419369241.2692022</v>
          </cell>
          <cell r="BC455">
            <v>734844866.56274295</v>
          </cell>
          <cell r="BD455">
            <v>3178256</v>
          </cell>
          <cell r="BE455">
            <v>454037</v>
          </cell>
        </row>
        <row r="456">
          <cell r="A456">
            <v>125237603</v>
          </cell>
          <cell r="B456" t="str">
            <v>Radnor Township SD</v>
          </cell>
          <cell r="C456" t="str">
            <v>Delaware</v>
          </cell>
          <cell r="D456">
            <v>30170.7</v>
          </cell>
          <cell r="E456">
            <v>99</v>
          </cell>
          <cell r="F456">
            <v>1.06E-2</v>
          </cell>
          <cell r="G456">
            <v>12</v>
          </cell>
          <cell r="H456">
            <v>95351489.570000008</v>
          </cell>
          <cell r="I456">
            <v>4678.857</v>
          </cell>
          <cell r="J456">
            <v>0</v>
          </cell>
          <cell r="K456">
            <v>89121030.720000014</v>
          </cell>
          <cell r="L456">
            <v>5586911054</v>
          </cell>
          <cell r="M456">
            <v>2783814852</v>
          </cell>
          <cell r="N456">
            <v>30170.69921875</v>
          </cell>
          <cell r="O456">
            <v>3629.7</v>
          </cell>
          <cell r="P456">
            <v>0</v>
          </cell>
          <cell r="Q456">
            <v>30448.98</v>
          </cell>
          <cell r="R456">
            <v>8245.6200000000008</v>
          </cell>
          <cell r="S456">
            <v>0</v>
          </cell>
          <cell r="T456">
            <v>219.03899999999999</v>
          </cell>
          <cell r="U456">
            <v>1</v>
          </cell>
          <cell r="V456">
            <v>1</v>
          </cell>
          <cell r="W456">
            <v>0</v>
          </cell>
          <cell r="X456">
            <v>-4.664875251762712E-4</v>
          </cell>
          <cell r="Y456">
            <v>20379.2265625</v>
          </cell>
          <cell r="Z456">
            <v>13704</v>
          </cell>
          <cell r="AA456">
            <v>64119056.328000002</v>
          </cell>
          <cell r="AB456">
            <v>0</v>
          </cell>
          <cell r="AC456">
            <v>1.2699999999999999E-2</v>
          </cell>
          <cell r="AD456">
            <v>1.55E-2</v>
          </cell>
          <cell r="AE456">
            <v>8370725906</v>
          </cell>
          <cell r="AF456">
            <v>106308219.0062</v>
          </cell>
          <cell r="AG456">
            <v>129746251.543</v>
          </cell>
          <cell r="AH456">
            <v>17187188.286199987</v>
          </cell>
          <cell r="AI456">
            <v>0</v>
          </cell>
          <cell r="AJ456">
            <v>8257.7802734375</v>
          </cell>
          <cell r="AK456">
            <v>106308219.0062</v>
          </cell>
          <cell r="AL456">
            <v>0</v>
          </cell>
          <cell r="AM456">
            <v>0</v>
          </cell>
          <cell r="AN456">
            <v>0</v>
          </cell>
          <cell r="AO456">
            <v>0</v>
          </cell>
          <cell r="AP456">
            <v>0</v>
          </cell>
          <cell r="AQ456">
            <v>0</v>
          </cell>
          <cell r="AR456">
            <v>-1.6536088657867278</v>
          </cell>
          <cell r="AS456">
            <v>0</v>
          </cell>
          <cell r="AT456">
            <v>0</v>
          </cell>
          <cell r="AU456">
            <v>0</v>
          </cell>
          <cell r="AV456">
            <v>0</v>
          </cell>
          <cell r="AW456">
            <v>955241884.828125</v>
          </cell>
          <cell r="AX456">
            <v>0</v>
          </cell>
          <cell r="AY456">
            <v>136463126.40401787</v>
          </cell>
          <cell r="AZ456">
            <v>0</v>
          </cell>
          <cell r="BA456">
            <v>0</v>
          </cell>
          <cell r="BB456">
            <v>3419369241.2692022</v>
          </cell>
          <cell r="BC456">
            <v>734844866.56274295</v>
          </cell>
          <cell r="BD456">
            <v>0</v>
          </cell>
          <cell r="BE456">
            <v>0</v>
          </cell>
        </row>
        <row r="457">
          <cell r="A457">
            <v>125237702</v>
          </cell>
          <cell r="B457" t="str">
            <v>Ridley SD</v>
          </cell>
          <cell r="C457" t="str">
            <v>Delaware</v>
          </cell>
          <cell r="D457">
            <v>8426.6</v>
          </cell>
          <cell r="E457">
            <v>52</v>
          </cell>
          <cell r="F457">
            <v>2.1299999999999999E-2</v>
          </cell>
          <cell r="G457">
            <v>96</v>
          </cell>
          <cell r="H457">
            <v>114605770.34</v>
          </cell>
          <cell r="I457">
            <v>8480.3089999999993</v>
          </cell>
          <cell r="J457">
            <v>0</v>
          </cell>
          <cell r="K457">
            <v>79508000.060000002</v>
          </cell>
          <cell r="L457">
            <v>2658631834</v>
          </cell>
          <cell r="M457">
            <v>1070947346</v>
          </cell>
          <cell r="N457">
            <v>8426.599609375</v>
          </cell>
          <cell r="O457">
            <v>5569.5469999999996</v>
          </cell>
          <cell r="P457">
            <v>0.98</v>
          </cell>
          <cell r="Q457">
            <v>8415.7099999999991</v>
          </cell>
          <cell r="R457">
            <v>8245.6200000000008</v>
          </cell>
          <cell r="S457">
            <v>0</v>
          </cell>
          <cell r="T457">
            <v>634.81799999999998</v>
          </cell>
          <cell r="U457">
            <v>0</v>
          </cell>
          <cell r="V457">
            <v>0</v>
          </cell>
          <cell r="W457">
            <v>0</v>
          </cell>
          <cell r="X457">
            <v>-1.0547014440559624E-2</v>
          </cell>
          <cell r="Y457">
            <v>13514.3388671875</v>
          </cell>
          <cell r="Z457">
            <v>13704</v>
          </cell>
          <cell r="AA457">
            <v>116214154.53599998</v>
          </cell>
          <cell r="AB457">
            <v>1608384.19599998</v>
          </cell>
          <cell r="AC457">
            <v>1.2699999999999999E-2</v>
          </cell>
          <cell r="AD457">
            <v>1.55E-2</v>
          </cell>
          <cell r="AE457">
            <v>3729579180</v>
          </cell>
          <cell r="AF457">
            <v>47365655.585999995</v>
          </cell>
          <cell r="AG457">
            <v>57808477.289999999</v>
          </cell>
          <cell r="AH457">
            <v>-32142344.474000007</v>
          </cell>
          <cell r="AI457">
            <v>0</v>
          </cell>
          <cell r="AJ457">
            <v>8257.7802734375</v>
          </cell>
          <cell r="AK457">
            <v>79508000.060000002</v>
          </cell>
          <cell r="AL457">
            <v>0</v>
          </cell>
          <cell r="AM457">
            <v>1608384.19599998</v>
          </cell>
          <cell r="AN457">
            <v>0</v>
          </cell>
          <cell r="AO457">
            <v>1608384.19599998</v>
          </cell>
          <cell r="AP457">
            <v>1.403405946514211</v>
          </cell>
          <cell r="AQ457">
            <v>21699522.770000003</v>
          </cell>
          <cell r="AR457">
            <v>0.97955632986741792</v>
          </cell>
          <cell r="AS457">
            <v>0</v>
          </cell>
          <cell r="AT457">
            <v>0.97955632986741792</v>
          </cell>
          <cell r="AU457">
            <v>21265532</v>
          </cell>
          <cell r="AV457">
            <v>21265532</v>
          </cell>
          <cell r="AW457">
            <v>955241884.828125</v>
          </cell>
          <cell r="AX457">
            <v>3037933.1428571427</v>
          </cell>
          <cell r="AY457">
            <v>136463126.40401787</v>
          </cell>
          <cell r="AZ457">
            <v>1608384.19599998</v>
          </cell>
          <cell r="BA457">
            <v>229769.17085714001</v>
          </cell>
          <cell r="BB457">
            <v>3420977625.4652023</v>
          </cell>
          <cell r="BC457">
            <v>734844866.56274295</v>
          </cell>
          <cell r="BD457">
            <v>21265532</v>
          </cell>
          <cell r="BE457">
            <v>3037933</v>
          </cell>
        </row>
        <row r="458">
          <cell r="A458">
            <v>125237903</v>
          </cell>
          <cell r="B458" t="str">
            <v>Rose Tree Media SD</v>
          </cell>
          <cell r="C458" t="str">
            <v>Delaware</v>
          </cell>
          <cell r="D458">
            <v>22363.69</v>
          </cell>
          <cell r="E458">
            <v>98</v>
          </cell>
          <cell r="F458">
            <v>1.2999999999999999E-2</v>
          </cell>
          <cell r="G458">
            <v>36</v>
          </cell>
          <cell r="H458">
            <v>91851952.980000004</v>
          </cell>
          <cell r="I458">
            <v>5213.3959999999997</v>
          </cell>
          <cell r="J458">
            <v>0</v>
          </cell>
          <cell r="K458">
            <v>85947486.800000012</v>
          </cell>
          <cell r="L458">
            <v>4577645388</v>
          </cell>
          <cell r="M458">
            <v>2038787009</v>
          </cell>
          <cell r="N458">
            <v>22363.689453125</v>
          </cell>
          <cell r="O458">
            <v>3983.1320000000001</v>
          </cell>
          <cell r="P458">
            <v>0</v>
          </cell>
          <cell r="Q458">
            <v>22314.76</v>
          </cell>
          <cell r="R458">
            <v>8245.6200000000008</v>
          </cell>
          <cell r="S458">
            <v>0</v>
          </cell>
          <cell r="T458">
            <v>167.934</v>
          </cell>
          <cell r="U458">
            <v>1</v>
          </cell>
          <cell r="V458">
            <v>1</v>
          </cell>
          <cell r="W458">
            <v>0</v>
          </cell>
          <cell r="X458">
            <v>7.4780530727260972E-2</v>
          </cell>
          <cell r="Y458">
            <v>17618.44921875</v>
          </cell>
          <cell r="Z458">
            <v>13704</v>
          </cell>
          <cell r="AA458">
            <v>71444378.783999994</v>
          </cell>
          <cell r="AB458">
            <v>0</v>
          </cell>
          <cell r="AC458">
            <v>1.2699999999999999E-2</v>
          </cell>
          <cell r="AD458">
            <v>1.55E-2</v>
          </cell>
          <cell r="AE458">
            <v>6616432397</v>
          </cell>
          <cell r="AF458">
            <v>84028691.4419</v>
          </cell>
          <cell r="AG458">
            <v>102554702.15350001</v>
          </cell>
          <cell r="AH458">
            <v>-1918795.3581000119</v>
          </cell>
          <cell r="AI458">
            <v>0</v>
          </cell>
          <cell r="AJ458">
            <v>8257.7802734375</v>
          </cell>
          <cell r="AK458">
            <v>85947486.800000012</v>
          </cell>
          <cell r="AL458">
            <v>0</v>
          </cell>
          <cell r="AM458">
            <v>0</v>
          </cell>
          <cell r="AN458">
            <v>0</v>
          </cell>
          <cell r="AO458">
            <v>0</v>
          </cell>
          <cell r="AP458">
            <v>0</v>
          </cell>
          <cell r="AQ458">
            <v>0</v>
          </cell>
          <cell r="AR458">
            <v>-0.70819623586515901</v>
          </cell>
          <cell r="AS458">
            <v>0</v>
          </cell>
          <cell r="AT458">
            <v>0</v>
          </cell>
          <cell r="AU458">
            <v>0</v>
          </cell>
          <cell r="AV458">
            <v>0</v>
          </cell>
          <cell r="AW458">
            <v>955241884.828125</v>
          </cell>
          <cell r="AX458">
            <v>0</v>
          </cell>
          <cell r="AY458">
            <v>136463126.40401787</v>
          </cell>
          <cell r="AZ458">
            <v>0</v>
          </cell>
          <cell r="BA458">
            <v>0</v>
          </cell>
          <cell r="BB458">
            <v>3420977625.4652023</v>
          </cell>
          <cell r="BC458">
            <v>734844866.56274295</v>
          </cell>
          <cell r="BD458">
            <v>0</v>
          </cell>
          <cell r="BE458">
            <v>0</v>
          </cell>
        </row>
        <row r="459">
          <cell r="A459">
            <v>125238402</v>
          </cell>
          <cell r="B459" t="str">
            <v>Southeast Delco SD</v>
          </cell>
          <cell r="C459" t="str">
            <v>Delaware</v>
          </cell>
          <cell r="D459">
            <v>4186.1899999999996</v>
          </cell>
          <cell r="E459">
            <v>8</v>
          </cell>
          <cell r="F459">
            <v>2.6599999999999999E-2</v>
          </cell>
          <cell r="G459">
            <v>100</v>
          </cell>
          <cell r="H459">
            <v>85775715.439999998</v>
          </cell>
          <cell r="I459">
            <v>8266.1949999999997</v>
          </cell>
          <cell r="J459">
            <v>1</v>
          </cell>
          <cell r="K459">
            <v>46768250.009999998</v>
          </cell>
          <cell r="L459">
            <v>1279566899</v>
          </cell>
          <cell r="M459">
            <v>479337657</v>
          </cell>
          <cell r="N459">
            <v>4186.18994140625</v>
          </cell>
          <cell r="O459">
            <v>4697.3919999999998</v>
          </cell>
          <cell r="P459">
            <v>1</v>
          </cell>
          <cell r="Q459">
            <v>4188.3999999999996</v>
          </cell>
          <cell r="R459">
            <v>8245.6200000000008</v>
          </cell>
          <cell r="S459">
            <v>0</v>
          </cell>
          <cell r="T459">
            <v>1181.864</v>
          </cell>
          <cell r="U459">
            <v>0</v>
          </cell>
          <cell r="V459">
            <v>0</v>
          </cell>
          <cell r="W459">
            <v>0</v>
          </cell>
          <cell r="X459">
            <v>0.10986196756411411</v>
          </cell>
          <cell r="Y459">
            <v>10376.6865234375</v>
          </cell>
          <cell r="Z459">
            <v>13704</v>
          </cell>
          <cell r="AA459">
            <v>113279936.28</v>
          </cell>
          <cell r="AB459">
            <v>27504220.840000004</v>
          </cell>
          <cell r="AC459">
            <v>1.2699999999999999E-2</v>
          </cell>
          <cell r="AD459">
            <v>1.55E-2</v>
          </cell>
          <cell r="AE459">
            <v>1758904556</v>
          </cell>
          <cell r="AF459">
            <v>22338087.861199997</v>
          </cell>
          <cell r="AG459">
            <v>27263020.618000001</v>
          </cell>
          <cell r="AH459">
            <v>-24430162.148800001</v>
          </cell>
          <cell r="AI459">
            <v>0</v>
          </cell>
          <cell r="AJ459">
            <v>8257.7802734375</v>
          </cell>
          <cell r="AK459">
            <v>46768250.009999998</v>
          </cell>
          <cell r="AL459">
            <v>0</v>
          </cell>
          <cell r="AM459">
            <v>27504220.840000004</v>
          </cell>
          <cell r="AN459">
            <v>0</v>
          </cell>
          <cell r="AO459">
            <v>27504220.840000004</v>
          </cell>
          <cell r="AP459">
            <v>32.065277099599562</v>
          </cell>
          <cell r="AQ459">
            <v>19505229.391999997</v>
          </cell>
          <cell r="AR459">
            <v>1</v>
          </cell>
          <cell r="AS459">
            <v>0</v>
          </cell>
          <cell r="AT459">
            <v>1</v>
          </cell>
          <cell r="AU459">
            <v>19505230</v>
          </cell>
          <cell r="AV459">
            <v>19505230</v>
          </cell>
          <cell r="AW459">
            <v>955241884.828125</v>
          </cell>
          <cell r="AX459">
            <v>2786461.4285714286</v>
          </cell>
          <cell r="AY459">
            <v>136463126.40401787</v>
          </cell>
          <cell r="AZ459">
            <v>27504220.840000004</v>
          </cell>
          <cell r="BA459">
            <v>3929174.405714286</v>
          </cell>
          <cell r="BB459">
            <v>3448481846.3052025</v>
          </cell>
          <cell r="BC459">
            <v>734844866.56274295</v>
          </cell>
          <cell r="BD459">
            <v>19505229</v>
          </cell>
          <cell r="BE459">
            <v>2786461</v>
          </cell>
        </row>
        <row r="460">
          <cell r="A460">
            <v>125238502</v>
          </cell>
          <cell r="B460" t="str">
            <v>Springfield SD</v>
          </cell>
          <cell r="C460" t="str">
            <v>Delaware</v>
          </cell>
          <cell r="D460">
            <v>12116.48</v>
          </cell>
          <cell r="E460">
            <v>81</v>
          </cell>
          <cell r="F460">
            <v>1.72E-2</v>
          </cell>
          <cell r="G460">
            <v>78</v>
          </cell>
          <cell r="H460">
            <v>73602435.969999999</v>
          </cell>
          <cell r="I460">
            <v>5399.3879999999999</v>
          </cell>
          <cell r="J460">
            <v>1</v>
          </cell>
          <cell r="K460">
            <v>65622548.300000004</v>
          </cell>
          <cell r="L460">
            <v>2746671477</v>
          </cell>
          <cell r="M460">
            <v>1067904363</v>
          </cell>
          <cell r="N460">
            <v>12116.48046875</v>
          </cell>
          <cell r="O460">
            <v>4276.9309999999996</v>
          </cell>
          <cell r="P460">
            <v>0.54</v>
          </cell>
          <cell r="Q460">
            <v>12052.97</v>
          </cell>
          <cell r="R460">
            <v>8245.6200000000008</v>
          </cell>
          <cell r="S460">
            <v>0</v>
          </cell>
          <cell r="T460">
            <v>153.84800000000001</v>
          </cell>
          <cell r="U460">
            <v>1</v>
          </cell>
          <cell r="V460">
            <v>1</v>
          </cell>
          <cell r="W460">
            <v>1</v>
          </cell>
          <cell r="X460">
            <v>0.15464054170267308</v>
          </cell>
          <cell r="Y460">
            <v>13631.6259765625</v>
          </cell>
          <cell r="Z460">
            <v>13704</v>
          </cell>
          <cell r="AA460">
            <v>73993213.151999995</v>
          </cell>
          <cell r="AB460">
            <v>390777.1819999963</v>
          </cell>
          <cell r="AC460">
            <v>1.2699999999999999E-2</v>
          </cell>
          <cell r="AD460">
            <v>1.55E-2</v>
          </cell>
          <cell r="AE460">
            <v>3814575840</v>
          </cell>
          <cell r="AF460">
            <v>48445113.167999998</v>
          </cell>
          <cell r="AG460">
            <v>59125925.520000003</v>
          </cell>
          <cell r="AH460">
            <v>-17177435.132000007</v>
          </cell>
          <cell r="AI460">
            <v>0</v>
          </cell>
          <cell r="AJ460">
            <v>8257.7802734375</v>
          </cell>
          <cell r="AK460">
            <v>65622548.300000004</v>
          </cell>
          <cell r="AL460">
            <v>0</v>
          </cell>
          <cell r="AM460">
            <v>390777.1819999963</v>
          </cell>
          <cell r="AN460">
            <v>0</v>
          </cell>
          <cell r="AO460">
            <v>390777.1819999963</v>
          </cell>
          <cell r="AP460">
            <v>0.53092968575017707</v>
          </cell>
          <cell r="AQ460">
            <v>6496622.7800000012</v>
          </cell>
          <cell r="AR460">
            <v>0.53271943942070732</v>
          </cell>
          <cell r="AS460">
            <v>0</v>
          </cell>
          <cell r="AT460">
            <v>0.53271943942070732</v>
          </cell>
          <cell r="AU460">
            <v>3508176.25</v>
          </cell>
          <cell r="AV460">
            <v>3508176.25</v>
          </cell>
          <cell r="AW460">
            <v>955241884.828125</v>
          </cell>
          <cell r="AX460">
            <v>501168.03571428574</v>
          </cell>
          <cell r="AY460">
            <v>136463126.40401787</v>
          </cell>
          <cell r="AZ460">
            <v>390777.1819999963</v>
          </cell>
          <cell r="BA460">
            <v>55825.311714285184</v>
          </cell>
          <cell r="BB460">
            <v>3448872623.4872026</v>
          </cell>
          <cell r="BC460">
            <v>734844866.56274295</v>
          </cell>
          <cell r="BD460">
            <v>3508176</v>
          </cell>
          <cell r="BE460">
            <v>501168</v>
          </cell>
        </row>
        <row r="461">
          <cell r="A461">
            <v>125239452</v>
          </cell>
          <cell r="B461" t="str">
            <v>Upper Darby SD</v>
          </cell>
          <cell r="C461" t="str">
            <v>Delaware</v>
          </cell>
          <cell r="D461">
            <v>4916.92</v>
          </cell>
          <cell r="E461">
            <v>14</v>
          </cell>
          <cell r="F461">
            <v>2.0299999999999999E-2</v>
          </cell>
          <cell r="G461">
            <v>93</v>
          </cell>
          <cell r="H461">
            <v>207667873.88</v>
          </cell>
          <cell r="I461">
            <v>20635.636999999999</v>
          </cell>
          <cell r="J461">
            <v>0</v>
          </cell>
          <cell r="K461">
            <v>117626785.54000001</v>
          </cell>
          <cell r="L461">
            <v>3797468229</v>
          </cell>
          <cell r="M461">
            <v>2000260922</v>
          </cell>
          <cell r="N461">
            <v>4916.919921875</v>
          </cell>
          <cell r="O461">
            <v>12905.548000000001</v>
          </cell>
          <cell r="P461">
            <v>1</v>
          </cell>
          <cell r="Q461">
            <v>4926.51</v>
          </cell>
          <cell r="R461">
            <v>8245.6200000000008</v>
          </cell>
          <cell r="S461">
            <v>0</v>
          </cell>
          <cell r="T461">
            <v>3570.2469999999998</v>
          </cell>
          <cell r="U461">
            <v>0</v>
          </cell>
          <cell r="V461">
            <v>0</v>
          </cell>
          <cell r="W461">
            <v>0</v>
          </cell>
          <cell r="X461">
            <v>5.6171935470147719E-2</v>
          </cell>
          <cell r="Y461">
            <v>10063.5556640625</v>
          </cell>
          <cell r="Z461">
            <v>13704</v>
          </cell>
          <cell r="AA461">
            <v>282790769.44799995</v>
          </cell>
          <cell r="AB461">
            <v>75122895.567999959</v>
          </cell>
          <cell r="AC461">
            <v>1.2699999999999999E-2</v>
          </cell>
          <cell r="AD461">
            <v>1.55E-2</v>
          </cell>
          <cell r="AE461">
            <v>5797729151</v>
          </cell>
          <cell r="AF461">
            <v>73631160.21769999</v>
          </cell>
          <cell r="AG461">
            <v>89864801.840499997</v>
          </cell>
          <cell r="AH461">
            <v>-43995625.322300017</v>
          </cell>
          <cell r="AI461">
            <v>0</v>
          </cell>
          <cell r="AJ461">
            <v>8257.7802734375</v>
          </cell>
          <cell r="AK461">
            <v>117626785.54000001</v>
          </cell>
          <cell r="AL461">
            <v>0</v>
          </cell>
          <cell r="AM461">
            <v>75122895.567999959</v>
          </cell>
          <cell r="AN461">
            <v>0</v>
          </cell>
          <cell r="AO461">
            <v>75122895.567999959</v>
          </cell>
          <cell r="AP461">
            <v>36.174538778881804</v>
          </cell>
          <cell r="AQ461">
            <v>27761983.699500009</v>
          </cell>
          <cell r="AR461">
            <v>1</v>
          </cell>
          <cell r="AS461">
            <v>0</v>
          </cell>
          <cell r="AT461">
            <v>1</v>
          </cell>
          <cell r="AU461">
            <v>27761984</v>
          </cell>
          <cell r="AV461">
            <v>27761984</v>
          </cell>
          <cell r="AW461">
            <v>955241884.828125</v>
          </cell>
          <cell r="AX461">
            <v>3965997.7142857141</v>
          </cell>
          <cell r="AY461">
            <v>136463126.40401787</v>
          </cell>
          <cell r="AZ461">
            <v>75122895.567999959</v>
          </cell>
          <cell r="BA461">
            <v>10731842.223999994</v>
          </cell>
          <cell r="BB461">
            <v>3523995519.0552025</v>
          </cell>
          <cell r="BC461">
            <v>734844866.56274295</v>
          </cell>
          <cell r="BD461">
            <v>27761984</v>
          </cell>
          <cell r="BE461">
            <v>3965998</v>
          </cell>
        </row>
        <row r="462">
          <cell r="A462">
            <v>125239603</v>
          </cell>
          <cell r="B462" t="str">
            <v>Wallingford-Swarthmore SD</v>
          </cell>
          <cell r="C462" t="str">
            <v>Delaware</v>
          </cell>
          <cell r="D462">
            <v>12704.61</v>
          </cell>
          <cell r="E462">
            <v>83</v>
          </cell>
          <cell r="F462">
            <v>2.1100000000000001E-2</v>
          </cell>
          <cell r="G462">
            <v>95</v>
          </cell>
          <cell r="H462">
            <v>78852082.850000009</v>
          </cell>
          <cell r="I462">
            <v>4774.924</v>
          </cell>
          <cell r="J462">
            <v>0</v>
          </cell>
          <cell r="K462">
            <v>70945449.109999999</v>
          </cell>
          <cell r="L462">
            <v>2235192974</v>
          </cell>
          <cell r="M462">
            <v>1125757460</v>
          </cell>
          <cell r="N462">
            <v>12704.6103515625</v>
          </cell>
          <cell r="O462">
            <v>3555.96</v>
          </cell>
          <cell r="P462">
            <v>0.48</v>
          </cell>
          <cell r="Q462">
            <v>12567.78</v>
          </cell>
          <cell r="R462">
            <v>8245.6200000000008</v>
          </cell>
          <cell r="S462">
            <v>0</v>
          </cell>
          <cell r="T462">
            <v>188.00299999999999</v>
          </cell>
          <cell r="U462">
            <v>1</v>
          </cell>
          <cell r="V462">
            <v>1</v>
          </cell>
          <cell r="W462">
            <v>1</v>
          </cell>
          <cell r="X462">
            <v>4.5340811931618194E-2</v>
          </cell>
          <cell r="Y462">
            <v>16513.787109375</v>
          </cell>
          <cell r="Z462">
            <v>13704</v>
          </cell>
          <cell r="AA462">
            <v>65435558.495999999</v>
          </cell>
          <cell r="AB462">
            <v>0</v>
          </cell>
          <cell r="AC462">
            <v>1.2699999999999999E-2</v>
          </cell>
          <cell r="AD462">
            <v>1.55E-2</v>
          </cell>
          <cell r="AE462">
            <v>3360950434</v>
          </cell>
          <cell r="AF462">
            <v>42684070.511799999</v>
          </cell>
          <cell r="AG462">
            <v>52094731.726999998</v>
          </cell>
          <cell r="AH462">
            <v>-28261378.598200001</v>
          </cell>
          <cell r="AI462">
            <v>0</v>
          </cell>
          <cell r="AJ462">
            <v>8257.7802734375</v>
          </cell>
          <cell r="AK462">
            <v>70945449.109999999</v>
          </cell>
          <cell r="AL462">
            <v>0</v>
          </cell>
          <cell r="AM462">
            <v>0</v>
          </cell>
          <cell r="AN462">
            <v>0</v>
          </cell>
          <cell r="AO462">
            <v>0</v>
          </cell>
          <cell r="AP462">
            <v>0</v>
          </cell>
          <cell r="AQ462">
            <v>18850717.383000001</v>
          </cell>
          <cell r="AR462">
            <v>0.4614981349856262</v>
          </cell>
          <cell r="AS462">
            <v>0</v>
          </cell>
          <cell r="AT462">
            <v>0.4614981349856262</v>
          </cell>
          <cell r="AU462">
            <v>9048344</v>
          </cell>
          <cell r="AV462">
            <v>9048344</v>
          </cell>
          <cell r="AW462">
            <v>955241884.828125</v>
          </cell>
          <cell r="AX462">
            <v>1292620.5714285714</v>
          </cell>
          <cell r="AY462">
            <v>136463126.40401787</v>
          </cell>
          <cell r="AZ462">
            <v>0</v>
          </cell>
          <cell r="BA462">
            <v>0</v>
          </cell>
          <cell r="BB462">
            <v>3523995519.0552025</v>
          </cell>
          <cell r="BC462">
            <v>734844866.56274295</v>
          </cell>
          <cell r="BD462">
            <v>9048344</v>
          </cell>
          <cell r="BE462">
            <v>1292621</v>
          </cell>
        </row>
        <row r="463">
          <cell r="A463">
            <v>125239652</v>
          </cell>
          <cell r="B463" t="str">
            <v>William Penn SD</v>
          </cell>
          <cell r="C463" t="str">
            <v>Delaware</v>
          </cell>
          <cell r="D463">
            <v>4620.09</v>
          </cell>
          <cell r="E463">
            <v>11</v>
          </cell>
          <cell r="F463">
            <v>2.3400000000000001E-2</v>
          </cell>
          <cell r="G463">
            <v>98</v>
          </cell>
          <cell r="H463">
            <v>109941093.89</v>
          </cell>
          <cell r="I463">
            <v>10463.691999999999</v>
          </cell>
          <cell r="J463">
            <v>0</v>
          </cell>
          <cell r="K463">
            <v>54682048.82</v>
          </cell>
          <cell r="L463">
            <v>1485511563</v>
          </cell>
          <cell r="M463">
            <v>854683956</v>
          </cell>
          <cell r="N463">
            <v>4620.08984375</v>
          </cell>
          <cell r="O463">
            <v>5591.576</v>
          </cell>
          <cell r="P463">
            <v>1</v>
          </cell>
          <cell r="Q463">
            <v>4617.8999999999996</v>
          </cell>
          <cell r="R463">
            <v>8245.6200000000008</v>
          </cell>
          <cell r="S463">
            <v>0</v>
          </cell>
          <cell r="T463">
            <v>1503.144</v>
          </cell>
          <cell r="U463">
            <v>0</v>
          </cell>
          <cell r="V463">
            <v>0</v>
          </cell>
          <cell r="W463">
            <v>0</v>
          </cell>
          <cell r="X463">
            <v>1.1229440437740715E-2</v>
          </cell>
          <cell r="Y463">
            <v>10506.912109375</v>
          </cell>
          <cell r="Z463">
            <v>13704</v>
          </cell>
          <cell r="AA463">
            <v>143394435.16799998</v>
          </cell>
          <cell r="AB463">
            <v>33453341.277999982</v>
          </cell>
          <cell r="AC463">
            <v>1.2699999999999999E-2</v>
          </cell>
          <cell r="AD463">
            <v>1.55E-2</v>
          </cell>
          <cell r="AE463">
            <v>2340195519</v>
          </cell>
          <cell r="AF463">
            <v>29720483.0913</v>
          </cell>
          <cell r="AG463">
            <v>36273030.544500001</v>
          </cell>
          <cell r="AH463">
            <v>-24961565.728700001</v>
          </cell>
          <cell r="AI463">
            <v>0</v>
          </cell>
          <cell r="AJ463">
            <v>8257.7802734375</v>
          </cell>
          <cell r="AK463">
            <v>54682048.82</v>
          </cell>
          <cell r="AL463">
            <v>0</v>
          </cell>
          <cell r="AM463">
            <v>33453341.277999982</v>
          </cell>
          <cell r="AN463">
            <v>0</v>
          </cell>
          <cell r="AO463">
            <v>33453341.277999982</v>
          </cell>
          <cell r="AP463">
            <v>30.428423162199248</v>
          </cell>
          <cell r="AQ463">
            <v>18409018.2755</v>
          </cell>
          <cell r="AR463">
            <v>1</v>
          </cell>
          <cell r="AS463">
            <v>0</v>
          </cell>
          <cell r="AT463">
            <v>1</v>
          </cell>
          <cell r="AU463">
            <v>18409018</v>
          </cell>
          <cell r="AV463">
            <v>18409018</v>
          </cell>
          <cell r="AW463">
            <v>955241884.828125</v>
          </cell>
          <cell r="AX463">
            <v>2629859.7142857141</v>
          </cell>
          <cell r="AY463">
            <v>136463126.40401787</v>
          </cell>
          <cell r="AZ463">
            <v>33453341.277999982</v>
          </cell>
          <cell r="BA463">
            <v>4779048.7539999979</v>
          </cell>
          <cell r="BB463">
            <v>3557448860.3332024</v>
          </cell>
          <cell r="BC463">
            <v>734844866.56274295</v>
          </cell>
          <cell r="BD463">
            <v>18409018</v>
          </cell>
          <cell r="BE463">
            <v>2629860</v>
          </cell>
        </row>
        <row r="464">
          <cell r="A464">
            <v>126515001</v>
          </cell>
          <cell r="B464" t="str">
            <v>Philadelphia City SD</v>
          </cell>
          <cell r="C464" t="str">
            <v>Philadelphia</v>
          </cell>
          <cell r="D464">
            <v>6176.58</v>
          </cell>
          <cell r="E464">
            <v>26</v>
          </cell>
          <cell r="F464">
            <v>1.29E-2</v>
          </cell>
          <cell r="G464">
            <v>35</v>
          </cell>
          <cell r="H464">
            <v>3864585041.4099998</v>
          </cell>
          <cell r="I464">
            <v>385517.22700000001</v>
          </cell>
          <cell r="J464">
            <v>0</v>
          </cell>
          <cell r="K464">
            <v>1719175967.03</v>
          </cell>
          <cell r="L464">
            <v>100781161122</v>
          </cell>
          <cell r="M464">
            <v>32328889201</v>
          </cell>
          <cell r="N464">
            <v>6176.580078125</v>
          </cell>
          <cell r="O464">
            <v>197720.552</v>
          </cell>
          <cell r="P464">
            <v>1</v>
          </cell>
          <cell r="Q464">
            <v>6173.43</v>
          </cell>
          <cell r="R464">
            <v>8245.6200000000008</v>
          </cell>
          <cell r="S464">
            <v>0</v>
          </cell>
          <cell r="T464">
            <v>104144.26300000001</v>
          </cell>
          <cell r="U464">
            <v>0</v>
          </cell>
          <cell r="V464">
            <v>0</v>
          </cell>
          <cell r="W464">
            <v>0</v>
          </cell>
          <cell r="X464">
            <v>-2.065629589371306E-2</v>
          </cell>
          <cell r="Y464">
            <v>10024.416015625</v>
          </cell>
          <cell r="Z464">
            <v>13704</v>
          </cell>
          <cell r="AA464">
            <v>5283128078.8080006</v>
          </cell>
          <cell r="AB464">
            <v>1418543037.3980007</v>
          </cell>
          <cell r="AC464">
            <v>1.2699999999999999E-2</v>
          </cell>
          <cell r="AD464">
            <v>1.55E-2</v>
          </cell>
          <cell r="AE464">
            <v>133110050323</v>
          </cell>
          <cell r="AF464">
            <v>1690497639.1020999</v>
          </cell>
          <cell r="AG464">
            <v>2063205780.0065</v>
          </cell>
          <cell r="AH464">
            <v>-28678327.927900076</v>
          </cell>
          <cell r="AI464">
            <v>0</v>
          </cell>
          <cell r="AJ464">
            <v>8257.7802734375</v>
          </cell>
          <cell r="AK464">
            <v>1719175967.03</v>
          </cell>
          <cell r="AL464">
            <v>0</v>
          </cell>
          <cell r="AM464">
            <v>1418543037.3980007</v>
          </cell>
          <cell r="AN464">
            <v>0</v>
          </cell>
          <cell r="AO464">
            <v>1418543037.3980007</v>
          </cell>
          <cell r="AP464">
            <v>36.706218706483504</v>
          </cell>
          <cell r="AQ464">
            <v>0</v>
          </cell>
          <cell r="AR464">
            <v>1</v>
          </cell>
          <cell r="AS464">
            <v>0</v>
          </cell>
          <cell r="AT464">
            <v>1</v>
          </cell>
          <cell r="AU464">
            <v>0</v>
          </cell>
          <cell r="AV464">
            <v>0</v>
          </cell>
          <cell r="AW464">
            <v>955241884.828125</v>
          </cell>
          <cell r="AX464">
            <v>0</v>
          </cell>
          <cell r="AY464">
            <v>136463126.40401787</v>
          </cell>
          <cell r="AZ464">
            <v>1418543037.3980007</v>
          </cell>
          <cell r="BA464">
            <v>202649005.34257153</v>
          </cell>
          <cell r="BB464">
            <v>4975991897.7312031</v>
          </cell>
          <cell r="BC464">
            <v>734844866.56274295</v>
          </cell>
          <cell r="BD464">
            <v>0</v>
          </cell>
          <cell r="BE464">
            <v>0</v>
          </cell>
        </row>
        <row r="465">
          <cell r="A465">
            <v>127040503</v>
          </cell>
          <cell r="B465" t="str">
            <v>Aliquippa SD</v>
          </cell>
          <cell r="C465" t="str">
            <v>Beaver</v>
          </cell>
          <cell r="D465">
            <v>2682.22</v>
          </cell>
          <cell r="E465">
            <v>3</v>
          </cell>
          <cell r="F465">
            <v>1.8200000000000001E-2</v>
          </cell>
          <cell r="G465">
            <v>86</v>
          </cell>
          <cell r="H465">
            <v>24431067.32</v>
          </cell>
          <cell r="I465">
            <v>2502.471</v>
          </cell>
          <cell r="J465">
            <v>0</v>
          </cell>
          <cell r="K465">
            <v>7381148.8100000005</v>
          </cell>
          <cell r="L465">
            <v>268583309</v>
          </cell>
          <cell r="M465">
            <v>136490925</v>
          </cell>
          <cell r="N465">
            <v>2682.219970703125</v>
          </cell>
          <cell r="O465">
            <v>1260.018</v>
          </cell>
          <cell r="P465">
            <v>1</v>
          </cell>
          <cell r="Q465">
            <v>2768.74</v>
          </cell>
          <cell r="R465">
            <v>8245.6200000000008</v>
          </cell>
          <cell r="S465">
            <v>0</v>
          </cell>
          <cell r="T465">
            <v>788.21799999999996</v>
          </cell>
          <cell r="U465">
            <v>0</v>
          </cell>
          <cell r="V465">
            <v>0</v>
          </cell>
          <cell r="W465">
            <v>0</v>
          </cell>
          <cell r="X465">
            <v>-2.8732158989649124E-2</v>
          </cell>
          <cell r="Y465">
            <v>9762.77734375</v>
          </cell>
          <cell r="Z465">
            <v>13704</v>
          </cell>
          <cell r="AA465">
            <v>34293862.583999999</v>
          </cell>
          <cell r="AB465">
            <v>9862795.2639999986</v>
          </cell>
          <cell r="AC465">
            <v>1.2699999999999999E-2</v>
          </cell>
          <cell r="AD465">
            <v>1.55E-2</v>
          </cell>
          <cell r="AE465">
            <v>405074234</v>
          </cell>
          <cell r="AF465">
            <v>5144442.7718000002</v>
          </cell>
          <cell r="AG465">
            <v>6278650.6270000003</v>
          </cell>
          <cell r="AH465">
            <v>-2236706.0382000003</v>
          </cell>
          <cell r="AI465">
            <v>0</v>
          </cell>
          <cell r="AJ465">
            <v>8257.7802734375</v>
          </cell>
          <cell r="AK465">
            <v>7381148.8100000005</v>
          </cell>
          <cell r="AL465">
            <v>0</v>
          </cell>
          <cell r="AM465">
            <v>9862795.2639999986</v>
          </cell>
          <cell r="AN465">
            <v>0</v>
          </cell>
          <cell r="AO465">
            <v>9862795.2639999986</v>
          </cell>
          <cell r="AP465">
            <v>40.369891068680488</v>
          </cell>
          <cell r="AQ465">
            <v>1102498.1830000002</v>
          </cell>
          <cell r="AR465">
            <v>1</v>
          </cell>
          <cell r="AS465">
            <v>0</v>
          </cell>
          <cell r="AT465">
            <v>1</v>
          </cell>
          <cell r="AU465">
            <v>1102498.125</v>
          </cell>
          <cell r="AV465">
            <v>1102498.125</v>
          </cell>
          <cell r="AW465">
            <v>955241884.828125</v>
          </cell>
          <cell r="AX465">
            <v>157499.73214285713</v>
          </cell>
          <cell r="AY465">
            <v>136463126.40401787</v>
          </cell>
          <cell r="AZ465">
            <v>9862795.2639999986</v>
          </cell>
          <cell r="BA465">
            <v>1408970.7519999999</v>
          </cell>
          <cell r="BB465">
            <v>4985854692.995203</v>
          </cell>
          <cell r="BC465">
            <v>734844866.56274295</v>
          </cell>
          <cell r="BD465">
            <v>1500884</v>
          </cell>
          <cell r="BE465">
            <v>214412</v>
          </cell>
        </row>
        <row r="466">
          <cell r="A466">
            <v>127040703</v>
          </cell>
          <cell r="B466" t="str">
            <v>Ambridge Area SD</v>
          </cell>
          <cell r="C466" t="str">
            <v>Beaver</v>
          </cell>
          <cell r="D466">
            <v>7777.28</v>
          </cell>
          <cell r="E466">
            <v>43</v>
          </cell>
          <cell r="F466">
            <v>1.5599999999999999E-2</v>
          </cell>
          <cell r="G466">
            <v>66</v>
          </cell>
          <cell r="H466">
            <v>43114659.769999996</v>
          </cell>
          <cell r="I466">
            <v>4034.1619999999998</v>
          </cell>
          <cell r="J466">
            <v>0</v>
          </cell>
          <cell r="K466">
            <v>26597460.759999998</v>
          </cell>
          <cell r="L466">
            <v>1133236794</v>
          </cell>
          <cell r="M466">
            <v>576019698</v>
          </cell>
          <cell r="N466">
            <v>7777.27978515625</v>
          </cell>
          <cell r="O466">
            <v>2658.5549999999998</v>
          </cell>
          <cell r="P466">
            <v>1</v>
          </cell>
          <cell r="Q466">
            <v>7711.12</v>
          </cell>
          <cell r="R466">
            <v>8245.6200000000008</v>
          </cell>
          <cell r="S466">
            <v>0</v>
          </cell>
          <cell r="T466">
            <v>444.70400000000001</v>
          </cell>
          <cell r="U466">
            <v>0</v>
          </cell>
          <cell r="V466">
            <v>0</v>
          </cell>
          <cell r="W466">
            <v>0</v>
          </cell>
          <cell r="X466">
            <v>-8.9598808749529427E-2</v>
          </cell>
          <cell r="Y466">
            <v>10687.3896484375</v>
          </cell>
          <cell r="Z466">
            <v>13704</v>
          </cell>
          <cell r="AA466">
            <v>55284156.048</v>
          </cell>
          <cell r="AB466">
            <v>12169496.278000005</v>
          </cell>
          <cell r="AC466">
            <v>1.2699999999999999E-2</v>
          </cell>
          <cell r="AD466">
            <v>1.55E-2</v>
          </cell>
          <cell r="AE466">
            <v>1709256492</v>
          </cell>
          <cell r="AF466">
            <v>21707557.448399998</v>
          </cell>
          <cell r="AG466">
            <v>26493475.625999998</v>
          </cell>
          <cell r="AH466">
            <v>-4889903.3115999997</v>
          </cell>
          <cell r="AI466">
            <v>0</v>
          </cell>
          <cell r="AJ466">
            <v>8257.7802734375</v>
          </cell>
          <cell r="AK466">
            <v>26597460.759999998</v>
          </cell>
          <cell r="AL466">
            <v>0</v>
          </cell>
          <cell r="AM466">
            <v>12169496.278000005</v>
          </cell>
          <cell r="AN466">
            <v>0</v>
          </cell>
          <cell r="AO466">
            <v>12169496.278000005</v>
          </cell>
          <cell r="AP466">
            <v>28.225889622971749</v>
          </cell>
          <cell r="AQ466">
            <v>103985.13399999961</v>
          </cell>
          <cell r="AR466">
            <v>1</v>
          </cell>
          <cell r="AS466">
            <v>0</v>
          </cell>
          <cell r="AT466">
            <v>1</v>
          </cell>
          <cell r="AU466">
            <v>103985.1328125</v>
          </cell>
          <cell r="AV466">
            <v>103985.1328125</v>
          </cell>
          <cell r="AW466">
            <v>955241884.828125</v>
          </cell>
          <cell r="AX466">
            <v>14855.018973214286</v>
          </cell>
          <cell r="AY466">
            <v>136463126.40401787</v>
          </cell>
          <cell r="AZ466">
            <v>12169496.278000005</v>
          </cell>
          <cell r="BA466">
            <v>1738499.468285715</v>
          </cell>
          <cell r="BB466">
            <v>4998024189.2732029</v>
          </cell>
          <cell r="BC466">
            <v>734844866.56274295</v>
          </cell>
          <cell r="BD466">
            <v>103985</v>
          </cell>
          <cell r="BE466">
            <v>14855</v>
          </cell>
        </row>
        <row r="467">
          <cell r="A467">
            <v>127041203</v>
          </cell>
          <cell r="B467" t="str">
            <v>Beaver Area SD</v>
          </cell>
          <cell r="C467" t="str">
            <v>Beaver</v>
          </cell>
          <cell r="D467">
            <v>9139.69</v>
          </cell>
          <cell r="E467">
            <v>60</v>
          </cell>
          <cell r="F467">
            <v>1.5299999999999999E-2</v>
          </cell>
          <cell r="G467">
            <v>62</v>
          </cell>
          <cell r="H467">
            <v>30998441.82</v>
          </cell>
          <cell r="I467">
            <v>2607.3249999999998</v>
          </cell>
          <cell r="J467">
            <v>0</v>
          </cell>
          <cell r="K467">
            <v>22846293.870000005</v>
          </cell>
          <cell r="L467">
            <v>1023408057</v>
          </cell>
          <cell r="M467">
            <v>470904516</v>
          </cell>
          <cell r="N467">
            <v>9139.6904296875</v>
          </cell>
          <cell r="O467">
            <v>2087.8209999999999</v>
          </cell>
          <cell r="P467">
            <v>0.88</v>
          </cell>
          <cell r="Q467">
            <v>9232.4</v>
          </cell>
          <cell r="R467">
            <v>8245.6200000000008</v>
          </cell>
          <cell r="S467">
            <v>0</v>
          </cell>
          <cell r="T467">
            <v>178.15199999999999</v>
          </cell>
          <cell r="U467">
            <v>1</v>
          </cell>
          <cell r="V467">
            <v>1</v>
          </cell>
          <cell r="W467">
            <v>1</v>
          </cell>
          <cell r="X467">
            <v>-1.2876483884660429E-2</v>
          </cell>
          <cell r="Y467">
            <v>11888.982421875</v>
          </cell>
          <cell r="Z467">
            <v>13704</v>
          </cell>
          <cell r="AA467">
            <v>35730781.799999997</v>
          </cell>
          <cell r="AB467">
            <v>4732339.9799999967</v>
          </cell>
          <cell r="AC467">
            <v>1.2699999999999999E-2</v>
          </cell>
          <cell r="AD467">
            <v>1.55E-2</v>
          </cell>
          <cell r="AE467">
            <v>1494312573</v>
          </cell>
          <cell r="AF467">
            <v>18977769.677099999</v>
          </cell>
          <cell r="AG467">
            <v>23161844.881499998</v>
          </cell>
          <cell r="AH467">
            <v>-3868524.1929000057</v>
          </cell>
          <cell r="AI467">
            <v>0</v>
          </cell>
          <cell r="AJ467">
            <v>8257.7802734375</v>
          </cell>
          <cell r="AK467">
            <v>22846293.870000005</v>
          </cell>
          <cell r="AL467">
            <v>0</v>
          </cell>
          <cell r="AM467">
            <v>4732339.9799999967</v>
          </cell>
          <cell r="AN467">
            <v>0</v>
          </cell>
          <cell r="AO467">
            <v>4732339.9799999967</v>
          </cell>
          <cell r="AP467">
            <v>15.266380186073484</v>
          </cell>
          <cell r="AQ467">
            <v>0</v>
          </cell>
          <cell r="AR467">
            <v>0.89320251604576972</v>
          </cell>
          <cell r="AS467">
            <v>0</v>
          </cell>
          <cell r="AT467">
            <v>0.89320251604576972</v>
          </cell>
          <cell r="AU467">
            <v>0</v>
          </cell>
          <cell r="AV467">
            <v>0</v>
          </cell>
          <cell r="AW467">
            <v>955241884.828125</v>
          </cell>
          <cell r="AX467">
            <v>0</v>
          </cell>
          <cell r="AY467">
            <v>136463126.40401787</v>
          </cell>
          <cell r="AZ467">
            <v>4732339.9799999967</v>
          </cell>
          <cell r="BA467">
            <v>676048.56857142807</v>
          </cell>
          <cell r="BB467">
            <v>5002756529.2532024</v>
          </cell>
          <cell r="BC467">
            <v>734844866.56274295</v>
          </cell>
          <cell r="BD467">
            <v>0</v>
          </cell>
          <cell r="BE467">
            <v>0</v>
          </cell>
        </row>
        <row r="468">
          <cell r="A468">
            <v>127041503</v>
          </cell>
          <cell r="B468" t="str">
            <v>Big Beaver Falls Area SD</v>
          </cell>
          <cell r="C468" t="str">
            <v>Beaver</v>
          </cell>
          <cell r="D468">
            <v>3291.64</v>
          </cell>
          <cell r="E468">
            <v>5</v>
          </cell>
          <cell r="F468">
            <v>1.6199999999999999E-2</v>
          </cell>
          <cell r="G468">
            <v>71</v>
          </cell>
          <cell r="H468">
            <v>30148776.630000003</v>
          </cell>
          <cell r="I468">
            <v>3169.2179999999998</v>
          </cell>
          <cell r="J468">
            <v>0</v>
          </cell>
          <cell r="K468">
            <v>9445544.8599999994</v>
          </cell>
          <cell r="L468">
            <v>373890039</v>
          </cell>
          <cell r="M468">
            <v>208505930</v>
          </cell>
          <cell r="N468">
            <v>3291.639892578125</v>
          </cell>
          <cell r="O468">
            <v>1796.096</v>
          </cell>
          <cell r="P468">
            <v>1</v>
          </cell>
          <cell r="Q468">
            <v>3318.28</v>
          </cell>
          <cell r="R468">
            <v>8245.6200000000008</v>
          </cell>
          <cell r="S468">
            <v>0</v>
          </cell>
          <cell r="T468">
            <v>661.06399999999996</v>
          </cell>
          <cell r="U468">
            <v>0</v>
          </cell>
          <cell r="V468">
            <v>0</v>
          </cell>
          <cell r="W468">
            <v>0</v>
          </cell>
          <cell r="X468">
            <v>1.3229383209836161E-2</v>
          </cell>
          <cell r="Y468">
            <v>9513.001953125</v>
          </cell>
          <cell r="Z468">
            <v>13704</v>
          </cell>
          <cell r="AA468">
            <v>43430963.471999995</v>
          </cell>
          <cell r="AB468">
            <v>13282186.841999993</v>
          </cell>
          <cell r="AC468">
            <v>1.2699999999999999E-2</v>
          </cell>
          <cell r="AD468">
            <v>1.55E-2</v>
          </cell>
          <cell r="AE468">
            <v>582395969</v>
          </cell>
          <cell r="AF468">
            <v>7396428.8062999994</v>
          </cell>
          <cell r="AG468">
            <v>9027137.5195000004</v>
          </cell>
          <cell r="AH468">
            <v>-2049116.0537</v>
          </cell>
          <cell r="AI468">
            <v>0</v>
          </cell>
          <cell r="AJ468">
            <v>8257.7802734375</v>
          </cell>
          <cell r="AK468">
            <v>9445544.8599999994</v>
          </cell>
          <cell r="AL468">
            <v>0</v>
          </cell>
          <cell r="AM468">
            <v>13282186.841999993</v>
          </cell>
          <cell r="AN468">
            <v>0</v>
          </cell>
          <cell r="AO468">
            <v>13282186.841999993</v>
          </cell>
          <cell r="AP468">
            <v>44.055475301718708</v>
          </cell>
          <cell r="AQ468">
            <v>418407.340499999</v>
          </cell>
          <cell r="AR468">
            <v>1</v>
          </cell>
          <cell r="AS468">
            <v>0</v>
          </cell>
          <cell r="AT468">
            <v>1</v>
          </cell>
          <cell r="AU468">
            <v>418407.34375</v>
          </cell>
          <cell r="AV468">
            <v>418407.34375</v>
          </cell>
          <cell r="AW468">
            <v>955241884.828125</v>
          </cell>
          <cell r="AX468">
            <v>59772.477678571428</v>
          </cell>
          <cell r="AY468">
            <v>136463126.40401787</v>
          </cell>
          <cell r="AZ468">
            <v>13282186.841999993</v>
          </cell>
          <cell r="BA468">
            <v>1897455.2631428561</v>
          </cell>
          <cell r="BB468">
            <v>5016038716.0952024</v>
          </cell>
          <cell r="BC468">
            <v>734844866.56274295</v>
          </cell>
          <cell r="BD468">
            <v>418407</v>
          </cell>
          <cell r="BE468">
            <v>59772</v>
          </cell>
        </row>
        <row r="469">
          <cell r="A469">
            <v>127041603</v>
          </cell>
          <cell r="B469" t="str">
            <v>Blackhawk SD</v>
          </cell>
          <cell r="C469" t="str">
            <v>Beaver</v>
          </cell>
          <cell r="D469">
            <v>9852.2000000000007</v>
          </cell>
          <cell r="E469">
            <v>67</v>
          </cell>
          <cell r="F469">
            <v>1.15E-2</v>
          </cell>
          <cell r="G469">
            <v>20</v>
          </cell>
          <cell r="H469">
            <v>37998023.210000001</v>
          </cell>
          <cell r="I469">
            <v>3188.2829999999999</v>
          </cell>
          <cell r="J469">
            <v>0</v>
          </cell>
          <cell r="K469">
            <v>21402071.25</v>
          </cell>
          <cell r="L469">
            <v>1115692456</v>
          </cell>
          <cell r="M469">
            <v>742117178</v>
          </cell>
          <cell r="N469">
            <v>9852.2001953125</v>
          </cell>
          <cell r="O469">
            <v>2425.5030000000002</v>
          </cell>
          <cell r="P469">
            <v>0.8</v>
          </cell>
          <cell r="Q469">
            <v>9918.09</v>
          </cell>
          <cell r="R469">
            <v>8245.6200000000008</v>
          </cell>
          <cell r="S469">
            <v>0</v>
          </cell>
          <cell r="T469">
            <v>196.91200000000001</v>
          </cell>
          <cell r="U469">
            <v>0</v>
          </cell>
          <cell r="V469">
            <v>0</v>
          </cell>
          <cell r="W469">
            <v>0</v>
          </cell>
          <cell r="X469">
            <v>-5.4988099825376092E-2</v>
          </cell>
          <cell r="Y469">
            <v>11918.0205078125</v>
          </cell>
          <cell r="Z469">
            <v>13704</v>
          </cell>
          <cell r="AA469">
            <v>43692230.232000001</v>
          </cell>
          <cell r="AB469">
            <v>5694207.0219999999</v>
          </cell>
          <cell r="AC469">
            <v>1.2699999999999999E-2</v>
          </cell>
          <cell r="AD469">
            <v>1.55E-2</v>
          </cell>
          <cell r="AE469">
            <v>1857809634</v>
          </cell>
          <cell r="AF469">
            <v>23594182.351799998</v>
          </cell>
          <cell r="AG469">
            <v>28796049.327</v>
          </cell>
          <cell r="AH469">
            <v>2192111.1017999984</v>
          </cell>
          <cell r="AI469">
            <v>2192111.1017999984</v>
          </cell>
          <cell r="AJ469">
            <v>8257.7802734375</v>
          </cell>
          <cell r="AK469">
            <v>23594182.351799998</v>
          </cell>
          <cell r="AL469">
            <v>0</v>
          </cell>
          <cell r="AM469">
            <v>3502095.9202000014</v>
          </cell>
          <cell r="AN469">
            <v>0</v>
          </cell>
          <cell r="AO469">
            <v>3502095.9202000014</v>
          </cell>
          <cell r="AP469">
            <v>9.2165213459797801</v>
          </cell>
          <cell r="AQ469">
            <v>0</v>
          </cell>
          <cell r="AR469">
            <v>0.80691906673713376</v>
          </cell>
          <cell r="AS469">
            <v>0</v>
          </cell>
          <cell r="AT469">
            <v>0.80691906673713376</v>
          </cell>
          <cell r="AU469">
            <v>0</v>
          </cell>
          <cell r="AV469">
            <v>0</v>
          </cell>
          <cell r="AW469">
            <v>955241884.828125</v>
          </cell>
          <cell r="AX469">
            <v>0</v>
          </cell>
          <cell r="AY469">
            <v>136463126.40401787</v>
          </cell>
          <cell r="AZ469">
            <v>3502095.9202000014</v>
          </cell>
          <cell r="BA469">
            <v>500299.41717142879</v>
          </cell>
          <cell r="BB469">
            <v>5019540812.0154028</v>
          </cell>
          <cell r="BC469">
            <v>734844866.56274295</v>
          </cell>
          <cell r="BD469">
            <v>0</v>
          </cell>
          <cell r="BE469">
            <v>0</v>
          </cell>
        </row>
        <row r="470">
          <cell r="A470">
            <v>127042003</v>
          </cell>
          <cell r="B470" t="str">
            <v>Central Valley SD</v>
          </cell>
          <cell r="C470" t="str">
            <v>Beaver</v>
          </cell>
          <cell r="D470">
            <v>10282.69</v>
          </cell>
          <cell r="E470">
            <v>71</v>
          </cell>
          <cell r="F470">
            <v>1.24E-2</v>
          </cell>
          <cell r="G470">
            <v>29</v>
          </cell>
          <cell r="H470">
            <v>36979521.899999999</v>
          </cell>
          <cell r="I470">
            <v>2997.6840000000002</v>
          </cell>
          <cell r="J470">
            <v>0</v>
          </cell>
          <cell r="K470">
            <v>23284088.23</v>
          </cell>
          <cell r="L470">
            <v>1346176331</v>
          </cell>
          <cell r="M470">
            <v>525445663</v>
          </cell>
          <cell r="N470">
            <v>10282.6904296875</v>
          </cell>
          <cell r="O470">
            <v>2328.0549999999998</v>
          </cell>
          <cell r="P470">
            <v>0.77</v>
          </cell>
          <cell r="Q470">
            <v>10153.56</v>
          </cell>
          <cell r="R470">
            <v>8245.6200000000008</v>
          </cell>
          <cell r="S470">
            <v>0</v>
          </cell>
          <cell r="T470">
            <v>252.58799999999999</v>
          </cell>
          <cell r="U470">
            <v>0</v>
          </cell>
          <cell r="V470">
            <v>0</v>
          </cell>
          <cell r="W470">
            <v>0</v>
          </cell>
          <cell r="X470">
            <v>-1.0972336712582709E-2</v>
          </cell>
          <cell r="Y470">
            <v>12336.0302734375</v>
          </cell>
          <cell r="Z470">
            <v>13704</v>
          </cell>
          <cell r="AA470">
            <v>41080261.536000006</v>
          </cell>
          <cell r="AB470">
            <v>4100739.6360000074</v>
          </cell>
          <cell r="AC470">
            <v>1.2699999999999999E-2</v>
          </cell>
          <cell r="AD470">
            <v>1.55E-2</v>
          </cell>
          <cell r="AE470">
            <v>1871621994</v>
          </cell>
          <cell r="AF470">
            <v>23769599.323799998</v>
          </cell>
          <cell r="AG470">
            <v>29010140.907000002</v>
          </cell>
          <cell r="AH470">
            <v>485511.09379999712</v>
          </cell>
          <cell r="AI470">
            <v>485511.09379999712</v>
          </cell>
          <cell r="AJ470">
            <v>8257.7802734375</v>
          </cell>
          <cell r="AK470">
            <v>23769599.323799998</v>
          </cell>
          <cell r="AL470">
            <v>0</v>
          </cell>
          <cell r="AM470">
            <v>3615228.5422000103</v>
          </cell>
          <cell r="AN470">
            <v>0</v>
          </cell>
          <cell r="AO470">
            <v>3615228.5422000103</v>
          </cell>
          <cell r="AP470">
            <v>9.7762987633434228</v>
          </cell>
          <cell r="AQ470">
            <v>0</v>
          </cell>
          <cell r="AR470">
            <v>0.75478759555234776</v>
          </cell>
          <cell r="AS470">
            <v>0</v>
          </cell>
          <cell r="AT470">
            <v>0.75478759555234776</v>
          </cell>
          <cell r="AU470">
            <v>0</v>
          </cell>
          <cell r="AV470">
            <v>0</v>
          </cell>
          <cell r="AW470">
            <v>955241884.828125</v>
          </cell>
          <cell r="AX470">
            <v>0</v>
          </cell>
          <cell r="AY470">
            <v>136463126.40401787</v>
          </cell>
          <cell r="AZ470">
            <v>3615228.5422000103</v>
          </cell>
          <cell r="BA470">
            <v>516461.22031428717</v>
          </cell>
          <cell r="BB470">
            <v>5023156040.5576029</v>
          </cell>
          <cell r="BC470">
            <v>734844866.56274295</v>
          </cell>
          <cell r="BD470">
            <v>0</v>
          </cell>
          <cell r="BE470">
            <v>0</v>
          </cell>
        </row>
        <row r="471">
          <cell r="A471">
            <v>127042853</v>
          </cell>
          <cell r="B471" t="str">
            <v>Freedom Area SD</v>
          </cell>
          <cell r="C471" t="str">
            <v>Beaver</v>
          </cell>
          <cell r="D471">
            <v>7609.92</v>
          </cell>
          <cell r="E471">
            <v>42</v>
          </cell>
          <cell r="F471">
            <v>1.2699999999999999E-2</v>
          </cell>
          <cell r="G471">
            <v>33</v>
          </cell>
          <cell r="H471">
            <v>23138541.219999999</v>
          </cell>
          <cell r="I471">
            <v>2279.8789999999999</v>
          </cell>
          <cell r="J471">
            <v>0</v>
          </cell>
          <cell r="K471">
            <v>11144877.32</v>
          </cell>
          <cell r="L471">
            <v>626212098</v>
          </cell>
          <cell r="M471">
            <v>249215654</v>
          </cell>
          <cell r="N471">
            <v>7609.919921875</v>
          </cell>
          <cell r="O471">
            <v>1330.424</v>
          </cell>
          <cell r="P471">
            <v>1</v>
          </cell>
          <cell r="Q471">
            <v>7677.27</v>
          </cell>
          <cell r="R471">
            <v>8245.6200000000008</v>
          </cell>
          <cell r="S471">
            <v>0</v>
          </cell>
          <cell r="T471">
            <v>265.97500000000002</v>
          </cell>
          <cell r="U471">
            <v>0</v>
          </cell>
          <cell r="V471">
            <v>0</v>
          </cell>
          <cell r="W471">
            <v>0</v>
          </cell>
          <cell r="X471">
            <v>-0.16759658088439941</v>
          </cell>
          <cell r="Y471">
            <v>10149.021484375</v>
          </cell>
          <cell r="Z471">
            <v>13704</v>
          </cell>
          <cell r="AA471">
            <v>31243461.816</v>
          </cell>
          <cell r="AB471">
            <v>8104920.5960000008</v>
          </cell>
          <cell r="AC471">
            <v>1.2699999999999999E-2</v>
          </cell>
          <cell r="AD471">
            <v>1.55E-2</v>
          </cell>
          <cell r="AE471">
            <v>875427752</v>
          </cell>
          <cell r="AF471">
            <v>11117932.4504</v>
          </cell>
          <cell r="AG471">
            <v>13569130.155999999</v>
          </cell>
          <cell r="AH471">
            <v>-26944.86959999986</v>
          </cell>
          <cell r="AI471">
            <v>-26944.86959999986</v>
          </cell>
          <cell r="AJ471">
            <v>8257.7802734375</v>
          </cell>
          <cell r="AK471">
            <v>11144877.32</v>
          </cell>
          <cell r="AL471">
            <v>0</v>
          </cell>
          <cell r="AM471">
            <v>8131865.4656000007</v>
          </cell>
          <cell r="AN471">
            <v>0</v>
          </cell>
          <cell r="AO471">
            <v>8131865.4656000007</v>
          </cell>
          <cell r="AP471">
            <v>35.144244350940987</v>
          </cell>
          <cell r="AQ471">
            <v>0</v>
          </cell>
          <cell r="AR471">
            <v>1</v>
          </cell>
          <cell r="AS471">
            <v>0</v>
          </cell>
          <cell r="AT471">
            <v>1</v>
          </cell>
          <cell r="AU471">
            <v>0</v>
          </cell>
          <cell r="AV471">
            <v>0</v>
          </cell>
          <cell r="AW471">
            <v>955241884.828125</v>
          </cell>
          <cell r="AX471">
            <v>0</v>
          </cell>
          <cell r="AY471">
            <v>136463126.40401787</v>
          </cell>
          <cell r="AZ471">
            <v>8131865.4656000007</v>
          </cell>
          <cell r="BA471">
            <v>1161695.0665142857</v>
          </cell>
          <cell r="BB471">
            <v>5031287906.0232029</v>
          </cell>
          <cell r="BC471">
            <v>734844866.56274295</v>
          </cell>
          <cell r="BD471">
            <v>0</v>
          </cell>
          <cell r="BE471">
            <v>0</v>
          </cell>
        </row>
        <row r="472">
          <cell r="A472">
            <v>127044103</v>
          </cell>
          <cell r="B472" t="str">
            <v>Hopewell Area SD</v>
          </cell>
          <cell r="C472" t="str">
            <v>Beaver</v>
          </cell>
          <cell r="D472">
            <v>9035.31</v>
          </cell>
          <cell r="E472">
            <v>58</v>
          </cell>
          <cell r="F472">
            <v>1.5299999999999999E-2</v>
          </cell>
          <cell r="G472">
            <v>62</v>
          </cell>
          <cell r="H472">
            <v>39170119.190000005</v>
          </cell>
          <cell r="I472">
            <v>2884.1060000000002</v>
          </cell>
          <cell r="J472">
            <v>0</v>
          </cell>
          <cell r="K472">
            <v>23167726.890000001</v>
          </cell>
          <cell r="L472">
            <v>1010109657</v>
          </cell>
          <cell r="M472">
            <v>503897973</v>
          </cell>
          <cell r="N472">
            <v>9035.3095703125</v>
          </cell>
          <cell r="O472">
            <v>2165.9389999999999</v>
          </cell>
          <cell r="P472">
            <v>0.91</v>
          </cell>
          <cell r="Q472">
            <v>8979.35</v>
          </cell>
          <cell r="R472">
            <v>8245.6200000000008</v>
          </cell>
          <cell r="S472">
            <v>0</v>
          </cell>
          <cell r="T472">
            <v>194.6</v>
          </cell>
          <cell r="U472">
            <v>0</v>
          </cell>
          <cell r="V472">
            <v>0</v>
          </cell>
          <cell r="W472">
            <v>0</v>
          </cell>
          <cell r="X472">
            <v>-0.11898244584577149</v>
          </cell>
          <cell r="Y472">
            <v>13581.373046875</v>
          </cell>
          <cell r="Z472">
            <v>13704</v>
          </cell>
          <cell r="AA472">
            <v>39523788.624000005</v>
          </cell>
          <cell r="AB472">
            <v>353669.43400000036</v>
          </cell>
          <cell r="AC472">
            <v>1.2699999999999999E-2</v>
          </cell>
          <cell r="AD472">
            <v>1.55E-2</v>
          </cell>
          <cell r="AE472">
            <v>1514007630</v>
          </cell>
          <cell r="AF472">
            <v>19227896.901000001</v>
          </cell>
          <cell r="AG472">
            <v>23467118.265000001</v>
          </cell>
          <cell r="AH472">
            <v>-3939829.9890000001</v>
          </cell>
          <cell r="AI472">
            <v>0</v>
          </cell>
          <cell r="AJ472">
            <v>8257.7802734375</v>
          </cell>
          <cell r="AK472">
            <v>23167726.890000001</v>
          </cell>
          <cell r="AL472">
            <v>0</v>
          </cell>
          <cell r="AM472">
            <v>353669.43400000036</v>
          </cell>
          <cell r="AN472">
            <v>0</v>
          </cell>
          <cell r="AO472">
            <v>353669.43400000036</v>
          </cell>
          <cell r="AP472">
            <v>0.90290619817743856</v>
          </cell>
          <cell r="AQ472">
            <v>0</v>
          </cell>
          <cell r="AR472">
            <v>0.9058428208151712</v>
          </cell>
          <cell r="AS472">
            <v>0</v>
          </cell>
          <cell r="AT472">
            <v>0.9058428208151712</v>
          </cell>
          <cell r="AU472">
            <v>0</v>
          </cell>
          <cell r="AV472">
            <v>0</v>
          </cell>
          <cell r="AW472">
            <v>955241884.828125</v>
          </cell>
          <cell r="AX472">
            <v>0</v>
          </cell>
          <cell r="AY472">
            <v>136463126.40401787</v>
          </cell>
          <cell r="AZ472">
            <v>353669.43400000036</v>
          </cell>
          <cell r="BA472">
            <v>50524.204857142911</v>
          </cell>
          <cell r="BB472">
            <v>5031641575.4572029</v>
          </cell>
          <cell r="BC472">
            <v>734844866.56274295</v>
          </cell>
          <cell r="BD472">
            <v>0</v>
          </cell>
          <cell r="BE472">
            <v>0</v>
          </cell>
        </row>
        <row r="473">
          <cell r="A473">
            <v>127045303</v>
          </cell>
          <cell r="B473" t="str">
            <v>Midland Borough SD</v>
          </cell>
          <cell r="C473" t="str">
            <v>Beaver</v>
          </cell>
          <cell r="D473">
            <v>3096.14</v>
          </cell>
          <cell r="E473">
            <v>4</v>
          </cell>
          <cell r="F473">
            <v>9.9000000000000008E-3</v>
          </cell>
          <cell r="G473">
            <v>7</v>
          </cell>
          <cell r="H473">
            <v>6389753.1299999999</v>
          </cell>
          <cell r="I473">
            <v>583.28800000000001</v>
          </cell>
          <cell r="J473">
            <v>0</v>
          </cell>
          <cell r="K473">
            <v>1099178.18</v>
          </cell>
          <cell r="L473">
            <v>69986027</v>
          </cell>
          <cell r="M473">
            <v>40543429</v>
          </cell>
          <cell r="N473">
            <v>3096.139892578125</v>
          </cell>
          <cell r="O473">
            <v>354.97399999999999</v>
          </cell>
          <cell r="P473">
            <v>1</v>
          </cell>
          <cell r="Q473">
            <v>3221.63</v>
          </cell>
          <cell r="R473">
            <v>8245.6200000000008</v>
          </cell>
          <cell r="S473">
            <v>0</v>
          </cell>
          <cell r="T473">
            <v>125.346</v>
          </cell>
          <cell r="U473">
            <v>0</v>
          </cell>
          <cell r="V473">
            <v>0</v>
          </cell>
          <cell r="W473">
            <v>0</v>
          </cell>
          <cell r="X473">
            <v>-0.21460716419231371</v>
          </cell>
          <cell r="Y473">
            <v>10954.7138671875</v>
          </cell>
          <cell r="Z473">
            <v>13704</v>
          </cell>
          <cell r="AA473">
            <v>7993378.7520000003</v>
          </cell>
          <cell r="AB473">
            <v>1603625.6220000004</v>
          </cell>
          <cell r="AC473">
            <v>1.2699999999999999E-2</v>
          </cell>
          <cell r="AD473">
            <v>1.55E-2</v>
          </cell>
          <cell r="AE473">
            <v>110529456</v>
          </cell>
          <cell r="AF473">
            <v>1403724.0911999999</v>
          </cell>
          <cell r="AG473">
            <v>1713206.568</v>
          </cell>
          <cell r="AH473">
            <v>304545.91119999997</v>
          </cell>
          <cell r="AI473">
            <v>304545.91119999997</v>
          </cell>
          <cell r="AJ473">
            <v>8257.7802734375</v>
          </cell>
          <cell r="AK473">
            <v>1403724.0911999999</v>
          </cell>
          <cell r="AL473">
            <v>0</v>
          </cell>
          <cell r="AM473">
            <v>1299079.7108000005</v>
          </cell>
          <cell r="AN473">
            <v>0</v>
          </cell>
          <cell r="AO473">
            <v>1299079.7108000005</v>
          </cell>
          <cell r="AP473">
            <v>20.330671379161725</v>
          </cell>
          <cell r="AQ473">
            <v>0</v>
          </cell>
          <cell r="AR473">
            <v>1</v>
          </cell>
          <cell r="AS473">
            <v>0</v>
          </cell>
          <cell r="AT473">
            <v>1</v>
          </cell>
          <cell r="AU473">
            <v>0</v>
          </cell>
          <cell r="AV473">
            <v>0</v>
          </cell>
          <cell r="AW473">
            <v>955241884.828125</v>
          </cell>
          <cell r="AX473">
            <v>0</v>
          </cell>
          <cell r="AY473">
            <v>136463126.40401787</v>
          </cell>
          <cell r="AZ473">
            <v>1299079.7108000005</v>
          </cell>
          <cell r="BA473">
            <v>185582.8158285715</v>
          </cell>
          <cell r="BB473">
            <v>5032940655.1680031</v>
          </cell>
          <cell r="BC473">
            <v>734844866.56274295</v>
          </cell>
          <cell r="BD473">
            <v>0</v>
          </cell>
          <cell r="BE473">
            <v>0</v>
          </cell>
        </row>
        <row r="474">
          <cell r="A474">
            <v>127045653</v>
          </cell>
          <cell r="B474" t="str">
            <v>New Brighton Area SD</v>
          </cell>
          <cell r="C474" t="str">
            <v>Beaver</v>
          </cell>
          <cell r="D474">
            <v>4676.29</v>
          </cell>
          <cell r="E474">
            <v>11</v>
          </cell>
          <cell r="F474">
            <v>1.5599999999999999E-2</v>
          </cell>
          <cell r="G474">
            <v>66</v>
          </cell>
          <cell r="H474">
            <v>25321996.759999998</v>
          </cell>
          <cell r="I474">
            <v>2546.0819999999999</v>
          </cell>
          <cell r="J474">
            <v>0</v>
          </cell>
          <cell r="K474">
            <v>8473780.5999999996</v>
          </cell>
          <cell r="L474">
            <v>356590408</v>
          </cell>
          <cell r="M474">
            <v>187701827</v>
          </cell>
          <cell r="N474">
            <v>4676.2900390625</v>
          </cell>
          <cell r="O474">
            <v>1401.65</v>
          </cell>
          <cell r="P474">
            <v>1</v>
          </cell>
          <cell r="Q474">
            <v>4642.3900000000003</v>
          </cell>
          <cell r="R474">
            <v>8245.6200000000008</v>
          </cell>
          <cell r="S474">
            <v>0</v>
          </cell>
          <cell r="T474">
            <v>239.76499999999999</v>
          </cell>
          <cell r="U474">
            <v>0</v>
          </cell>
          <cell r="V474">
            <v>0</v>
          </cell>
          <cell r="W474">
            <v>0</v>
          </cell>
          <cell r="X474">
            <v>-0.16393575609936498</v>
          </cell>
          <cell r="Y474">
            <v>9945.4755859375</v>
          </cell>
          <cell r="Z474">
            <v>13704</v>
          </cell>
          <cell r="AA474">
            <v>34891507.728</v>
          </cell>
          <cell r="AB474">
            <v>9569510.9680000022</v>
          </cell>
          <cell r="AC474">
            <v>1.2699999999999999E-2</v>
          </cell>
          <cell r="AD474">
            <v>1.55E-2</v>
          </cell>
          <cell r="AE474">
            <v>544292235</v>
          </cell>
          <cell r="AF474">
            <v>6912511.3844999997</v>
          </cell>
          <cell r="AG474">
            <v>8436529.6425000001</v>
          </cell>
          <cell r="AH474">
            <v>-1561269.2154999999</v>
          </cell>
          <cell r="AI474">
            <v>0</v>
          </cell>
          <cell r="AJ474">
            <v>8257.7802734375</v>
          </cell>
          <cell r="AK474">
            <v>8473780.5999999996</v>
          </cell>
          <cell r="AL474">
            <v>0</v>
          </cell>
          <cell r="AM474">
            <v>9569510.9680000022</v>
          </cell>
          <cell r="AN474">
            <v>0</v>
          </cell>
          <cell r="AO474">
            <v>9569510.9680000022</v>
          </cell>
          <cell r="AP474">
            <v>37.791296866116504</v>
          </cell>
          <cell r="AQ474">
            <v>37250.957499999553</v>
          </cell>
          <cell r="AR474">
            <v>1</v>
          </cell>
          <cell r="AS474">
            <v>0</v>
          </cell>
          <cell r="AT474">
            <v>1</v>
          </cell>
          <cell r="AU474">
            <v>37250.95703125</v>
          </cell>
          <cell r="AV474">
            <v>37250.95703125</v>
          </cell>
          <cell r="AW474">
            <v>955241884.828125</v>
          </cell>
          <cell r="AX474">
            <v>5321.5652901785716</v>
          </cell>
          <cell r="AY474">
            <v>136463126.40401787</v>
          </cell>
          <cell r="AZ474">
            <v>9569510.9680000022</v>
          </cell>
          <cell r="BA474">
            <v>1367072.9954285717</v>
          </cell>
          <cell r="BB474">
            <v>5042510166.1360035</v>
          </cell>
          <cell r="BC474">
            <v>734844866.56274295</v>
          </cell>
          <cell r="BD474">
            <v>37251</v>
          </cell>
          <cell r="BE474">
            <v>5322</v>
          </cell>
        </row>
        <row r="475">
          <cell r="A475">
            <v>127045853</v>
          </cell>
          <cell r="B475" t="str">
            <v>Riverside Beaver County SD</v>
          </cell>
          <cell r="C475" t="str">
            <v>Beaver</v>
          </cell>
          <cell r="D475">
            <v>8364.2800000000007</v>
          </cell>
          <cell r="E475">
            <v>51</v>
          </cell>
          <cell r="F475">
            <v>1.24E-2</v>
          </cell>
          <cell r="G475">
            <v>29</v>
          </cell>
          <cell r="H475">
            <v>23423808.359999999</v>
          </cell>
          <cell r="I475">
            <v>1929.1569999999999</v>
          </cell>
          <cell r="J475">
            <v>0</v>
          </cell>
          <cell r="K475">
            <v>11197386.779999999</v>
          </cell>
          <cell r="L475">
            <v>624368588</v>
          </cell>
          <cell r="M475">
            <v>277249520</v>
          </cell>
          <cell r="N475">
            <v>8364.2802734375</v>
          </cell>
          <cell r="O475">
            <v>1434.5709999999999</v>
          </cell>
          <cell r="P475">
            <v>1</v>
          </cell>
          <cell r="Q475">
            <v>8204.01</v>
          </cell>
          <cell r="R475">
            <v>8245.6200000000008</v>
          </cell>
          <cell r="S475">
            <v>0</v>
          </cell>
          <cell r="T475">
            <v>104.02500000000001</v>
          </cell>
          <cell r="U475">
            <v>0</v>
          </cell>
          <cell r="V475">
            <v>0</v>
          </cell>
          <cell r="W475">
            <v>0</v>
          </cell>
          <cell r="X475">
            <v>-0.11602607640285059</v>
          </cell>
          <cell r="Y475">
            <v>12141.9921875</v>
          </cell>
          <cell r="Z475">
            <v>13704</v>
          </cell>
          <cell r="AA475">
            <v>26437167.527999997</v>
          </cell>
          <cell r="AB475">
            <v>3013359.1679999977</v>
          </cell>
          <cell r="AC475">
            <v>1.2699999999999999E-2</v>
          </cell>
          <cell r="AD475">
            <v>1.55E-2</v>
          </cell>
          <cell r="AE475">
            <v>901618108</v>
          </cell>
          <cell r="AF475">
            <v>11450549.9716</v>
          </cell>
          <cell r="AG475">
            <v>13975080.674000001</v>
          </cell>
          <cell r="AH475">
            <v>253163.19160000049</v>
          </cell>
          <cell r="AI475">
            <v>253163.19160000049</v>
          </cell>
          <cell r="AJ475">
            <v>8257.7802734375</v>
          </cell>
          <cell r="AK475">
            <v>11450549.9716</v>
          </cell>
          <cell r="AL475">
            <v>0</v>
          </cell>
          <cell r="AM475">
            <v>2760195.9763999972</v>
          </cell>
          <cell r="AN475">
            <v>0</v>
          </cell>
          <cell r="AO475">
            <v>2760195.9763999972</v>
          </cell>
          <cell r="AP475">
            <v>11.78371993989451</v>
          </cell>
          <cell r="AQ475">
            <v>0</v>
          </cell>
          <cell r="AR475">
            <v>0.98710307171255507</v>
          </cell>
          <cell r="AS475">
            <v>0</v>
          </cell>
          <cell r="AT475">
            <v>0.98710307171255507</v>
          </cell>
          <cell r="AU475">
            <v>0</v>
          </cell>
          <cell r="AV475">
            <v>0</v>
          </cell>
          <cell r="AW475">
            <v>955241884.828125</v>
          </cell>
          <cell r="AX475">
            <v>0</v>
          </cell>
          <cell r="AY475">
            <v>136463126.40401787</v>
          </cell>
          <cell r="AZ475">
            <v>2760195.9763999972</v>
          </cell>
          <cell r="BA475">
            <v>394313.71091428533</v>
          </cell>
          <cell r="BB475">
            <v>5045270362.1124039</v>
          </cell>
          <cell r="BC475">
            <v>734844866.56274295</v>
          </cell>
          <cell r="BD475">
            <v>0</v>
          </cell>
          <cell r="BE475">
            <v>0</v>
          </cell>
        </row>
        <row r="476">
          <cell r="A476">
            <v>127046903</v>
          </cell>
          <cell r="B476" t="str">
            <v>Rochester Area SD</v>
          </cell>
          <cell r="C476" t="str">
            <v>Beaver</v>
          </cell>
          <cell r="D476">
            <v>4763.87</v>
          </cell>
          <cell r="E476">
            <v>12</v>
          </cell>
          <cell r="F476">
            <v>1.7999999999999999E-2</v>
          </cell>
          <cell r="G476">
            <v>85</v>
          </cell>
          <cell r="H476">
            <v>18702949.079999998</v>
          </cell>
          <cell r="I476">
            <v>1376.222</v>
          </cell>
          <cell r="J476">
            <v>0</v>
          </cell>
          <cell r="K476">
            <v>6350973.1000000006</v>
          </cell>
          <cell r="L476">
            <v>223802366</v>
          </cell>
          <cell r="M476">
            <v>129717368</v>
          </cell>
          <cell r="N476">
            <v>4763.8701171875</v>
          </cell>
          <cell r="O476">
            <v>811.21900000000005</v>
          </cell>
          <cell r="P476">
            <v>1</v>
          </cell>
          <cell r="Q476">
            <v>4444.3599999999997</v>
          </cell>
          <cell r="R476">
            <v>8245.6200000000008</v>
          </cell>
          <cell r="S476">
            <v>0</v>
          </cell>
          <cell r="T476">
            <v>302.38900000000001</v>
          </cell>
          <cell r="U476">
            <v>0</v>
          </cell>
          <cell r="V476">
            <v>0</v>
          </cell>
          <cell r="W476">
            <v>0</v>
          </cell>
          <cell r="X476">
            <v>-0.12662603856656823</v>
          </cell>
          <cell r="Y476">
            <v>13590.0673828125</v>
          </cell>
          <cell r="Z476">
            <v>13704</v>
          </cell>
          <cell r="AA476">
            <v>18859746.287999999</v>
          </cell>
          <cell r="AB476">
            <v>156797.20800000057</v>
          </cell>
          <cell r="AC476">
            <v>1.2699999999999999E-2</v>
          </cell>
          <cell r="AD476">
            <v>1.55E-2</v>
          </cell>
          <cell r="AE476">
            <v>353519734</v>
          </cell>
          <cell r="AF476">
            <v>4489700.6217999998</v>
          </cell>
          <cell r="AG476">
            <v>5479555.8770000003</v>
          </cell>
          <cell r="AH476">
            <v>-1861272.4782000007</v>
          </cell>
          <cell r="AI476">
            <v>0</v>
          </cell>
          <cell r="AJ476">
            <v>8257.7802734375</v>
          </cell>
          <cell r="AK476">
            <v>6350973.1000000006</v>
          </cell>
          <cell r="AL476">
            <v>0</v>
          </cell>
          <cell r="AM476">
            <v>156797.20800000057</v>
          </cell>
          <cell r="AN476">
            <v>0</v>
          </cell>
          <cell r="AO476">
            <v>156797.20800000057</v>
          </cell>
          <cell r="AP476">
            <v>0.83835553061346724</v>
          </cell>
          <cell r="AQ476">
            <v>871417.22300000023</v>
          </cell>
          <cell r="AR476">
            <v>1</v>
          </cell>
          <cell r="AS476">
            <v>0</v>
          </cell>
          <cell r="AT476">
            <v>1</v>
          </cell>
          <cell r="AU476">
            <v>871417.25</v>
          </cell>
          <cell r="AV476">
            <v>871417.25</v>
          </cell>
          <cell r="AW476">
            <v>955241884.828125</v>
          </cell>
          <cell r="AX476">
            <v>124488.17857142857</v>
          </cell>
          <cell r="AY476">
            <v>136463126.40401787</v>
          </cell>
          <cell r="AZ476">
            <v>156797.20800000057</v>
          </cell>
          <cell r="BA476">
            <v>22399.601142857224</v>
          </cell>
          <cell r="BB476">
            <v>5045427159.3204041</v>
          </cell>
          <cell r="BC476">
            <v>734844866.56274295</v>
          </cell>
          <cell r="BD476">
            <v>871417</v>
          </cell>
          <cell r="BE476">
            <v>124488</v>
          </cell>
        </row>
        <row r="477">
          <cell r="A477">
            <v>127047404</v>
          </cell>
          <cell r="B477" t="str">
            <v>South Side Area SD</v>
          </cell>
          <cell r="C477" t="str">
            <v>Beaver</v>
          </cell>
          <cell r="D477">
            <v>9083.6299999999992</v>
          </cell>
          <cell r="E477">
            <v>59</v>
          </cell>
          <cell r="F477">
            <v>1.2500000000000001E-2</v>
          </cell>
          <cell r="G477">
            <v>30</v>
          </cell>
          <cell r="H477">
            <v>23754604.849999998</v>
          </cell>
          <cell r="I477">
            <v>1399.4939999999999</v>
          </cell>
          <cell r="J477">
            <v>0</v>
          </cell>
          <cell r="K477">
            <v>9487517.0999999978</v>
          </cell>
          <cell r="L477">
            <v>571979318</v>
          </cell>
          <cell r="M477">
            <v>187508859</v>
          </cell>
          <cell r="N477">
            <v>9083.6298828125</v>
          </cell>
          <cell r="O477">
            <v>1031.5239999999999</v>
          </cell>
          <cell r="P477">
            <v>0.9</v>
          </cell>
          <cell r="Q477">
            <v>9089.99</v>
          </cell>
          <cell r="R477">
            <v>8245.6200000000008</v>
          </cell>
          <cell r="S477">
            <v>64.289000000000001</v>
          </cell>
          <cell r="T477">
            <v>73.917000000000002</v>
          </cell>
          <cell r="U477">
            <v>0</v>
          </cell>
          <cell r="V477">
            <v>0</v>
          </cell>
          <cell r="W477">
            <v>0</v>
          </cell>
          <cell r="X477">
            <v>-0.15020161454823161</v>
          </cell>
          <cell r="Y477">
            <v>16973.708984375</v>
          </cell>
          <cell r="Z477">
            <v>13704</v>
          </cell>
          <cell r="AA477">
            <v>19178665.776000001</v>
          </cell>
          <cell r="AB477">
            <v>0</v>
          </cell>
          <cell r="AC477">
            <v>1.2699999999999999E-2</v>
          </cell>
          <cell r="AD477">
            <v>1.55E-2</v>
          </cell>
          <cell r="AE477">
            <v>759488177</v>
          </cell>
          <cell r="AF477">
            <v>9645499.8478999995</v>
          </cell>
          <cell r="AG477">
            <v>11772066.7435</v>
          </cell>
          <cell r="AH477">
            <v>157982.7479000017</v>
          </cell>
          <cell r="AI477">
            <v>0</v>
          </cell>
          <cell r="AJ477">
            <v>8257.7802734375</v>
          </cell>
          <cell r="AK477">
            <v>9645499.8478999995</v>
          </cell>
          <cell r="AL477">
            <v>0</v>
          </cell>
          <cell r="AM477">
            <v>0</v>
          </cell>
          <cell r="AN477">
            <v>0</v>
          </cell>
          <cell r="AO477">
            <v>0</v>
          </cell>
          <cell r="AP477">
            <v>0</v>
          </cell>
          <cell r="AQ477">
            <v>0</v>
          </cell>
          <cell r="AR477">
            <v>0.89999133156503563</v>
          </cell>
          <cell r="AS477">
            <v>0</v>
          </cell>
          <cell r="AT477">
            <v>0.89999133156503563</v>
          </cell>
          <cell r="AU477">
            <v>0</v>
          </cell>
          <cell r="AV477">
            <v>0</v>
          </cell>
          <cell r="AW477">
            <v>955241884.828125</v>
          </cell>
          <cell r="AX477">
            <v>0</v>
          </cell>
          <cell r="AY477">
            <v>136463126.40401787</v>
          </cell>
          <cell r="AZ477">
            <v>0</v>
          </cell>
          <cell r="BA477">
            <v>0</v>
          </cell>
          <cell r="BB477">
            <v>5045427159.3204041</v>
          </cell>
          <cell r="BC477">
            <v>734844866.56274295</v>
          </cell>
          <cell r="BD477">
            <v>0</v>
          </cell>
          <cell r="BE477">
            <v>0</v>
          </cell>
        </row>
        <row r="478">
          <cell r="A478">
            <v>127049303</v>
          </cell>
          <cell r="B478" t="str">
            <v>Western Beaver County SD</v>
          </cell>
          <cell r="C478" t="str">
            <v>Beaver</v>
          </cell>
          <cell r="D478">
            <v>6291.41</v>
          </cell>
          <cell r="E478">
            <v>27</v>
          </cell>
          <cell r="F478">
            <v>1.2500000000000001E-2</v>
          </cell>
          <cell r="G478">
            <v>30</v>
          </cell>
          <cell r="H478">
            <v>14100497.15</v>
          </cell>
          <cell r="I478">
            <v>1024.874</v>
          </cell>
          <cell r="J478">
            <v>0</v>
          </cell>
          <cell r="K478">
            <v>4978835.3499999996</v>
          </cell>
          <cell r="L478">
            <v>272647495</v>
          </cell>
          <cell r="M478">
            <v>125862799</v>
          </cell>
          <cell r="N478">
            <v>6291.41015625</v>
          </cell>
          <cell r="O478">
            <v>722.86199999999997</v>
          </cell>
          <cell r="P478">
            <v>1</v>
          </cell>
          <cell r="Q478">
            <v>6352.5</v>
          </cell>
          <cell r="R478">
            <v>8245.6200000000008</v>
          </cell>
          <cell r="S478">
            <v>38.887999999999998</v>
          </cell>
          <cell r="T478">
            <v>116.509</v>
          </cell>
          <cell r="U478">
            <v>0</v>
          </cell>
          <cell r="V478">
            <v>0</v>
          </cell>
          <cell r="W478">
            <v>0</v>
          </cell>
          <cell r="X478">
            <v>-9.7057477627777625E-2</v>
          </cell>
          <cell r="Y478">
            <v>13758.2734375</v>
          </cell>
          <cell r="Z478">
            <v>13704</v>
          </cell>
          <cell r="AA478">
            <v>14044873.296</v>
          </cell>
          <cell r="AB478">
            <v>0</v>
          </cell>
          <cell r="AC478">
            <v>1.2699999999999999E-2</v>
          </cell>
          <cell r="AD478">
            <v>1.55E-2</v>
          </cell>
          <cell r="AE478">
            <v>398510294</v>
          </cell>
          <cell r="AF478">
            <v>5061080.7337999996</v>
          </cell>
          <cell r="AG478">
            <v>6176909.557</v>
          </cell>
          <cell r="AH478">
            <v>82245.383799999952</v>
          </cell>
          <cell r="AI478">
            <v>0</v>
          </cell>
          <cell r="AJ478">
            <v>8257.7802734375</v>
          </cell>
          <cell r="AK478">
            <v>5061080.7337999996</v>
          </cell>
          <cell r="AL478">
            <v>0</v>
          </cell>
          <cell r="AM478">
            <v>0</v>
          </cell>
          <cell r="AN478">
            <v>0</v>
          </cell>
          <cell r="AO478">
            <v>0</v>
          </cell>
          <cell r="AP478">
            <v>0</v>
          </cell>
          <cell r="AQ478">
            <v>0</v>
          </cell>
          <cell r="AR478">
            <v>1</v>
          </cell>
          <cell r="AS478">
            <v>0</v>
          </cell>
          <cell r="AT478">
            <v>1</v>
          </cell>
          <cell r="AU478">
            <v>0</v>
          </cell>
          <cell r="AV478">
            <v>0</v>
          </cell>
          <cell r="AW478">
            <v>955241884.828125</v>
          </cell>
          <cell r="AX478">
            <v>0</v>
          </cell>
          <cell r="AY478">
            <v>136463126.40401787</v>
          </cell>
          <cell r="AZ478">
            <v>0</v>
          </cell>
          <cell r="BA478">
            <v>0</v>
          </cell>
          <cell r="BB478">
            <v>5045427159.3204041</v>
          </cell>
          <cell r="BC478">
            <v>734844866.56274295</v>
          </cell>
          <cell r="BD478">
            <v>0</v>
          </cell>
          <cell r="BE478">
            <v>0</v>
          </cell>
        </row>
        <row r="479">
          <cell r="A479">
            <v>128030603</v>
          </cell>
          <cell r="B479" t="str">
            <v>Apollo-Ridge SD</v>
          </cell>
          <cell r="C479" t="str">
            <v>Armstrong</v>
          </cell>
          <cell r="D479">
            <v>4813.51</v>
          </cell>
          <cell r="E479">
            <v>13</v>
          </cell>
          <cell r="F479">
            <v>1.8700000000000001E-2</v>
          </cell>
          <cell r="G479">
            <v>88</v>
          </cell>
          <cell r="H479">
            <v>23961998.389999997</v>
          </cell>
          <cell r="I479">
            <v>1781.163</v>
          </cell>
          <cell r="J479">
            <v>0</v>
          </cell>
          <cell r="K479">
            <v>9207921.8499999996</v>
          </cell>
          <cell r="L479">
            <v>317139698</v>
          </cell>
          <cell r="M479">
            <v>175770311</v>
          </cell>
          <cell r="N479">
            <v>4813.509765625</v>
          </cell>
          <cell r="O479">
            <v>1200.451</v>
          </cell>
          <cell r="P479">
            <v>1</v>
          </cell>
          <cell r="Q479">
            <v>4860.63</v>
          </cell>
          <cell r="R479">
            <v>8245.6200000000008</v>
          </cell>
          <cell r="S479">
            <v>44.084000000000003</v>
          </cell>
          <cell r="T479">
            <v>175.18600000000001</v>
          </cell>
          <cell r="U479">
            <v>0</v>
          </cell>
          <cell r="V479">
            <v>0</v>
          </cell>
          <cell r="W479">
            <v>0</v>
          </cell>
          <cell r="X479">
            <v>-0.16728911542447439</v>
          </cell>
          <cell r="Y479">
            <v>13453.0068359375</v>
          </cell>
          <cell r="Z479">
            <v>13704</v>
          </cell>
          <cell r="AA479">
            <v>24409057.752</v>
          </cell>
          <cell r="AB479">
            <v>447059.36200000346</v>
          </cell>
          <cell r="AC479">
            <v>1.2699999999999999E-2</v>
          </cell>
          <cell r="AD479">
            <v>1.55E-2</v>
          </cell>
          <cell r="AE479">
            <v>492910009</v>
          </cell>
          <cell r="AF479">
            <v>6259957.1142999995</v>
          </cell>
          <cell r="AG479">
            <v>7640105.1394999996</v>
          </cell>
          <cell r="AH479">
            <v>-2947964.7357000001</v>
          </cell>
          <cell r="AI479">
            <v>0</v>
          </cell>
          <cell r="AJ479">
            <v>8257.7802734375</v>
          </cell>
          <cell r="AK479">
            <v>9207921.8499999996</v>
          </cell>
          <cell r="AL479">
            <v>0</v>
          </cell>
          <cell r="AM479">
            <v>447059.36200000346</v>
          </cell>
          <cell r="AN479">
            <v>0</v>
          </cell>
          <cell r="AO479">
            <v>447059.36200000346</v>
          </cell>
          <cell r="AP479">
            <v>1.8657014941899572</v>
          </cell>
          <cell r="AQ479">
            <v>1567816.7105</v>
          </cell>
          <cell r="AR479">
            <v>1</v>
          </cell>
          <cell r="AS479">
            <v>0</v>
          </cell>
          <cell r="AT479">
            <v>1</v>
          </cell>
          <cell r="AU479">
            <v>1567816.75</v>
          </cell>
          <cell r="AV479">
            <v>1567816.75</v>
          </cell>
          <cell r="AW479">
            <v>955241884.828125</v>
          </cell>
          <cell r="AX479">
            <v>223973.82142857142</v>
          </cell>
          <cell r="AY479">
            <v>136463126.40401787</v>
          </cell>
          <cell r="AZ479">
            <v>447059.36200000346</v>
          </cell>
          <cell r="BA479">
            <v>63865.623142857636</v>
          </cell>
          <cell r="BB479">
            <v>5045874218.6824045</v>
          </cell>
          <cell r="BC479">
            <v>734844866.56274295</v>
          </cell>
          <cell r="BD479">
            <v>1567817</v>
          </cell>
          <cell r="BE479">
            <v>223974</v>
          </cell>
        </row>
        <row r="480">
          <cell r="A480">
            <v>128030852</v>
          </cell>
          <cell r="B480" t="str">
            <v>Armstrong SD</v>
          </cell>
          <cell r="C480" t="str">
            <v>Armstrong</v>
          </cell>
          <cell r="D480">
            <v>6117.23</v>
          </cell>
          <cell r="E480">
            <v>24</v>
          </cell>
          <cell r="F480">
            <v>1.5800000000000002E-2</v>
          </cell>
          <cell r="G480">
            <v>69</v>
          </cell>
          <cell r="H480">
            <v>94347656.390000001</v>
          </cell>
          <cell r="I480">
            <v>7356.8630000000003</v>
          </cell>
          <cell r="J480">
            <v>0</v>
          </cell>
          <cell r="K480">
            <v>41293919.399999991</v>
          </cell>
          <cell r="L480">
            <v>1736731598</v>
          </cell>
          <cell r="M480">
            <v>876383427</v>
          </cell>
          <cell r="N480">
            <v>6117.22998046875</v>
          </cell>
          <cell r="O480">
            <v>5216.9260000000004</v>
          </cell>
          <cell r="P480">
            <v>1</v>
          </cell>
          <cell r="Q480">
            <v>6135.69</v>
          </cell>
          <cell r="R480">
            <v>8245.6200000000008</v>
          </cell>
          <cell r="S480">
            <v>0</v>
          </cell>
          <cell r="T480">
            <v>745.49900000000002</v>
          </cell>
          <cell r="U480">
            <v>0</v>
          </cell>
          <cell r="V480">
            <v>0</v>
          </cell>
          <cell r="W480">
            <v>0</v>
          </cell>
          <cell r="X480">
            <v>-9.9749886712175023E-2</v>
          </cell>
          <cell r="Y480">
            <v>12824.44140625</v>
          </cell>
          <cell r="Z480">
            <v>13704</v>
          </cell>
          <cell r="AA480">
            <v>100818450.552</v>
          </cell>
          <cell r="AB480">
            <v>6470794.1620000005</v>
          </cell>
          <cell r="AC480">
            <v>1.2699999999999999E-2</v>
          </cell>
          <cell r="AD480">
            <v>1.55E-2</v>
          </cell>
          <cell r="AE480">
            <v>2613115025</v>
          </cell>
          <cell r="AF480">
            <v>33186560.817499999</v>
          </cell>
          <cell r="AG480">
            <v>40503282.887500003</v>
          </cell>
          <cell r="AH480">
            <v>-8107358.5824999921</v>
          </cell>
          <cell r="AI480">
            <v>0</v>
          </cell>
          <cell r="AJ480">
            <v>8257.7802734375</v>
          </cell>
          <cell r="AK480">
            <v>41293919.399999991</v>
          </cell>
          <cell r="AL480">
            <v>0</v>
          </cell>
          <cell r="AM480">
            <v>6470794.1620000005</v>
          </cell>
          <cell r="AN480">
            <v>0</v>
          </cell>
          <cell r="AO480">
            <v>6470794.1620000005</v>
          </cell>
          <cell r="AP480">
            <v>6.8584577609983395</v>
          </cell>
          <cell r="AQ480">
            <v>790636.51249998808</v>
          </cell>
          <cell r="AR480">
            <v>1</v>
          </cell>
          <cell r="AS480">
            <v>0</v>
          </cell>
          <cell r="AT480">
            <v>1</v>
          </cell>
          <cell r="AU480">
            <v>790636.5</v>
          </cell>
          <cell r="AV480">
            <v>790636.5</v>
          </cell>
          <cell r="AW480">
            <v>955241884.828125</v>
          </cell>
          <cell r="AX480">
            <v>112948.07142857143</v>
          </cell>
          <cell r="AY480">
            <v>136463126.40401787</v>
          </cell>
          <cell r="AZ480">
            <v>6470794.1620000005</v>
          </cell>
          <cell r="BA480">
            <v>924399.16600000008</v>
          </cell>
          <cell r="BB480">
            <v>5052345012.8444042</v>
          </cell>
          <cell r="BC480">
            <v>734844866.56274295</v>
          </cell>
          <cell r="BD480">
            <v>790637</v>
          </cell>
          <cell r="BE480">
            <v>112948</v>
          </cell>
        </row>
        <row r="481">
          <cell r="A481">
            <v>128033053</v>
          </cell>
          <cell r="B481" t="str">
            <v>Freeport Area SD</v>
          </cell>
          <cell r="C481" t="str">
            <v>Armstrong</v>
          </cell>
          <cell r="D481">
            <v>8689.86</v>
          </cell>
          <cell r="E481">
            <v>56</v>
          </cell>
          <cell r="F481">
            <v>1.4999999999999999E-2</v>
          </cell>
          <cell r="G481">
            <v>59</v>
          </cell>
          <cell r="H481">
            <v>31871780.260000002</v>
          </cell>
          <cell r="I481">
            <v>2556.3629999999998</v>
          </cell>
          <cell r="J481">
            <v>0</v>
          </cell>
          <cell r="K481">
            <v>19770822.310000002</v>
          </cell>
          <cell r="L481">
            <v>902195776</v>
          </cell>
          <cell r="M481">
            <v>412335189</v>
          </cell>
          <cell r="N481">
            <v>8689.8603515625</v>
          </cell>
          <cell r="O481">
            <v>1929.2370000000001</v>
          </cell>
          <cell r="P481">
            <v>0.95</v>
          </cell>
          <cell r="Q481">
            <v>8693.66</v>
          </cell>
          <cell r="R481">
            <v>8245.6200000000008</v>
          </cell>
          <cell r="S481">
            <v>0</v>
          </cell>
          <cell r="T481">
            <v>187.642</v>
          </cell>
          <cell r="U481">
            <v>1</v>
          </cell>
          <cell r="V481">
            <v>1</v>
          </cell>
          <cell r="W481">
            <v>1</v>
          </cell>
          <cell r="X481">
            <v>-4.1636737017486866E-2</v>
          </cell>
          <cell r="Y481">
            <v>12467.626953125</v>
          </cell>
          <cell r="Z481">
            <v>13704</v>
          </cell>
          <cell r="AA481">
            <v>35032398.552000001</v>
          </cell>
          <cell r="AB481">
            <v>3160618.2919999994</v>
          </cell>
          <cell r="AC481">
            <v>1.2699999999999999E-2</v>
          </cell>
          <cell r="AD481">
            <v>1.55E-2</v>
          </cell>
          <cell r="AE481">
            <v>1314530965</v>
          </cell>
          <cell r="AF481">
            <v>16694543.2555</v>
          </cell>
          <cell r="AG481">
            <v>20375229.9575</v>
          </cell>
          <cell r="AH481">
            <v>-3076279.0545000024</v>
          </cell>
          <cell r="AI481">
            <v>0</v>
          </cell>
          <cell r="AJ481">
            <v>8257.7802734375</v>
          </cell>
          <cell r="AK481">
            <v>19770822.310000002</v>
          </cell>
          <cell r="AL481">
            <v>0</v>
          </cell>
          <cell r="AM481">
            <v>3160618.2919999994</v>
          </cell>
          <cell r="AN481">
            <v>0</v>
          </cell>
          <cell r="AO481">
            <v>3160618.2919999994</v>
          </cell>
          <cell r="AP481">
            <v>9.9166669267190777</v>
          </cell>
          <cell r="AQ481">
            <v>0</v>
          </cell>
          <cell r="AR481">
            <v>0.94767600204683866</v>
          </cell>
          <cell r="AS481">
            <v>0</v>
          </cell>
          <cell r="AT481">
            <v>0.94767600204683866</v>
          </cell>
          <cell r="AU481">
            <v>0</v>
          </cell>
          <cell r="AV481">
            <v>0</v>
          </cell>
          <cell r="AW481">
            <v>955241884.828125</v>
          </cell>
          <cell r="AX481">
            <v>0</v>
          </cell>
          <cell r="AY481">
            <v>136463126.40401787</v>
          </cell>
          <cell r="AZ481">
            <v>3160618.2919999994</v>
          </cell>
          <cell r="BA481">
            <v>451516.89885714278</v>
          </cell>
          <cell r="BB481">
            <v>5055505631.136404</v>
          </cell>
          <cell r="BC481">
            <v>734844866.56274295</v>
          </cell>
          <cell r="BD481">
            <v>0</v>
          </cell>
          <cell r="BE481">
            <v>0</v>
          </cell>
        </row>
        <row r="482">
          <cell r="A482">
            <v>128034503</v>
          </cell>
          <cell r="B482" t="str">
            <v>Leechburg Area SD</v>
          </cell>
          <cell r="C482" t="str">
            <v>Armstrong</v>
          </cell>
          <cell r="D482">
            <v>6163</v>
          </cell>
          <cell r="E482">
            <v>25</v>
          </cell>
          <cell r="F482">
            <v>2.06E-2</v>
          </cell>
          <cell r="G482">
            <v>94</v>
          </cell>
          <cell r="H482">
            <v>13751952.960000001</v>
          </cell>
          <cell r="I482">
            <v>1010.8390000000001</v>
          </cell>
          <cell r="J482">
            <v>0</v>
          </cell>
          <cell r="K482">
            <v>6975525.879999999</v>
          </cell>
          <cell r="L482">
            <v>215869287</v>
          </cell>
          <cell r="M482">
            <v>122977981</v>
          </cell>
          <cell r="N482">
            <v>6163</v>
          </cell>
          <cell r="O482">
            <v>713.80200000000002</v>
          </cell>
          <cell r="P482">
            <v>1</v>
          </cell>
          <cell r="Q482">
            <v>6046.92</v>
          </cell>
          <cell r="R482">
            <v>8245.6200000000008</v>
          </cell>
          <cell r="S482">
            <v>0</v>
          </cell>
          <cell r="T482">
            <v>70.706999999999994</v>
          </cell>
          <cell r="U482">
            <v>0</v>
          </cell>
          <cell r="V482">
            <v>0</v>
          </cell>
          <cell r="W482">
            <v>0</v>
          </cell>
          <cell r="X482">
            <v>-0.15536985892893906</v>
          </cell>
          <cell r="Y482">
            <v>13604.494140625</v>
          </cell>
          <cell r="Z482">
            <v>13704</v>
          </cell>
          <cell r="AA482">
            <v>13852537.656000001</v>
          </cell>
          <cell r="AB482">
            <v>100584.69600000046</v>
          </cell>
          <cell r="AC482">
            <v>1.2699999999999999E-2</v>
          </cell>
          <cell r="AD482">
            <v>1.55E-2</v>
          </cell>
          <cell r="AE482">
            <v>338847268</v>
          </cell>
          <cell r="AF482">
            <v>4303360.3036000002</v>
          </cell>
          <cell r="AG482">
            <v>5252132.6540000001</v>
          </cell>
          <cell r="AH482">
            <v>-2672165.5763999987</v>
          </cell>
          <cell r="AI482">
            <v>0</v>
          </cell>
          <cell r="AJ482">
            <v>8257.7802734375</v>
          </cell>
          <cell r="AK482">
            <v>6975525.879999999</v>
          </cell>
          <cell r="AL482">
            <v>0</v>
          </cell>
          <cell r="AM482">
            <v>100584.69600000046</v>
          </cell>
          <cell r="AN482">
            <v>0</v>
          </cell>
          <cell r="AO482">
            <v>100584.69600000046</v>
          </cell>
          <cell r="AP482">
            <v>0.73142117554189523</v>
          </cell>
          <cell r="AQ482">
            <v>1723393.2259999989</v>
          </cell>
          <cell r="AR482">
            <v>1</v>
          </cell>
          <cell r="AS482">
            <v>0</v>
          </cell>
          <cell r="AT482">
            <v>1</v>
          </cell>
          <cell r="AU482">
            <v>1723393.25</v>
          </cell>
          <cell r="AV482">
            <v>1723393.25</v>
          </cell>
          <cell r="AW482">
            <v>955241884.828125</v>
          </cell>
          <cell r="AX482">
            <v>246199.03571428571</v>
          </cell>
          <cell r="AY482">
            <v>136463126.40401787</v>
          </cell>
          <cell r="AZ482">
            <v>100584.69600000046</v>
          </cell>
          <cell r="BA482">
            <v>14369.242285714352</v>
          </cell>
          <cell r="BB482">
            <v>5055606215.8324041</v>
          </cell>
          <cell r="BC482">
            <v>734844866.56274295</v>
          </cell>
          <cell r="BD482">
            <v>1723393</v>
          </cell>
          <cell r="BE482">
            <v>246199</v>
          </cell>
        </row>
        <row r="483">
          <cell r="A483">
            <v>128321103</v>
          </cell>
          <cell r="B483" t="str">
            <v>River Valley SD</v>
          </cell>
          <cell r="C483" t="str">
            <v>Indiana</v>
          </cell>
          <cell r="D483">
            <v>7119.09</v>
          </cell>
          <cell r="E483">
            <v>36</v>
          </cell>
          <cell r="F483">
            <v>1.6799999999999999E-2</v>
          </cell>
          <cell r="G483">
            <v>76</v>
          </cell>
          <cell r="H483">
            <v>33319397</v>
          </cell>
          <cell r="I483">
            <v>2289.6030000000001</v>
          </cell>
          <cell r="J483">
            <v>0</v>
          </cell>
          <cell r="K483">
            <v>14740011.67</v>
          </cell>
          <cell r="L483">
            <v>610423597</v>
          </cell>
          <cell r="M483">
            <v>268720994</v>
          </cell>
          <cell r="N483">
            <v>7119.08984375</v>
          </cell>
          <cell r="O483">
            <v>1416.681</v>
          </cell>
          <cell r="P483">
            <v>1</v>
          </cell>
          <cell r="Q483">
            <v>7162.71</v>
          </cell>
          <cell r="R483">
            <v>8245.6200000000008</v>
          </cell>
          <cell r="S483">
            <v>41.182000000000002</v>
          </cell>
          <cell r="T483">
            <v>260.48399999999998</v>
          </cell>
          <cell r="U483">
            <v>0</v>
          </cell>
          <cell r="V483">
            <v>0</v>
          </cell>
          <cell r="W483">
            <v>0</v>
          </cell>
          <cell r="X483">
            <v>-0.21921558966354776</v>
          </cell>
          <cell r="Y483">
            <v>14552.4775390625</v>
          </cell>
          <cell r="Z483">
            <v>13704</v>
          </cell>
          <cell r="AA483">
            <v>31376719.512000002</v>
          </cell>
          <cell r="AB483">
            <v>0</v>
          </cell>
          <cell r="AC483">
            <v>1.2699999999999999E-2</v>
          </cell>
          <cell r="AD483">
            <v>1.55E-2</v>
          </cell>
          <cell r="AE483">
            <v>879144591</v>
          </cell>
          <cell r="AF483">
            <v>11165136.3057</v>
          </cell>
          <cell r="AG483">
            <v>13626741.160499999</v>
          </cell>
          <cell r="AH483">
            <v>-3574875.3642999995</v>
          </cell>
          <cell r="AI483">
            <v>0</v>
          </cell>
          <cell r="AJ483">
            <v>8257.7802734375</v>
          </cell>
          <cell r="AK483">
            <v>14740011.67</v>
          </cell>
          <cell r="AL483">
            <v>0</v>
          </cell>
          <cell r="AM483">
            <v>0</v>
          </cell>
          <cell r="AN483">
            <v>0</v>
          </cell>
          <cell r="AO483">
            <v>0</v>
          </cell>
          <cell r="AP483">
            <v>0</v>
          </cell>
          <cell r="AQ483">
            <v>1113270.5095000006</v>
          </cell>
          <cell r="AR483">
            <v>1</v>
          </cell>
          <cell r="AS483">
            <v>0</v>
          </cell>
          <cell r="AT483">
            <v>1</v>
          </cell>
          <cell r="AU483">
            <v>1113270.5</v>
          </cell>
          <cell r="AV483">
            <v>1113270.5</v>
          </cell>
          <cell r="AW483">
            <v>955241884.828125</v>
          </cell>
          <cell r="AX483">
            <v>159038.64285714287</v>
          </cell>
          <cell r="AY483">
            <v>136463126.40401787</v>
          </cell>
          <cell r="AZ483">
            <v>0</v>
          </cell>
          <cell r="BA483">
            <v>0</v>
          </cell>
          <cell r="BB483">
            <v>5055606215.8324041</v>
          </cell>
          <cell r="BC483">
            <v>734844866.56274295</v>
          </cell>
          <cell r="BD483">
            <v>1113271</v>
          </cell>
          <cell r="BE483">
            <v>159039</v>
          </cell>
        </row>
        <row r="484">
          <cell r="A484">
            <v>128323303</v>
          </cell>
          <cell r="B484" t="str">
            <v>Homer-Center SD</v>
          </cell>
          <cell r="C484" t="str">
            <v>Indiana</v>
          </cell>
          <cell r="D484">
            <v>5249.85</v>
          </cell>
          <cell r="E484">
            <v>18</v>
          </cell>
          <cell r="F484">
            <v>1.7500000000000002E-2</v>
          </cell>
          <cell r="G484">
            <v>81</v>
          </cell>
          <cell r="H484">
            <v>16801284.579999998</v>
          </cell>
          <cell r="I484">
            <v>1258.3219999999999</v>
          </cell>
          <cell r="J484">
            <v>0</v>
          </cell>
          <cell r="K484">
            <v>7048759.6100000003</v>
          </cell>
          <cell r="L484">
            <v>281534961</v>
          </cell>
          <cell r="M484">
            <v>120250248</v>
          </cell>
          <cell r="N484">
            <v>5249.85009765625</v>
          </cell>
          <cell r="O484">
            <v>827.34500000000003</v>
          </cell>
          <cell r="P484">
            <v>1</v>
          </cell>
          <cell r="Q484">
            <v>5069.08</v>
          </cell>
          <cell r="R484">
            <v>8245.6200000000008</v>
          </cell>
          <cell r="S484">
            <v>43.316000000000003</v>
          </cell>
          <cell r="T484">
            <v>239.00700000000001</v>
          </cell>
          <cell r="U484">
            <v>0</v>
          </cell>
          <cell r="V484">
            <v>0</v>
          </cell>
          <cell r="W484">
            <v>0</v>
          </cell>
          <cell r="X484">
            <v>-6.9394031083000809E-2</v>
          </cell>
          <cell r="Y484">
            <v>13352.134765625</v>
          </cell>
          <cell r="Z484">
            <v>13704</v>
          </cell>
          <cell r="AA484">
            <v>17244044.687999997</v>
          </cell>
          <cell r="AB484">
            <v>442760.10799999908</v>
          </cell>
          <cell r="AC484">
            <v>1.2699999999999999E-2</v>
          </cell>
          <cell r="AD484">
            <v>1.55E-2</v>
          </cell>
          <cell r="AE484">
            <v>401785209</v>
          </cell>
          <cell r="AF484">
            <v>5102672.1542999996</v>
          </cell>
          <cell r="AG484">
            <v>6227670.7395000001</v>
          </cell>
          <cell r="AH484">
            <v>-1946087.4557000007</v>
          </cell>
          <cell r="AI484">
            <v>0</v>
          </cell>
          <cell r="AJ484">
            <v>8257.7802734375</v>
          </cell>
          <cell r="AK484">
            <v>7048759.6100000003</v>
          </cell>
          <cell r="AL484">
            <v>0</v>
          </cell>
          <cell r="AM484">
            <v>442760.10799999908</v>
          </cell>
          <cell r="AN484">
            <v>0</v>
          </cell>
          <cell r="AO484">
            <v>442760.10799999908</v>
          </cell>
          <cell r="AP484">
            <v>2.6352753320246372</v>
          </cell>
          <cell r="AQ484">
            <v>821088.87050000019</v>
          </cell>
          <cell r="AR484">
            <v>1</v>
          </cell>
          <cell r="AS484">
            <v>0</v>
          </cell>
          <cell r="AT484">
            <v>1</v>
          </cell>
          <cell r="AU484">
            <v>821088.875</v>
          </cell>
          <cell r="AV484">
            <v>821088.875</v>
          </cell>
          <cell r="AW484">
            <v>955241884.828125</v>
          </cell>
          <cell r="AX484">
            <v>117298.41071428571</v>
          </cell>
          <cell r="AY484">
            <v>136463126.40401787</v>
          </cell>
          <cell r="AZ484">
            <v>442760.10799999908</v>
          </cell>
          <cell r="BA484">
            <v>63251.443999999865</v>
          </cell>
          <cell r="BB484">
            <v>5056048975.9404039</v>
          </cell>
          <cell r="BC484">
            <v>734844866.56274295</v>
          </cell>
          <cell r="BD484">
            <v>854438</v>
          </cell>
          <cell r="BE484">
            <v>122063</v>
          </cell>
        </row>
        <row r="485">
          <cell r="A485">
            <v>128323703</v>
          </cell>
          <cell r="B485" t="str">
            <v>Indiana Area SD</v>
          </cell>
          <cell r="C485" t="str">
            <v>Indiana</v>
          </cell>
          <cell r="D485">
            <v>9820.85</v>
          </cell>
          <cell r="E485">
            <v>66</v>
          </cell>
          <cell r="F485">
            <v>1.5699999999999999E-2</v>
          </cell>
          <cell r="G485">
            <v>68</v>
          </cell>
          <cell r="H485">
            <v>52670466.369999997</v>
          </cell>
          <cell r="I485">
            <v>3864.5630000000001</v>
          </cell>
          <cell r="J485">
            <v>0</v>
          </cell>
          <cell r="K485">
            <v>34719424.219999999</v>
          </cell>
          <cell r="L485">
            <v>1625064356</v>
          </cell>
          <cell r="M485">
            <v>582459547</v>
          </cell>
          <cell r="N485">
            <v>9820.849609375</v>
          </cell>
          <cell r="O485">
            <v>2826.2190000000001</v>
          </cell>
          <cell r="P485">
            <v>0.81</v>
          </cell>
          <cell r="Q485">
            <v>9827.2000000000007</v>
          </cell>
          <cell r="R485">
            <v>8245.6200000000008</v>
          </cell>
          <cell r="S485">
            <v>0</v>
          </cell>
          <cell r="T485">
            <v>318.65800000000002</v>
          </cell>
          <cell r="U485">
            <v>0</v>
          </cell>
          <cell r="V485">
            <v>0</v>
          </cell>
          <cell r="W485">
            <v>0</v>
          </cell>
          <cell r="X485">
            <v>2.2595955016501117E-2</v>
          </cell>
          <cell r="Y485">
            <v>13629.0869140625</v>
          </cell>
          <cell r="Z485">
            <v>13704</v>
          </cell>
          <cell r="AA485">
            <v>52959971.351999998</v>
          </cell>
          <cell r="AB485">
            <v>289504.98200000077</v>
          </cell>
          <cell r="AC485">
            <v>1.2699999999999999E-2</v>
          </cell>
          <cell r="AD485">
            <v>1.55E-2</v>
          </cell>
          <cell r="AE485">
            <v>2207523903</v>
          </cell>
          <cell r="AF485">
            <v>28035553.568099998</v>
          </cell>
          <cell r="AG485">
            <v>34216620.4965</v>
          </cell>
          <cell r="AH485">
            <v>-6683870.6519000009</v>
          </cell>
          <cell r="AI485">
            <v>0</v>
          </cell>
          <cell r="AJ485">
            <v>8257.7802734375</v>
          </cell>
          <cell r="AK485">
            <v>34719424.219999999</v>
          </cell>
          <cell r="AL485">
            <v>0</v>
          </cell>
          <cell r="AM485">
            <v>289504.98200000077</v>
          </cell>
          <cell r="AN485">
            <v>0</v>
          </cell>
          <cell r="AO485">
            <v>289504.98200000077</v>
          </cell>
          <cell r="AP485">
            <v>0.54965334836088864</v>
          </cell>
          <cell r="AQ485">
            <v>502803.72349999845</v>
          </cell>
          <cell r="AR485">
            <v>0.8107155574282634</v>
          </cell>
          <cell r="AS485">
            <v>0</v>
          </cell>
          <cell r="AT485">
            <v>0.8107155574282634</v>
          </cell>
          <cell r="AU485">
            <v>407271.03125</v>
          </cell>
          <cell r="AV485">
            <v>407271.03125</v>
          </cell>
          <cell r="AW485">
            <v>955241884.828125</v>
          </cell>
          <cell r="AX485">
            <v>58181.575892857145</v>
          </cell>
          <cell r="AY485">
            <v>136463126.40401787</v>
          </cell>
          <cell r="AZ485">
            <v>289504.98200000077</v>
          </cell>
          <cell r="BA485">
            <v>41357.854571428681</v>
          </cell>
          <cell r="BB485">
            <v>5056338480.9224043</v>
          </cell>
          <cell r="BC485">
            <v>734844866.56274295</v>
          </cell>
          <cell r="BD485">
            <v>407271</v>
          </cell>
          <cell r="BE485">
            <v>58182</v>
          </cell>
        </row>
        <row r="486">
          <cell r="A486">
            <v>128325203</v>
          </cell>
          <cell r="B486" t="str">
            <v>Marion Center Area SD</v>
          </cell>
          <cell r="C486" t="str">
            <v>Indiana</v>
          </cell>
          <cell r="D486">
            <v>5866.21</v>
          </cell>
          <cell r="E486">
            <v>22</v>
          </cell>
          <cell r="F486">
            <v>1.2699999999999999E-2</v>
          </cell>
          <cell r="G486">
            <v>33</v>
          </cell>
          <cell r="H486">
            <v>25801496.189999998</v>
          </cell>
          <cell r="I486">
            <v>1986.04</v>
          </cell>
          <cell r="J486">
            <v>0</v>
          </cell>
          <cell r="K486">
            <v>8387239.7699999996</v>
          </cell>
          <cell r="L486">
            <v>469316790</v>
          </cell>
          <cell r="M486">
            <v>188736313</v>
          </cell>
          <cell r="N486">
            <v>5866.2099609375</v>
          </cell>
          <cell r="O486">
            <v>1223.405</v>
          </cell>
          <cell r="P486">
            <v>1</v>
          </cell>
          <cell r="Q486">
            <v>5842.01</v>
          </cell>
          <cell r="R486">
            <v>8245.6200000000008</v>
          </cell>
          <cell r="S486">
            <v>111.148</v>
          </cell>
          <cell r="T486">
            <v>242.429</v>
          </cell>
          <cell r="U486">
            <v>0</v>
          </cell>
          <cell r="V486">
            <v>0</v>
          </cell>
          <cell r="W486">
            <v>0</v>
          </cell>
          <cell r="X486">
            <v>-0.11091303640052784</v>
          </cell>
          <cell r="Y486">
            <v>12991.4287109375</v>
          </cell>
          <cell r="Z486">
            <v>13704</v>
          </cell>
          <cell r="AA486">
            <v>27216692.16</v>
          </cell>
          <cell r="AB486">
            <v>1415195.9700000025</v>
          </cell>
          <cell r="AC486">
            <v>1.2699999999999999E-2</v>
          </cell>
          <cell r="AD486">
            <v>1.55E-2</v>
          </cell>
          <cell r="AE486">
            <v>658053103</v>
          </cell>
          <cell r="AF486">
            <v>8357274.4080999997</v>
          </cell>
          <cell r="AG486">
            <v>10199823.0965</v>
          </cell>
          <cell r="AH486">
            <v>-29965.361899999902</v>
          </cell>
          <cell r="AI486">
            <v>-29965.361899999902</v>
          </cell>
          <cell r="AJ486">
            <v>8257.7802734375</v>
          </cell>
          <cell r="AK486">
            <v>8387239.7699999996</v>
          </cell>
          <cell r="AL486">
            <v>0</v>
          </cell>
          <cell r="AM486">
            <v>1445161.3319000024</v>
          </cell>
          <cell r="AN486">
            <v>0</v>
          </cell>
          <cell r="AO486">
            <v>1445161.3319000024</v>
          </cell>
          <cell r="AP486">
            <v>5.6010756944401932</v>
          </cell>
          <cell r="AQ486">
            <v>0</v>
          </cell>
          <cell r="AR486">
            <v>1</v>
          </cell>
          <cell r="AS486">
            <v>0</v>
          </cell>
          <cell r="AT486">
            <v>1</v>
          </cell>
          <cell r="AU486">
            <v>0</v>
          </cell>
          <cell r="AV486">
            <v>0</v>
          </cell>
          <cell r="AW486">
            <v>955241884.828125</v>
          </cell>
          <cell r="AX486">
            <v>0</v>
          </cell>
          <cell r="AY486">
            <v>136463126.40401787</v>
          </cell>
          <cell r="AZ486">
            <v>1445161.3319000024</v>
          </cell>
          <cell r="BA486">
            <v>206451.61884285748</v>
          </cell>
          <cell r="BB486">
            <v>5057783642.2543039</v>
          </cell>
          <cell r="BC486">
            <v>734844866.56274295</v>
          </cell>
          <cell r="BD486">
            <v>0</v>
          </cell>
          <cell r="BE486">
            <v>0</v>
          </cell>
        </row>
        <row r="487">
          <cell r="A487">
            <v>128326303</v>
          </cell>
          <cell r="B487" t="str">
            <v>Penns Manor Area SD</v>
          </cell>
          <cell r="C487" t="str">
            <v>Indiana</v>
          </cell>
          <cell r="D487">
            <v>5004.42</v>
          </cell>
          <cell r="E487">
            <v>15</v>
          </cell>
          <cell r="F487">
            <v>1.6E-2</v>
          </cell>
          <cell r="G487">
            <v>70</v>
          </cell>
          <cell r="H487">
            <v>17785148.620000001</v>
          </cell>
          <cell r="I487">
            <v>1336.952</v>
          </cell>
          <cell r="J487">
            <v>0</v>
          </cell>
          <cell r="K487">
            <v>5411640.2200000007</v>
          </cell>
          <cell r="L487">
            <v>231149635</v>
          </cell>
          <cell r="M487">
            <v>107435955</v>
          </cell>
          <cell r="N487">
            <v>5004.419921875</v>
          </cell>
          <cell r="O487">
            <v>763.67700000000002</v>
          </cell>
          <cell r="P487">
            <v>1</v>
          </cell>
          <cell r="Q487">
            <v>5035.03</v>
          </cell>
          <cell r="R487">
            <v>8245.6200000000008</v>
          </cell>
          <cell r="S487">
            <v>85.058999999999997</v>
          </cell>
          <cell r="T487">
            <v>92.707999999999998</v>
          </cell>
          <cell r="U487">
            <v>0</v>
          </cell>
          <cell r="V487">
            <v>0</v>
          </cell>
          <cell r="W487">
            <v>0</v>
          </cell>
          <cell r="X487">
            <v>-0.15820638890779842</v>
          </cell>
          <cell r="Y487">
            <v>13302.7578125</v>
          </cell>
          <cell r="Z487">
            <v>13704</v>
          </cell>
          <cell r="AA487">
            <v>18321590.208000001</v>
          </cell>
          <cell r="AB487">
            <v>536441.58799999952</v>
          </cell>
          <cell r="AC487">
            <v>1.2699999999999999E-2</v>
          </cell>
          <cell r="AD487">
            <v>1.55E-2</v>
          </cell>
          <cell r="AE487">
            <v>338585590</v>
          </cell>
          <cell r="AF487">
            <v>4300036.9929999998</v>
          </cell>
          <cell r="AG487">
            <v>5248076.6449999996</v>
          </cell>
          <cell r="AH487">
            <v>-1111603.2270000009</v>
          </cell>
          <cell r="AI487">
            <v>0</v>
          </cell>
          <cell r="AJ487">
            <v>8257.7802734375</v>
          </cell>
          <cell r="AK487">
            <v>5411640.2200000007</v>
          </cell>
          <cell r="AL487">
            <v>0</v>
          </cell>
          <cell r="AM487">
            <v>536441.58799999952</v>
          </cell>
          <cell r="AN487">
            <v>0</v>
          </cell>
          <cell r="AO487">
            <v>536441.58799999952</v>
          </cell>
          <cell r="AP487">
            <v>3.0162333723585131</v>
          </cell>
          <cell r="AQ487">
            <v>163563.57500000112</v>
          </cell>
          <cell r="AR487">
            <v>1</v>
          </cell>
          <cell r="AS487">
            <v>0</v>
          </cell>
          <cell r="AT487">
            <v>1</v>
          </cell>
          <cell r="AU487">
            <v>163563.578125</v>
          </cell>
          <cell r="AV487">
            <v>163563.578125</v>
          </cell>
          <cell r="AW487">
            <v>955241884.828125</v>
          </cell>
          <cell r="AX487">
            <v>23366.225446428572</v>
          </cell>
          <cell r="AY487">
            <v>136463126.40401787</v>
          </cell>
          <cell r="AZ487">
            <v>536441.58799999952</v>
          </cell>
          <cell r="BA487">
            <v>76634.51257142851</v>
          </cell>
          <cell r="BB487">
            <v>5058320083.8423042</v>
          </cell>
          <cell r="BC487">
            <v>734844866.56274295</v>
          </cell>
          <cell r="BD487">
            <v>163564</v>
          </cell>
          <cell r="BE487">
            <v>23366</v>
          </cell>
        </row>
        <row r="488">
          <cell r="A488">
            <v>128327303</v>
          </cell>
          <cell r="B488" t="str">
            <v>Purchase Line SD</v>
          </cell>
          <cell r="C488" t="str">
            <v>Indiana</v>
          </cell>
          <cell r="D488">
            <v>5015.96</v>
          </cell>
          <cell r="E488">
            <v>16</v>
          </cell>
          <cell r="F488">
            <v>0.01</v>
          </cell>
          <cell r="G488">
            <v>8</v>
          </cell>
          <cell r="H488">
            <v>18582179.98</v>
          </cell>
          <cell r="I488">
            <v>1429.174</v>
          </cell>
          <cell r="J488">
            <v>0</v>
          </cell>
          <cell r="K488">
            <v>3707003.0199999996</v>
          </cell>
          <cell r="L488">
            <v>264111134</v>
          </cell>
          <cell r="M488">
            <v>107625672</v>
          </cell>
          <cell r="N488">
            <v>5015.9599609375</v>
          </cell>
          <cell r="O488">
            <v>840.06799999999998</v>
          </cell>
          <cell r="P488">
            <v>1</v>
          </cell>
          <cell r="Q488">
            <v>5039.05</v>
          </cell>
          <cell r="R488">
            <v>8245.6200000000008</v>
          </cell>
          <cell r="S488">
            <v>103.464</v>
          </cell>
          <cell r="T488">
            <v>89.265000000000001</v>
          </cell>
          <cell r="U488">
            <v>0</v>
          </cell>
          <cell r="V488">
            <v>0</v>
          </cell>
          <cell r="W488">
            <v>0</v>
          </cell>
          <cell r="X488">
            <v>-0.17995103532563075</v>
          </cell>
          <cell r="Y488">
            <v>13002.0419921875</v>
          </cell>
          <cell r="Z488">
            <v>13704</v>
          </cell>
          <cell r="AA488">
            <v>19585400.495999999</v>
          </cell>
          <cell r="AB488">
            <v>1003220.5159999989</v>
          </cell>
          <cell r="AC488">
            <v>1.2699999999999999E-2</v>
          </cell>
          <cell r="AD488">
            <v>1.55E-2</v>
          </cell>
          <cell r="AE488">
            <v>371736806</v>
          </cell>
          <cell r="AF488">
            <v>4721057.4361999994</v>
          </cell>
          <cell r="AG488">
            <v>5761920.4929999998</v>
          </cell>
          <cell r="AH488">
            <v>1014054.4161999999</v>
          </cell>
          <cell r="AI488">
            <v>1003220.5159999989</v>
          </cell>
          <cell r="AJ488">
            <v>8257.7802734375</v>
          </cell>
          <cell r="AK488">
            <v>4721057.4361999994</v>
          </cell>
          <cell r="AL488">
            <v>0</v>
          </cell>
          <cell r="AM488">
            <v>0</v>
          </cell>
          <cell r="AN488">
            <v>0</v>
          </cell>
          <cell r="AO488">
            <v>0</v>
          </cell>
          <cell r="AP488">
            <v>0</v>
          </cell>
          <cell r="AQ488">
            <v>0</v>
          </cell>
          <cell r="AR488">
            <v>1</v>
          </cell>
          <cell r="AS488">
            <v>0</v>
          </cell>
          <cell r="AT488">
            <v>1</v>
          </cell>
          <cell r="AU488">
            <v>0</v>
          </cell>
          <cell r="AV488">
            <v>0</v>
          </cell>
          <cell r="AW488">
            <v>955241884.828125</v>
          </cell>
          <cell r="AX488">
            <v>0</v>
          </cell>
          <cell r="AY488">
            <v>136463126.40401787</v>
          </cell>
          <cell r="AZ488">
            <v>0</v>
          </cell>
          <cell r="BA488">
            <v>0</v>
          </cell>
          <cell r="BB488">
            <v>5058320083.8423042</v>
          </cell>
          <cell r="BC488">
            <v>734844866.56274295</v>
          </cell>
          <cell r="BD488">
            <v>0</v>
          </cell>
          <cell r="BE488">
            <v>0</v>
          </cell>
        </row>
        <row r="489">
          <cell r="A489">
            <v>128328003</v>
          </cell>
          <cell r="B489" t="str">
            <v>United SD</v>
          </cell>
          <cell r="C489" t="str">
            <v>Indiana</v>
          </cell>
          <cell r="D489">
            <v>5882.36</v>
          </cell>
          <cell r="E489">
            <v>23</v>
          </cell>
          <cell r="F489">
            <v>1.2999999999999999E-2</v>
          </cell>
          <cell r="G489">
            <v>36</v>
          </cell>
          <cell r="H489">
            <v>20678948.879999999</v>
          </cell>
          <cell r="I489">
            <v>1572.444</v>
          </cell>
          <cell r="J489">
            <v>0</v>
          </cell>
          <cell r="K489">
            <v>6371022.2199999997</v>
          </cell>
          <cell r="L489">
            <v>349482885</v>
          </cell>
          <cell r="M489">
            <v>140160526</v>
          </cell>
          <cell r="N489">
            <v>5882.35986328125</v>
          </cell>
          <cell r="O489">
            <v>953.39499999999998</v>
          </cell>
          <cell r="P489">
            <v>1</v>
          </cell>
          <cell r="Q489">
            <v>5864.59</v>
          </cell>
          <cell r="R489">
            <v>8245.6200000000008</v>
          </cell>
          <cell r="S489">
            <v>101.081</v>
          </cell>
          <cell r="T489">
            <v>114.40600000000001</v>
          </cell>
          <cell r="U489">
            <v>0</v>
          </cell>
          <cell r="V489">
            <v>0</v>
          </cell>
          <cell r="W489">
            <v>0</v>
          </cell>
          <cell r="X489">
            <v>-0.20997897740879373</v>
          </cell>
          <cell r="Y489">
            <v>13150.8330078125</v>
          </cell>
          <cell r="Z489">
            <v>13704</v>
          </cell>
          <cell r="AA489">
            <v>21548772.576000001</v>
          </cell>
          <cell r="AB489">
            <v>869823.69600000232</v>
          </cell>
          <cell r="AC489">
            <v>1.2699999999999999E-2</v>
          </cell>
          <cell r="AD489">
            <v>1.55E-2</v>
          </cell>
          <cell r="AE489">
            <v>489643411</v>
          </cell>
          <cell r="AF489">
            <v>6218471.3196999999</v>
          </cell>
          <cell r="AG489">
            <v>7589472.8705000002</v>
          </cell>
          <cell r="AH489">
            <v>-152550.90029999986</v>
          </cell>
          <cell r="AI489">
            <v>0</v>
          </cell>
          <cell r="AJ489">
            <v>8257.7802734375</v>
          </cell>
          <cell r="AK489">
            <v>6371022.2199999997</v>
          </cell>
          <cell r="AL489">
            <v>0</v>
          </cell>
          <cell r="AM489">
            <v>869823.69600000232</v>
          </cell>
          <cell r="AN489">
            <v>0</v>
          </cell>
          <cell r="AO489">
            <v>869823.69600000232</v>
          </cell>
          <cell r="AP489">
            <v>4.2063245141113885</v>
          </cell>
          <cell r="AQ489">
            <v>0</v>
          </cell>
          <cell r="AR489">
            <v>1</v>
          </cell>
          <cell r="AS489">
            <v>0</v>
          </cell>
          <cell r="AT489">
            <v>1</v>
          </cell>
          <cell r="AU489">
            <v>0</v>
          </cell>
          <cell r="AV489">
            <v>0</v>
          </cell>
          <cell r="AW489">
            <v>955241884.828125</v>
          </cell>
          <cell r="AX489">
            <v>0</v>
          </cell>
          <cell r="AY489">
            <v>136463126.40401787</v>
          </cell>
          <cell r="AZ489">
            <v>869823.69600000232</v>
          </cell>
          <cell r="BA489">
            <v>124260.52800000033</v>
          </cell>
          <cell r="BB489">
            <v>5059189907.5383043</v>
          </cell>
          <cell r="BC489">
            <v>734844866.56274295</v>
          </cell>
          <cell r="BD489">
            <v>0</v>
          </cell>
          <cell r="BE489">
            <v>0</v>
          </cell>
        </row>
        <row r="490">
          <cell r="A490">
            <v>129540803</v>
          </cell>
          <cell r="B490" t="str">
            <v>Blue Mountain SD</v>
          </cell>
          <cell r="C490" t="str">
            <v>Schuylkill</v>
          </cell>
          <cell r="D490">
            <v>9671</v>
          </cell>
          <cell r="E490">
            <v>65</v>
          </cell>
          <cell r="F490">
            <v>1.4500000000000001E-2</v>
          </cell>
          <cell r="G490">
            <v>52</v>
          </cell>
          <cell r="H490">
            <v>42613236.460000001</v>
          </cell>
          <cell r="I490">
            <v>3372.951</v>
          </cell>
          <cell r="J490">
            <v>0</v>
          </cell>
          <cell r="K490">
            <v>28699382.260000002</v>
          </cell>
          <cell r="L490">
            <v>1365212282</v>
          </cell>
          <cell r="M490">
            <v>609322122</v>
          </cell>
          <cell r="N490">
            <v>9671</v>
          </cell>
          <cell r="O490">
            <v>2594.6469999999999</v>
          </cell>
          <cell r="P490">
            <v>0.83</v>
          </cell>
          <cell r="Q490">
            <v>9677.59</v>
          </cell>
          <cell r="R490">
            <v>8245.6200000000008</v>
          </cell>
          <cell r="S490">
            <v>0</v>
          </cell>
          <cell r="T490">
            <v>261.79700000000003</v>
          </cell>
          <cell r="U490">
            <v>0</v>
          </cell>
          <cell r="V490">
            <v>0</v>
          </cell>
          <cell r="W490">
            <v>0</v>
          </cell>
          <cell r="X490">
            <v>-0.11020122476288524</v>
          </cell>
          <cell r="Y490">
            <v>12633.814453125</v>
          </cell>
          <cell r="Z490">
            <v>13704</v>
          </cell>
          <cell r="AA490">
            <v>46222920.504000001</v>
          </cell>
          <cell r="AB490">
            <v>3609684.0439999998</v>
          </cell>
          <cell r="AC490">
            <v>1.2699999999999999E-2</v>
          </cell>
          <cell r="AD490">
            <v>1.55E-2</v>
          </cell>
          <cell r="AE490">
            <v>1974534404</v>
          </cell>
          <cell r="AF490">
            <v>25076586.930799998</v>
          </cell>
          <cell r="AG490">
            <v>30605283.261999998</v>
          </cell>
          <cell r="AH490">
            <v>-3622795.3292000033</v>
          </cell>
          <cell r="AI490">
            <v>0</v>
          </cell>
          <cell r="AJ490">
            <v>8257.7802734375</v>
          </cell>
          <cell r="AK490">
            <v>28699382.260000002</v>
          </cell>
          <cell r="AL490">
            <v>0</v>
          </cell>
          <cell r="AM490">
            <v>3609684.0439999998</v>
          </cell>
          <cell r="AN490">
            <v>0</v>
          </cell>
          <cell r="AO490">
            <v>3609684.0439999998</v>
          </cell>
          <cell r="AP490">
            <v>8.4708047167182947</v>
          </cell>
          <cell r="AQ490">
            <v>0</v>
          </cell>
          <cell r="AR490">
            <v>0.82886203316545592</v>
          </cell>
          <cell r="AS490">
            <v>0</v>
          </cell>
          <cell r="AT490">
            <v>0.82886203316545592</v>
          </cell>
          <cell r="AU490">
            <v>0</v>
          </cell>
          <cell r="AV490">
            <v>0</v>
          </cell>
          <cell r="AW490">
            <v>955241884.828125</v>
          </cell>
          <cell r="AX490">
            <v>0</v>
          </cell>
          <cell r="AY490">
            <v>136463126.40401787</v>
          </cell>
          <cell r="AZ490">
            <v>3609684.0439999998</v>
          </cell>
          <cell r="BA490">
            <v>515669.14914285712</v>
          </cell>
          <cell r="BB490">
            <v>5062799591.582304</v>
          </cell>
          <cell r="BC490">
            <v>734844866.56274295</v>
          </cell>
          <cell r="BD490">
            <v>0</v>
          </cell>
          <cell r="BE490">
            <v>0</v>
          </cell>
        </row>
        <row r="491">
          <cell r="A491">
            <v>129544503</v>
          </cell>
          <cell r="B491" t="str">
            <v>Mahanoy Area SD</v>
          </cell>
          <cell r="C491" t="str">
            <v>Schuylkill</v>
          </cell>
          <cell r="D491">
            <v>3493.76</v>
          </cell>
          <cell r="E491">
            <v>6</v>
          </cell>
          <cell r="F491">
            <v>1.77E-2</v>
          </cell>
          <cell r="G491">
            <v>82</v>
          </cell>
          <cell r="H491">
            <v>19877644.98</v>
          </cell>
          <cell r="I491">
            <v>1933.153</v>
          </cell>
          <cell r="J491">
            <v>0</v>
          </cell>
          <cell r="K491">
            <v>6181741.6299999999</v>
          </cell>
          <cell r="L491">
            <v>218758690</v>
          </cell>
          <cell r="M491">
            <v>131343789</v>
          </cell>
          <cell r="N491">
            <v>3493.760009765625</v>
          </cell>
          <cell r="O491">
            <v>1090.9159999999999</v>
          </cell>
          <cell r="P491">
            <v>1</v>
          </cell>
          <cell r="Q491">
            <v>3212.61</v>
          </cell>
          <cell r="R491">
            <v>8245.6200000000008</v>
          </cell>
          <cell r="S491">
            <v>34.334000000000003</v>
          </cell>
          <cell r="T491">
            <v>400.435</v>
          </cell>
          <cell r="U491">
            <v>0</v>
          </cell>
          <cell r="V491">
            <v>0</v>
          </cell>
          <cell r="W491">
            <v>0</v>
          </cell>
          <cell r="X491">
            <v>-3.9320445204906504E-2</v>
          </cell>
          <cell r="Y491">
            <v>10282.5</v>
          </cell>
          <cell r="Z491">
            <v>13704</v>
          </cell>
          <cell r="AA491">
            <v>26491928.712000001</v>
          </cell>
          <cell r="AB491">
            <v>6614283.7320000008</v>
          </cell>
          <cell r="AC491">
            <v>1.2699999999999999E-2</v>
          </cell>
          <cell r="AD491">
            <v>1.55E-2</v>
          </cell>
          <cell r="AE491">
            <v>350102479</v>
          </cell>
          <cell r="AF491">
            <v>4446301.4832999995</v>
          </cell>
          <cell r="AG491">
            <v>5426588.4244999997</v>
          </cell>
          <cell r="AH491">
            <v>-1735440.1467000004</v>
          </cell>
          <cell r="AI491">
            <v>0</v>
          </cell>
          <cell r="AJ491">
            <v>8257.7802734375</v>
          </cell>
          <cell r="AK491">
            <v>6181741.6299999999</v>
          </cell>
          <cell r="AL491">
            <v>0</v>
          </cell>
          <cell r="AM491">
            <v>6614283.7320000008</v>
          </cell>
          <cell r="AN491">
            <v>0</v>
          </cell>
          <cell r="AO491">
            <v>6614283.7320000008</v>
          </cell>
          <cell r="AP491">
            <v>33.274986743424577</v>
          </cell>
          <cell r="AQ491">
            <v>755153.20550000016</v>
          </cell>
          <cell r="AR491">
            <v>1</v>
          </cell>
          <cell r="AS491">
            <v>0</v>
          </cell>
          <cell r="AT491">
            <v>1</v>
          </cell>
          <cell r="AU491">
            <v>755153.1875</v>
          </cell>
          <cell r="AV491">
            <v>755153.1875</v>
          </cell>
          <cell r="AW491">
            <v>955241884.828125</v>
          </cell>
          <cell r="AX491">
            <v>107879.02678571429</v>
          </cell>
          <cell r="AY491">
            <v>136463126.40401787</v>
          </cell>
          <cell r="AZ491">
            <v>6614283.7320000008</v>
          </cell>
          <cell r="BA491">
            <v>944897.67600000009</v>
          </cell>
          <cell r="BB491">
            <v>5069413875.3143044</v>
          </cell>
          <cell r="BC491">
            <v>734844866.56274295</v>
          </cell>
          <cell r="BD491">
            <v>755153</v>
          </cell>
          <cell r="BE491">
            <v>107879</v>
          </cell>
        </row>
        <row r="492">
          <cell r="A492">
            <v>129544703</v>
          </cell>
          <cell r="B492" t="str">
            <v>Minersville Area SD</v>
          </cell>
          <cell r="C492" t="str">
            <v>Schuylkill</v>
          </cell>
          <cell r="D492">
            <v>4445.2700000000004</v>
          </cell>
          <cell r="E492">
            <v>10</v>
          </cell>
          <cell r="F492">
            <v>1.6799999999999999E-2</v>
          </cell>
          <cell r="G492">
            <v>76</v>
          </cell>
          <cell r="H492">
            <v>19762926.630000003</v>
          </cell>
          <cell r="I492">
            <v>2036.9739999999999</v>
          </cell>
          <cell r="J492">
            <v>0</v>
          </cell>
          <cell r="K492">
            <v>8969697.9400000013</v>
          </cell>
          <cell r="L492">
            <v>368425621</v>
          </cell>
          <cell r="M492">
            <v>166423061</v>
          </cell>
          <cell r="N492">
            <v>4445.27001953125</v>
          </cell>
          <cell r="O492">
            <v>1194.0630000000001</v>
          </cell>
          <cell r="P492">
            <v>1</v>
          </cell>
          <cell r="Q492">
            <v>4728.17</v>
          </cell>
          <cell r="R492">
            <v>8245.6200000000008</v>
          </cell>
          <cell r="S492">
            <v>9.8409999999999993</v>
          </cell>
          <cell r="T492">
            <v>379.77</v>
          </cell>
          <cell r="U492">
            <v>0</v>
          </cell>
          <cell r="V492">
            <v>0</v>
          </cell>
          <cell r="W492">
            <v>0</v>
          </cell>
          <cell r="X492">
            <v>-8.1542693427208657E-2</v>
          </cell>
          <cell r="Y492">
            <v>9702.1005859375</v>
          </cell>
          <cell r="Z492">
            <v>13704</v>
          </cell>
          <cell r="AA492">
            <v>27914691.695999999</v>
          </cell>
          <cell r="AB492">
            <v>8151765.0659999959</v>
          </cell>
          <cell r="AC492">
            <v>1.2699999999999999E-2</v>
          </cell>
          <cell r="AD492">
            <v>1.55E-2</v>
          </cell>
          <cell r="AE492">
            <v>534848682</v>
          </cell>
          <cell r="AF492">
            <v>6792578.2613999993</v>
          </cell>
          <cell r="AG492">
            <v>8290154.5709999995</v>
          </cell>
          <cell r="AH492">
            <v>-2177119.6786000021</v>
          </cell>
          <cell r="AI492">
            <v>0</v>
          </cell>
          <cell r="AJ492">
            <v>8257.7802734375</v>
          </cell>
          <cell r="AK492">
            <v>8969697.9400000013</v>
          </cell>
          <cell r="AL492">
            <v>0</v>
          </cell>
          <cell r="AM492">
            <v>8151765.0659999959</v>
          </cell>
          <cell r="AN492">
            <v>0</v>
          </cell>
          <cell r="AO492">
            <v>8151765.0659999959</v>
          </cell>
          <cell r="AP492">
            <v>41.24776263463766</v>
          </cell>
          <cell r="AQ492">
            <v>679543.36900000181</v>
          </cell>
          <cell r="AR492">
            <v>1</v>
          </cell>
          <cell r="AS492">
            <v>0</v>
          </cell>
          <cell r="AT492">
            <v>1</v>
          </cell>
          <cell r="AU492">
            <v>679543.375</v>
          </cell>
          <cell r="AV492">
            <v>679543.375</v>
          </cell>
          <cell r="AW492">
            <v>955241884.828125</v>
          </cell>
          <cell r="AX492">
            <v>97077.625</v>
          </cell>
          <cell r="AY492">
            <v>136463126.40401787</v>
          </cell>
          <cell r="AZ492">
            <v>8151765.0659999959</v>
          </cell>
          <cell r="BA492">
            <v>1164537.866571428</v>
          </cell>
          <cell r="BB492">
            <v>5077565640.3803043</v>
          </cell>
          <cell r="BC492">
            <v>734844866.56274295</v>
          </cell>
          <cell r="BD492">
            <v>679543</v>
          </cell>
          <cell r="BE492">
            <v>97078</v>
          </cell>
        </row>
        <row r="493">
          <cell r="A493">
            <v>129545003</v>
          </cell>
          <cell r="B493" t="str">
            <v>North Schuylkill SD</v>
          </cell>
          <cell r="C493" t="str">
            <v>Schuylkill</v>
          </cell>
          <cell r="D493">
            <v>4812.13</v>
          </cell>
          <cell r="E493">
            <v>13</v>
          </cell>
          <cell r="F493">
            <v>1.5699999999999999E-2</v>
          </cell>
          <cell r="G493">
            <v>68</v>
          </cell>
          <cell r="H493">
            <v>30816202.490000002</v>
          </cell>
          <cell r="I493">
            <v>2930.4560000000001</v>
          </cell>
          <cell r="J493">
            <v>0</v>
          </cell>
          <cell r="K493">
            <v>13358758.41</v>
          </cell>
          <cell r="L493">
            <v>530554201</v>
          </cell>
          <cell r="M493">
            <v>322005421</v>
          </cell>
          <cell r="N493">
            <v>4812.1298828125</v>
          </cell>
          <cell r="O493">
            <v>2135.3490000000002</v>
          </cell>
          <cell r="P493">
            <v>1</v>
          </cell>
          <cell r="Q493">
            <v>4861.47</v>
          </cell>
          <cell r="R493">
            <v>8245.6200000000008</v>
          </cell>
          <cell r="S493">
            <v>0</v>
          </cell>
          <cell r="T493">
            <v>319.839</v>
          </cell>
          <cell r="U493">
            <v>0</v>
          </cell>
          <cell r="V493">
            <v>0</v>
          </cell>
          <cell r="W493">
            <v>0</v>
          </cell>
          <cell r="X493">
            <v>5.8200955941929963E-2</v>
          </cell>
          <cell r="Y493">
            <v>10515.8388671875</v>
          </cell>
          <cell r="Z493">
            <v>13704</v>
          </cell>
          <cell r="AA493">
            <v>40158969.024000004</v>
          </cell>
          <cell r="AB493">
            <v>9342766.5340000018</v>
          </cell>
          <cell r="AC493">
            <v>1.2699999999999999E-2</v>
          </cell>
          <cell r="AD493">
            <v>1.55E-2</v>
          </cell>
          <cell r="AE493">
            <v>852559622</v>
          </cell>
          <cell r="AF493">
            <v>10827507.1994</v>
          </cell>
          <cell r="AG493">
            <v>13214674.141000001</v>
          </cell>
          <cell r="AH493">
            <v>-2531251.2105999999</v>
          </cell>
          <cell r="AI493">
            <v>0</v>
          </cell>
          <cell r="AJ493">
            <v>8257.7802734375</v>
          </cell>
          <cell r="AK493">
            <v>13358758.41</v>
          </cell>
          <cell r="AL493">
            <v>0</v>
          </cell>
          <cell r="AM493">
            <v>9342766.5340000018</v>
          </cell>
          <cell r="AN493">
            <v>0</v>
          </cell>
          <cell r="AO493">
            <v>9342766.5340000018</v>
          </cell>
          <cell r="AP493">
            <v>30.317708799556897</v>
          </cell>
          <cell r="AQ493">
            <v>144084.26899999939</v>
          </cell>
          <cell r="AR493">
            <v>1</v>
          </cell>
          <cell r="AS493">
            <v>0</v>
          </cell>
          <cell r="AT493">
            <v>1</v>
          </cell>
          <cell r="AU493">
            <v>144084.265625</v>
          </cell>
          <cell r="AV493">
            <v>144084.265625</v>
          </cell>
          <cell r="AW493">
            <v>955241884.828125</v>
          </cell>
          <cell r="AX493">
            <v>20583.466517857141</v>
          </cell>
          <cell r="AY493">
            <v>136463126.40401787</v>
          </cell>
          <cell r="AZ493">
            <v>9342766.5340000018</v>
          </cell>
          <cell r="BA493">
            <v>1334680.9334285718</v>
          </cell>
          <cell r="BB493">
            <v>5086908406.9143047</v>
          </cell>
          <cell r="BC493">
            <v>734844866.56274295</v>
          </cell>
          <cell r="BD493">
            <v>144084</v>
          </cell>
          <cell r="BE493">
            <v>20583</v>
          </cell>
        </row>
        <row r="494">
          <cell r="A494">
            <v>129546003</v>
          </cell>
          <cell r="B494" t="str">
            <v>Pine Grove Area SD</v>
          </cell>
          <cell r="C494" t="str">
            <v>Schuylkill</v>
          </cell>
          <cell r="D494">
            <v>8480.84</v>
          </cell>
          <cell r="E494">
            <v>52</v>
          </cell>
          <cell r="F494">
            <v>1.3899999999999999E-2</v>
          </cell>
          <cell r="G494">
            <v>49</v>
          </cell>
          <cell r="H494">
            <v>23410384.91</v>
          </cell>
          <cell r="I494">
            <v>2018.9259999999999</v>
          </cell>
          <cell r="J494">
            <v>0</v>
          </cell>
          <cell r="K494">
            <v>14088350.950000001</v>
          </cell>
          <cell r="L494">
            <v>740159292</v>
          </cell>
          <cell r="M494">
            <v>275546798</v>
          </cell>
          <cell r="N494">
            <v>8480.83984375</v>
          </cell>
          <cell r="O494">
            <v>1554.0909999999999</v>
          </cell>
          <cell r="P494">
            <v>0.98</v>
          </cell>
          <cell r="Q494">
            <v>8430.68</v>
          </cell>
          <cell r="R494">
            <v>8245.6200000000008</v>
          </cell>
          <cell r="S494">
            <v>7.7779999999999996</v>
          </cell>
          <cell r="T494">
            <v>124.81399999999999</v>
          </cell>
          <cell r="U494">
            <v>0</v>
          </cell>
          <cell r="V494">
            <v>0</v>
          </cell>
          <cell r="W494">
            <v>0</v>
          </cell>
          <cell r="X494">
            <v>-5.6965305151556449E-2</v>
          </cell>
          <cell r="Y494">
            <v>11595.46484375</v>
          </cell>
          <cell r="Z494">
            <v>13704</v>
          </cell>
          <cell r="AA494">
            <v>27667361.903999999</v>
          </cell>
          <cell r="AB494">
            <v>4256976.993999999</v>
          </cell>
          <cell r="AC494">
            <v>1.2699999999999999E-2</v>
          </cell>
          <cell r="AD494">
            <v>1.55E-2</v>
          </cell>
          <cell r="AE494">
            <v>1015706090</v>
          </cell>
          <cell r="AF494">
            <v>12899467.343</v>
          </cell>
          <cell r="AG494">
            <v>15743444.395</v>
          </cell>
          <cell r="AH494">
            <v>-1188883.6070000008</v>
          </cell>
          <cell r="AI494">
            <v>0</v>
          </cell>
          <cell r="AJ494">
            <v>8257.7802734375</v>
          </cell>
          <cell r="AK494">
            <v>14088350.950000001</v>
          </cell>
          <cell r="AL494">
            <v>0</v>
          </cell>
          <cell r="AM494">
            <v>4256976.993999999</v>
          </cell>
          <cell r="AN494">
            <v>0</v>
          </cell>
          <cell r="AO494">
            <v>4256976.993999999</v>
          </cell>
          <cell r="AP494">
            <v>18.184139262834524</v>
          </cell>
          <cell r="AQ494">
            <v>0</v>
          </cell>
          <cell r="AR494">
            <v>0.97298795040236086</v>
          </cell>
          <cell r="AS494">
            <v>0</v>
          </cell>
          <cell r="AT494">
            <v>0.97298795040236086</v>
          </cell>
          <cell r="AU494">
            <v>0</v>
          </cell>
          <cell r="AV494">
            <v>0</v>
          </cell>
          <cell r="AW494">
            <v>955241884.828125</v>
          </cell>
          <cell r="AX494">
            <v>0</v>
          </cell>
          <cell r="AY494">
            <v>136463126.40401787</v>
          </cell>
          <cell r="AZ494">
            <v>4256976.993999999</v>
          </cell>
          <cell r="BA494">
            <v>608139.5705714284</v>
          </cell>
          <cell r="BB494">
            <v>5091165383.9083052</v>
          </cell>
          <cell r="BC494">
            <v>734844866.56274295</v>
          </cell>
          <cell r="BD494">
            <v>0</v>
          </cell>
          <cell r="BE494">
            <v>0</v>
          </cell>
        </row>
        <row r="495">
          <cell r="A495">
            <v>129546103</v>
          </cell>
          <cell r="B495" t="str">
            <v>Pottsville Area SD</v>
          </cell>
          <cell r="C495" t="str">
            <v>Schuylkill</v>
          </cell>
          <cell r="D495">
            <v>5042.6000000000004</v>
          </cell>
          <cell r="E495">
            <v>16</v>
          </cell>
          <cell r="F495">
            <v>1.5699999999999999E-2</v>
          </cell>
          <cell r="G495">
            <v>68</v>
          </cell>
          <cell r="H495">
            <v>36862822.019999996</v>
          </cell>
          <cell r="I495">
            <v>3658.0250000000001</v>
          </cell>
          <cell r="J495">
            <v>0</v>
          </cell>
          <cell r="K495">
            <v>17131208.59</v>
          </cell>
          <cell r="L495">
            <v>674245928</v>
          </cell>
          <cell r="M495">
            <v>420101715</v>
          </cell>
          <cell r="N495">
            <v>5042.60009765625</v>
          </cell>
          <cell r="O495">
            <v>2408.1260000000002</v>
          </cell>
          <cell r="P495">
            <v>1</v>
          </cell>
          <cell r="Q495">
            <v>5084.8</v>
          </cell>
          <cell r="R495">
            <v>8245.6200000000008</v>
          </cell>
          <cell r="S495">
            <v>0</v>
          </cell>
          <cell r="T495">
            <v>604.94799999999998</v>
          </cell>
          <cell r="U495">
            <v>0</v>
          </cell>
          <cell r="V495">
            <v>0</v>
          </cell>
          <cell r="W495">
            <v>0</v>
          </cell>
          <cell r="X495">
            <v>-0.15425681923782436</v>
          </cell>
          <cell r="Y495">
            <v>10077.2470703125</v>
          </cell>
          <cell r="Z495">
            <v>13704</v>
          </cell>
          <cell r="AA495">
            <v>50129574.600000001</v>
          </cell>
          <cell r="AB495">
            <v>13266752.580000006</v>
          </cell>
          <cell r="AC495">
            <v>1.2699999999999999E-2</v>
          </cell>
          <cell r="AD495">
            <v>1.55E-2</v>
          </cell>
          <cell r="AE495">
            <v>1094347643</v>
          </cell>
          <cell r="AF495">
            <v>13898215.066099999</v>
          </cell>
          <cell r="AG495">
            <v>16962388.466499999</v>
          </cell>
          <cell r="AH495">
            <v>-3232993.5239000004</v>
          </cell>
          <cell r="AI495">
            <v>0</v>
          </cell>
          <cell r="AJ495">
            <v>8257.7802734375</v>
          </cell>
          <cell r="AK495">
            <v>17131208.59</v>
          </cell>
          <cell r="AL495">
            <v>0</v>
          </cell>
          <cell r="AM495">
            <v>13266752.580000006</v>
          </cell>
          <cell r="AN495">
            <v>0</v>
          </cell>
          <cell r="AO495">
            <v>13266752.580000006</v>
          </cell>
          <cell r="AP495">
            <v>35.989519665103508</v>
          </cell>
          <cell r="AQ495">
            <v>168820.12350000069</v>
          </cell>
          <cell r="AR495">
            <v>1</v>
          </cell>
          <cell r="AS495">
            <v>0</v>
          </cell>
          <cell r="AT495">
            <v>1</v>
          </cell>
          <cell r="AU495">
            <v>168820.125</v>
          </cell>
          <cell r="AV495">
            <v>168820.125</v>
          </cell>
          <cell r="AW495">
            <v>955241884.828125</v>
          </cell>
          <cell r="AX495">
            <v>24117.160714285714</v>
          </cell>
          <cell r="AY495">
            <v>136463126.40401787</v>
          </cell>
          <cell r="AZ495">
            <v>13266752.580000006</v>
          </cell>
          <cell r="BA495">
            <v>1895250.3685714293</v>
          </cell>
          <cell r="BB495">
            <v>5104432136.4883051</v>
          </cell>
          <cell r="BC495">
            <v>734844866.56274295</v>
          </cell>
          <cell r="BD495">
            <v>168820</v>
          </cell>
          <cell r="BE495">
            <v>24117</v>
          </cell>
        </row>
        <row r="496">
          <cell r="A496">
            <v>129546803</v>
          </cell>
          <cell r="B496" t="str">
            <v>Saint Clair Area SD</v>
          </cell>
          <cell r="C496" t="str">
            <v>Schuylkill</v>
          </cell>
          <cell r="D496">
            <v>5262.77</v>
          </cell>
          <cell r="E496">
            <v>18</v>
          </cell>
          <cell r="F496">
            <v>1.49E-2</v>
          </cell>
          <cell r="G496">
            <v>57</v>
          </cell>
          <cell r="H496">
            <v>11239748.289999999</v>
          </cell>
          <cell r="I496">
            <v>1208.319</v>
          </cell>
          <cell r="J496">
            <v>0</v>
          </cell>
          <cell r="K496">
            <v>5408755.4199999999</v>
          </cell>
          <cell r="L496">
            <v>253183800</v>
          </cell>
          <cell r="M496">
            <v>110990377</v>
          </cell>
          <cell r="N496">
            <v>5262.77001953125</v>
          </cell>
          <cell r="O496">
            <v>790.90599999999995</v>
          </cell>
          <cell r="P496">
            <v>1</v>
          </cell>
          <cell r="Q496">
            <v>5238.28</v>
          </cell>
          <cell r="R496">
            <v>8245.6200000000008</v>
          </cell>
          <cell r="S496">
            <v>56.222000000000001</v>
          </cell>
          <cell r="T496">
            <v>126.175</v>
          </cell>
          <cell r="U496">
            <v>0</v>
          </cell>
          <cell r="V496">
            <v>0</v>
          </cell>
          <cell r="W496">
            <v>0</v>
          </cell>
          <cell r="X496">
            <v>-0.110276904385585</v>
          </cell>
          <cell r="Y496">
            <v>9301.970703125</v>
          </cell>
          <cell r="Z496">
            <v>13704</v>
          </cell>
          <cell r="AA496">
            <v>16558803.575999999</v>
          </cell>
          <cell r="AB496">
            <v>5319055.2860000003</v>
          </cell>
          <cell r="AC496">
            <v>1.2699999999999999E-2</v>
          </cell>
          <cell r="AD496">
            <v>1.55E-2</v>
          </cell>
          <cell r="AE496">
            <v>364174177</v>
          </cell>
          <cell r="AF496">
            <v>4625012.0478999997</v>
          </cell>
          <cell r="AG496">
            <v>5644699.7434999999</v>
          </cell>
          <cell r="AH496">
            <v>-783743.37210000027</v>
          </cell>
          <cell r="AI496">
            <v>0</v>
          </cell>
          <cell r="AJ496">
            <v>8257.7802734375</v>
          </cell>
          <cell r="AK496">
            <v>5408755.4199999999</v>
          </cell>
          <cell r="AL496">
            <v>0</v>
          </cell>
          <cell r="AM496">
            <v>5319055.2860000003</v>
          </cell>
          <cell r="AN496">
            <v>0</v>
          </cell>
          <cell r="AO496">
            <v>5319055.2860000003</v>
          </cell>
          <cell r="AP496">
            <v>47.323615696379626</v>
          </cell>
          <cell r="AQ496">
            <v>0</v>
          </cell>
          <cell r="AR496">
            <v>1</v>
          </cell>
          <cell r="AS496">
            <v>0</v>
          </cell>
          <cell r="AT496">
            <v>1</v>
          </cell>
          <cell r="AU496">
            <v>0</v>
          </cell>
          <cell r="AV496">
            <v>0</v>
          </cell>
          <cell r="AW496">
            <v>955241884.828125</v>
          </cell>
          <cell r="AX496">
            <v>0</v>
          </cell>
          <cell r="AY496">
            <v>136463126.40401787</v>
          </cell>
          <cell r="AZ496">
            <v>5319055.2860000003</v>
          </cell>
          <cell r="BA496">
            <v>759865.04085714289</v>
          </cell>
          <cell r="BB496">
            <v>5109751191.7743053</v>
          </cell>
          <cell r="BC496">
            <v>734844866.56274295</v>
          </cell>
          <cell r="BD496">
            <v>0</v>
          </cell>
          <cell r="BE496">
            <v>0</v>
          </cell>
        </row>
        <row r="497">
          <cell r="A497">
            <v>129547203</v>
          </cell>
          <cell r="B497" t="str">
            <v>Shenandoah Valley SD</v>
          </cell>
          <cell r="C497" t="str">
            <v>Schuylkill</v>
          </cell>
          <cell r="D497">
            <v>1997.68</v>
          </cell>
          <cell r="E497">
            <v>1</v>
          </cell>
          <cell r="F497">
            <v>2.01E-2</v>
          </cell>
          <cell r="G497">
            <v>92</v>
          </cell>
          <cell r="H497">
            <v>19673819.630000003</v>
          </cell>
          <cell r="I497">
            <v>2314.8989999999999</v>
          </cell>
          <cell r="J497">
            <v>0</v>
          </cell>
          <cell r="K497">
            <v>5209861.16</v>
          </cell>
          <cell r="L497">
            <v>152403245</v>
          </cell>
          <cell r="M497">
            <v>106341668</v>
          </cell>
          <cell r="N497">
            <v>1997.6800537109375</v>
          </cell>
          <cell r="O497">
            <v>1204.684</v>
          </cell>
          <cell r="P497">
            <v>1</v>
          </cell>
          <cell r="Q497">
            <v>2006.12</v>
          </cell>
          <cell r="R497">
            <v>8245.6200000000008</v>
          </cell>
          <cell r="S497">
            <v>0</v>
          </cell>
          <cell r="T497">
            <v>601.00699999999995</v>
          </cell>
          <cell r="U497">
            <v>0</v>
          </cell>
          <cell r="V497">
            <v>0</v>
          </cell>
          <cell r="W497">
            <v>0</v>
          </cell>
          <cell r="X497">
            <v>-1.6632261283129333E-3</v>
          </cell>
          <cell r="Y497">
            <v>8498.78125</v>
          </cell>
          <cell r="Z497">
            <v>13704</v>
          </cell>
          <cell r="AA497">
            <v>31723375.895999998</v>
          </cell>
          <cell r="AB497">
            <v>12049556.265999995</v>
          </cell>
          <cell r="AC497">
            <v>1.2699999999999999E-2</v>
          </cell>
          <cell r="AD497">
            <v>1.55E-2</v>
          </cell>
          <cell r="AE497">
            <v>258744913</v>
          </cell>
          <cell r="AF497">
            <v>3286060.3950999998</v>
          </cell>
          <cell r="AG497">
            <v>4010546.1515000002</v>
          </cell>
          <cell r="AH497">
            <v>-1923800.7649000003</v>
          </cell>
          <cell r="AI497">
            <v>0</v>
          </cell>
          <cell r="AJ497">
            <v>8257.7802734375</v>
          </cell>
          <cell r="AK497">
            <v>5209861.16</v>
          </cell>
          <cell r="AL497">
            <v>0</v>
          </cell>
          <cell r="AM497">
            <v>12049556.265999995</v>
          </cell>
          <cell r="AN497">
            <v>0</v>
          </cell>
          <cell r="AO497">
            <v>12049556.265999995</v>
          </cell>
          <cell r="AP497">
            <v>61.246654145522392</v>
          </cell>
          <cell r="AQ497">
            <v>1199315.0085</v>
          </cell>
          <cell r="AR497">
            <v>1</v>
          </cell>
          <cell r="AS497">
            <v>0</v>
          </cell>
          <cell r="AT497">
            <v>1</v>
          </cell>
          <cell r="AU497">
            <v>1199315</v>
          </cell>
          <cell r="AV497">
            <v>1199315</v>
          </cell>
          <cell r="AW497">
            <v>955241884.828125</v>
          </cell>
          <cell r="AX497">
            <v>171330.71428571429</v>
          </cell>
          <cell r="AY497">
            <v>136463126.40401787</v>
          </cell>
          <cell r="AZ497">
            <v>12049556.265999995</v>
          </cell>
          <cell r="BA497">
            <v>1721365.1808571422</v>
          </cell>
          <cell r="BB497">
            <v>5121800748.0403051</v>
          </cell>
          <cell r="BC497">
            <v>734844866.56274295</v>
          </cell>
          <cell r="BD497">
            <v>1199315</v>
          </cell>
          <cell r="BE497">
            <v>171331</v>
          </cell>
        </row>
        <row r="498">
          <cell r="A498">
            <v>129547303</v>
          </cell>
          <cell r="B498" t="str">
            <v>Schuylkill Haven Area SD</v>
          </cell>
          <cell r="C498" t="str">
            <v>Schuylkill</v>
          </cell>
          <cell r="D498">
            <v>6507.14</v>
          </cell>
          <cell r="E498">
            <v>29</v>
          </cell>
          <cell r="F498">
            <v>1.4200000000000001E-2</v>
          </cell>
          <cell r="G498">
            <v>51</v>
          </cell>
          <cell r="H498">
            <v>20585537.34</v>
          </cell>
          <cell r="I498">
            <v>1625.8140000000001</v>
          </cell>
          <cell r="J498">
            <v>0</v>
          </cell>
          <cell r="K498">
            <v>8756327.9900000002</v>
          </cell>
          <cell r="L498">
            <v>405748029</v>
          </cell>
          <cell r="M498">
            <v>210892527</v>
          </cell>
          <cell r="N498">
            <v>6507.14013671875</v>
          </cell>
          <cell r="O498">
            <v>1172.373</v>
          </cell>
          <cell r="P498">
            <v>1</v>
          </cell>
          <cell r="Q498">
            <v>6538.34</v>
          </cell>
          <cell r="R498">
            <v>8245.6200000000008</v>
          </cell>
          <cell r="S498">
            <v>0</v>
          </cell>
          <cell r="T498">
            <v>147.988</v>
          </cell>
          <cell r="U498">
            <v>0</v>
          </cell>
          <cell r="V498">
            <v>0</v>
          </cell>
          <cell r="W498">
            <v>0</v>
          </cell>
          <cell r="X498">
            <v>-0.12050829249849207</v>
          </cell>
          <cell r="Y498">
            <v>12661.6806640625</v>
          </cell>
          <cell r="Z498">
            <v>13704</v>
          </cell>
          <cell r="AA498">
            <v>22280155.056000002</v>
          </cell>
          <cell r="AB498">
            <v>1694617.7160000019</v>
          </cell>
          <cell r="AC498">
            <v>1.2699999999999999E-2</v>
          </cell>
          <cell r="AD498">
            <v>1.55E-2</v>
          </cell>
          <cell r="AE498">
            <v>616640556</v>
          </cell>
          <cell r="AF498">
            <v>7831335.0611999994</v>
          </cell>
          <cell r="AG498">
            <v>9557928.6180000007</v>
          </cell>
          <cell r="AH498">
            <v>-924992.92880000081</v>
          </cell>
          <cell r="AI498">
            <v>0</v>
          </cell>
          <cell r="AJ498">
            <v>8257.7802734375</v>
          </cell>
          <cell r="AK498">
            <v>8756327.9900000002</v>
          </cell>
          <cell r="AL498">
            <v>0</v>
          </cell>
          <cell r="AM498">
            <v>1694617.7160000019</v>
          </cell>
          <cell r="AN498">
            <v>0</v>
          </cell>
          <cell r="AO498">
            <v>1694617.7160000019</v>
          </cell>
          <cell r="AP498">
            <v>8.2320790951964629</v>
          </cell>
          <cell r="AQ498">
            <v>0</v>
          </cell>
          <cell r="AR498">
            <v>1</v>
          </cell>
          <cell r="AS498">
            <v>0</v>
          </cell>
          <cell r="AT498">
            <v>1</v>
          </cell>
          <cell r="AU498">
            <v>0</v>
          </cell>
          <cell r="AV498">
            <v>0</v>
          </cell>
          <cell r="AW498">
            <v>955241884.828125</v>
          </cell>
          <cell r="AX498">
            <v>0</v>
          </cell>
          <cell r="AY498">
            <v>136463126.40401787</v>
          </cell>
          <cell r="AZ498">
            <v>1694617.7160000019</v>
          </cell>
          <cell r="BA498">
            <v>242088.2451428574</v>
          </cell>
          <cell r="BB498">
            <v>5123495365.7563047</v>
          </cell>
          <cell r="BC498">
            <v>734844866.56274295</v>
          </cell>
          <cell r="BD498">
            <v>0</v>
          </cell>
          <cell r="BE498">
            <v>0</v>
          </cell>
        </row>
        <row r="499">
          <cell r="A499">
            <v>129547603</v>
          </cell>
          <cell r="B499" t="str">
            <v>Tamaqua Area SD</v>
          </cell>
          <cell r="C499" t="str">
            <v>Schuylkill</v>
          </cell>
          <cell r="D499">
            <v>6157.08</v>
          </cell>
          <cell r="E499">
            <v>25</v>
          </cell>
          <cell r="F499">
            <v>1.49E-2</v>
          </cell>
          <cell r="G499">
            <v>57</v>
          </cell>
          <cell r="H499">
            <v>31871823.940000001</v>
          </cell>
          <cell r="I499">
            <v>3270.7979999999998</v>
          </cell>
          <cell r="J499">
            <v>0</v>
          </cell>
          <cell r="K499">
            <v>17643474.010000002</v>
          </cell>
          <cell r="L499">
            <v>835079332</v>
          </cell>
          <cell r="M499">
            <v>352444666</v>
          </cell>
          <cell r="N499">
            <v>6157.080078125</v>
          </cell>
          <cell r="O499">
            <v>2201.8409999999999</v>
          </cell>
          <cell r="P499">
            <v>1</v>
          </cell>
          <cell r="Q499">
            <v>6192.37</v>
          </cell>
          <cell r="R499">
            <v>8245.6200000000008</v>
          </cell>
          <cell r="S499">
            <v>0</v>
          </cell>
          <cell r="T499">
            <v>482.96800000000002</v>
          </cell>
          <cell r="U499">
            <v>0</v>
          </cell>
          <cell r="V499">
            <v>0</v>
          </cell>
          <cell r="W499">
            <v>0</v>
          </cell>
          <cell r="X499">
            <v>5.3873026944387017E-2</v>
          </cell>
          <cell r="Y499">
            <v>9744.357421875</v>
          </cell>
          <cell r="Z499">
            <v>13704</v>
          </cell>
          <cell r="AA499">
            <v>44823015.791999996</v>
          </cell>
          <cell r="AB499">
            <v>12951191.851999994</v>
          </cell>
          <cell r="AC499">
            <v>1.2699999999999999E-2</v>
          </cell>
          <cell r="AD499">
            <v>1.55E-2</v>
          </cell>
          <cell r="AE499">
            <v>1187523998</v>
          </cell>
          <cell r="AF499">
            <v>15081554.774599999</v>
          </cell>
          <cell r="AG499">
            <v>18406621.969000001</v>
          </cell>
          <cell r="AH499">
            <v>-2561919.2354000024</v>
          </cell>
          <cell r="AI499">
            <v>0</v>
          </cell>
          <cell r="AJ499">
            <v>8257.7802734375</v>
          </cell>
          <cell r="AK499">
            <v>17643474.010000002</v>
          </cell>
          <cell r="AL499">
            <v>0</v>
          </cell>
          <cell r="AM499">
            <v>12951191.851999994</v>
          </cell>
          <cell r="AN499">
            <v>0</v>
          </cell>
          <cell r="AO499">
            <v>12951191.851999994</v>
          </cell>
          <cell r="AP499">
            <v>40.635239063760949</v>
          </cell>
          <cell r="AQ499">
            <v>0</v>
          </cell>
          <cell r="AR499">
            <v>1</v>
          </cell>
          <cell r="AS499">
            <v>0</v>
          </cell>
          <cell r="AT499">
            <v>1</v>
          </cell>
          <cell r="AU499">
            <v>0</v>
          </cell>
          <cell r="AV499">
            <v>0</v>
          </cell>
          <cell r="AW499">
            <v>955241884.828125</v>
          </cell>
          <cell r="AX499">
            <v>0</v>
          </cell>
          <cell r="AY499">
            <v>136463126.40401787</v>
          </cell>
          <cell r="AZ499">
            <v>12951191.851999994</v>
          </cell>
          <cell r="BA499">
            <v>1850170.2645714278</v>
          </cell>
          <cell r="BB499">
            <v>5136446557.608305</v>
          </cell>
          <cell r="BC499">
            <v>734844866.56274295</v>
          </cell>
          <cell r="BD499">
            <v>0</v>
          </cell>
          <cell r="BE499">
            <v>0</v>
          </cell>
        </row>
        <row r="500">
          <cell r="A500">
            <v>129547803</v>
          </cell>
          <cell r="B500" t="str">
            <v>Tri-Valley SD</v>
          </cell>
          <cell r="C500" t="str">
            <v>Schuylkill</v>
          </cell>
          <cell r="D500">
            <v>7133.94</v>
          </cell>
          <cell r="E500">
            <v>36</v>
          </cell>
          <cell r="F500">
            <v>1.1299999999999999E-2</v>
          </cell>
          <cell r="G500">
            <v>18</v>
          </cell>
          <cell r="H500">
            <v>13359467.76</v>
          </cell>
          <cell r="I500">
            <v>1307.1400000000001</v>
          </cell>
          <cell r="J500">
            <v>0</v>
          </cell>
          <cell r="K500">
            <v>6489225.2700000005</v>
          </cell>
          <cell r="L500">
            <v>410360717</v>
          </cell>
          <cell r="M500">
            <v>165937548</v>
          </cell>
          <cell r="N500">
            <v>7133.93994140625</v>
          </cell>
          <cell r="O500">
            <v>936.74599999999998</v>
          </cell>
          <cell r="P500">
            <v>1</v>
          </cell>
          <cell r="Q500">
            <v>7102.84</v>
          </cell>
          <cell r="R500">
            <v>8245.6200000000008</v>
          </cell>
          <cell r="S500">
            <v>90.275000000000006</v>
          </cell>
          <cell r="T500">
            <v>108.88800000000001</v>
          </cell>
          <cell r="U500">
            <v>0</v>
          </cell>
          <cell r="V500">
            <v>0</v>
          </cell>
          <cell r="W500">
            <v>0</v>
          </cell>
          <cell r="X500">
            <v>7.7235870526447745E-2</v>
          </cell>
          <cell r="Y500">
            <v>10220.3798828125</v>
          </cell>
          <cell r="Z500">
            <v>13704</v>
          </cell>
          <cell r="AA500">
            <v>17913046.560000002</v>
          </cell>
          <cell r="AB500">
            <v>4553578.8000000026</v>
          </cell>
          <cell r="AC500">
            <v>1.2699999999999999E-2</v>
          </cell>
          <cell r="AD500">
            <v>1.55E-2</v>
          </cell>
          <cell r="AE500">
            <v>576298265</v>
          </cell>
          <cell r="AF500">
            <v>7318987.9654999999</v>
          </cell>
          <cell r="AG500">
            <v>8932623.1074999999</v>
          </cell>
          <cell r="AH500">
            <v>829762.69549999945</v>
          </cell>
          <cell r="AI500">
            <v>829762.69549999945</v>
          </cell>
          <cell r="AJ500">
            <v>8257.7802734375</v>
          </cell>
          <cell r="AK500">
            <v>7318987.9654999999</v>
          </cell>
          <cell r="AL500">
            <v>0</v>
          </cell>
          <cell r="AM500">
            <v>3723816.1045000032</v>
          </cell>
          <cell r="AN500">
            <v>0</v>
          </cell>
          <cell r="AO500">
            <v>3723816.1045000032</v>
          </cell>
          <cell r="AP500">
            <v>27.873985486529619</v>
          </cell>
          <cell r="AQ500">
            <v>0</v>
          </cell>
          <cell r="AR500">
            <v>1</v>
          </cell>
          <cell r="AS500">
            <v>0</v>
          </cell>
          <cell r="AT500">
            <v>1</v>
          </cell>
          <cell r="AU500">
            <v>0</v>
          </cell>
          <cell r="AV500">
            <v>0</v>
          </cell>
          <cell r="AW500">
            <v>955241884.828125</v>
          </cell>
          <cell r="AX500">
            <v>0</v>
          </cell>
          <cell r="AY500">
            <v>136463126.40401787</v>
          </cell>
          <cell r="AZ500">
            <v>3723816.1045000032</v>
          </cell>
          <cell r="BA500">
            <v>531973.7292142862</v>
          </cell>
          <cell r="BB500">
            <v>5140170373.7128048</v>
          </cell>
          <cell r="BC500">
            <v>734844866.56274295</v>
          </cell>
          <cell r="BD500">
            <v>0</v>
          </cell>
          <cell r="BE500">
            <v>0</v>
          </cell>
        </row>
        <row r="501">
          <cell r="A501">
            <v>129548803</v>
          </cell>
          <cell r="B501" t="str">
            <v>Williams Valley SD</v>
          </cell>
          <cell r="C501" t="str">
            <v>Schuylkill</v>
          </cell>
          <cell r="D501">
            <v>4077.15</v>
          </cell>
          <cell r="E501">
            <v>8</v>
          </cell>
          <cell r="F501">
            <v>1.2E-2</v>
          </cell>
          <cell r="G501">
            <v>25</v>
          </cell>
          <cell r="H501">
            <v>19753626.809999999</v>
          </cell>
          <cell r="I501">
            <v>1734.59</v>
          </cell>
          <cell r="J501">
            <v>0</v>
          </cell>
          <cell r="K501">
            <v>4672474.17</v>
          </cell>
          <cell r="L501">
            <v>251850808</v>
          </cell>
          <cell r="M501">
            <v>137596160</v>
          </cell>
          <cell r="N501">
            <v>4077.14990234375</v>
          </cell>
          <cell r="O501">
            <v>1071.2840000000001</v>
          </cell>
          <cell r="P501">
            <v>1</v>
          </cell>
          <cell r="Q501">
            <v>4074.11</v>
          </cell>
          <cell r="R501">
            <v>8245.6200000000008</v>
          </cell>
          <cell r="S501">
            <v>47.177</v>
          </cell>
          <cell r="T501">
            <v>219.809</v>
          </cell>
          <cell r="U501">
            <v>0</v>
          </cell>
          <cell r="V501">
            <v>0</v>
          </cell>
          <cell r="W501">
            <v>0</v>
          </cell>
          <cell r="X501">
            <v>-3.4723617592386347E-2</v>
          </cell>
          <cell r="Y501">
            <v>11388.06640625</v>
          </cell>
          <cell r="Z501">
            <v>13704</v>
          </cell>
          <cell r="AA501">
            <v>23770821.359999999</v>
          </cell>
          <cell r="AB501">
            <v>4017194.5500000007</v>
          </cell>
          <cell r="AC501">
            <v>1.2699999999999999E-2</v>
          </cell>
          <cell r="AD501">
            <v>1.55E-2</v>
          </cell>
          <cell r="AE501">
            <v>389446968</v>
          </cell>
          <cell r="AF501">
            <v>4945976.4935999997</v>
          </cell>
          <cell r="AG501">
            <v>6036428.0039999997</v>
          </cell>
          <cell r="AH501">
            <v>273502.32359999977</v>
          </cell>
          <cell r="AI501">
            <v>273502.32359999977</v>
          </cell>
          <cell r="AJ501">
            <v>8257.7802734375</v>
          </cell>
          <cell r="AK501">
            <v>4945976.4935999997</v>
          </cell>
          <cell r="AL501">
            <v>0</v>
          </cell>
          <cell r="AM501">
            <v>3743692.226400001</v>
          </cell>
          <cell r="AN501">
            <v>0</v>
          </cell>
          <cell r="AO501">
            <v>3743692.226400001</v>
          </cell>
          <cell r="AP501">
            <v>18.951923423524477</v>
          </cell>
          <cell r="AQ501">
            <v>0</v>
          </cell>
          <cell r="AR501">
            <v>1</v>
          </cell>
          <cell r="AS501">
            <v>0</v>
          </cell>
          <cell r="AT501">
            <v>1</v>
          </cell>
          <cell r="AU501">
            <v>0</v>
          </cell>
          <cell r="AV501">
            <v>0</v>
          </cell>
          <cell r="AW501">
            <v>955241884.828125</v>
          </cell>
          <cell r="AX501">
            <v>0</v>
          </cell>
          <cell r="AY501">
            <v>136463126.40401787</v>
          </cell>
          <cell r="AZ501">
            <v>3743692.226400001</v>
          </cell>
          <cell r="BA501">
            <v>534813.17520000017</v>
          </cell>
          <cell r="BB501">
            <v>5143914065.9392052</v>
          </cell>
          <cell r="BC501">
            <v>734844866.56274295</v>
          </cell>
          <cell r="BD501">
            <v>0</v>
          </cell>
          <cell r="BE501">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669F2-01A5-4F77-8C20-F7240E0263E5}">
  <sheetPr>
    <pageSetUpPr fitToPage="1"/>
  </sheetPr>
  <dimension ref="A1:L700"/>
  <sheetViews>
    <sheetView tabSelected="1" topLeftCell="E6" zoomScale="70" zoomScaleNormal="70" workbookViewId="0">
      <selection activeCell="G12" sqref="G12"/>
    </sheetView>
  </sheetViews>
  <sheetFormatPr defaultColWidth="8.85546875" defaultRowHeight="14.5" x14ac:dyDescent="0.35"/>
  <cols>
    <col min="1" max="3" width="26.78515625" style="1" hidden="1" customWidth="1"/>
    <col min="4" max="4" width="5.78515625" style="1" hidden="1" customWidth="1"/>
    <col min="5" max="5" width="5.78515625" style="1" customWidth="1"/>
    <col min="6" max="6" width="7.5703125" style="1" bestFit="1" customWidth="1"/>
    <col min="7" max="7" width="83.85546875" style="1" customWidth="1"/>
    <col min="8" max="8" width="17.42578125" style="1" customWidth="1"/>
    <col min="9" max="9" width="5.78515625" style="1" customWidth="1"/>
    <col min="10" max="10" width="10.78515625" style="1" bestFit="1" customWidth="1"/>
    <col min="11" max="11" width="8.85546875" style="1"/>
    <col min="12" max="12" width="11" style="1" bestFit="1" customWidth="1"/>
    <col min="13" max="16384" width="8.85546875" style="1"/>
  </cols>
  <sheetData>
    <row r="1" spans="1:11" hidden="1" x14ac:dyDescent="0.35">
      <c r="J1" s="2"/>
      <c r="K1" s="2"/>
    </row>
    <row r="2" spans="1:11" hidden="1" x14ac:dyDescent="0.35">
      <c r="J2" s="2"/>
      <c r="K2" s="2"/>
    </row>
    <row r="3" spans="1:11" hidden="1" x14ac:dyDescent="0.35">
      <c r="J3" s="2"/>
      <c r="K3" s="2"/>
    </row>
    <row r="4" spans="1:11" hidden="1" x14ac:dyDescent="0.35">
      <c r="J4" s="2"/>
      <c r="K4" s="2"/>
    </row>
    <row r="5" spans="1:11" hidden="1" x14ac:dyDescent="0.35">
      <c r="J5" s="2"/>
      <c r="K5" s="2"/>
    </row>
    <row r="6" spans="1:11" x14ac:dyDescent="0.35">
      <c r="E6" s="2"/>
      <c r="F6" s="2"/>
      <c r="G6" s="2"/>
      <c r="H6" s="2"/>
      <c r="I6" s="2"/>
      <c r="J6" s="2"/>
      <c r="K6" s="2"/>
    </row>
    <row r="7" spans="1:11" x14ac:dyDescent="0.35">
      <c r="D7" s="2"/>
      <c r="E7" s="2"/>
      <c r="F7" s="3" t="s">
        <v>0</v>
      </c>
      <c r="G7" s="4"/>
      <c r="H7" s="4"/>
      <c r="I7" s="2"/>
      <c r="J7" s="2"/>
      <c r="K7" s="2"/>
    </row>
    <row r="8" spans="1:11" ht="15.5" x14ac:dyDescent="0.35">
      <c r="D8" s="2"/>
      <c r="E8" s="2"/>
      <c r="F8" s="5" t="s">
        <v>1</v>
      </c>
      <c r="G8" s="6"/>
      <c r="H8" s="7"/>
      <c r="I8" s="2"/>
      <c r="J8" s="2"/>
      <c r="K8" s="2"/>
    </row>
    <row r="9" spans="1:11" ht="35.25" customHeight="1" x14ac:dyDescent="0.35">
      <c r="D9" s="2"/>
      <c r="E9" s="2"/>
      <c r="F9" s="8" t="s">
        <v>2</v>
      </c>
      <c r="G9" s="9"/>
      <c r="H9" s="9"/>
      <c r="I9" s="2"/>
      <c r="J9" s="2"/>
      <c r="K9" s="2"/>
    </row>
    <row r="10" spans="1:11" x14ac:dyDescent="0.35">
      <c r="D10" s="2"/>
      <c r="E10" s="2"/>
      <c r="F10" s="2"/>
      <c r="G10" s="2"/>
      <c r="H10" s="2"/>
      <c r="I10" s="2"/>
      <c r="J10" s="2"/>
      <c r="K10" s="2"/>
    </row>
    <row r="11" spans="1:11" ht="18" x14ac:dyDescent="0.4">
      <c r="A11" s="10"/>
      <c r="B11" s="10"/>
      <c r="C11" s="10"/>
      <c r="D11" s="11"/>
      <c r="E11" s="11"/>
      <c r="F11" s="2"/>
      <c r="G11" s="12" t="s">
        <v>3</v>
      </c>
      <c r="H11" s="2"/>
      <c r="I11" s="2"/>
      <c r="J11" s="2"/>
      <c r="K11" s="2"/>
    </row>
    <row r="12" spans="1:11" ht="18" x14ac:dyDescent="0.4">
      <c r="A12" s="13"/>
      <c r="B12" s="14">
        <f>VLOOKUP(G12,A201:B700,2,FALSE)</f>
        <v>123460302</v>
      </c>
      <c r="C12" s="14"/>
      <c r="D12" s="11"/>
      <c r="E12" s="11"/>
      <c r="F12" s="2"/>
      <c r="G12" s="15" t="s">
        <v>4</v>
      </c>
      <c r="H12" s="2"/>
      <c r="I12" s="2"/>
      <c r="J12" s="2"/>
      <c r="K12" s="2"/>
    </row>
    <row r="13" spans="1:11" x14ac:dyDescent="0.35">
      <c r="A13" s="13"/>
      <c r="B13" s="13"/>
      <c r="C13" s="13"/>
      <c r="D13" s="11"/>
      <c r="E13" s="11"/>
      <c r="F13" s="16" t="s">
        <v>5</v>
      </c>
      <c r="G13" s="17"/>
      <c r="H13" s="17"/>
      <c r="I13" s="2"/>
      <c r="J13" s="2"/>
      <c r="K13" s="2"/>
    </row>
    <row r="14" spans="1:11" x14ac:dyDescent="0.35">
      <c r="A14" s="13" t="s">
        <v>6</v>
      </c>
      <c r="B14" s="14">
        <f>VLOOKUP(A14,[1]key_TES!$E$3:$AA$1000,2,FALSE)</f>
        <v>11</v>
      </c>
      <c r="C14" s="14"/>
      <c r="D14" s="11"/>
      <c r="E14" s="11"/>
      <c r="F14" s="16" t="s">
        <v>7</v>
      </c>
      <c r="G14" s="17" t="s">
        <v>8</v>
      </c>
      <c r="H14" s="18">
        <f>VLOOKUP($B$12,[1]data_TES!$A$2:$BX$1000,B14,FALSE)</f>
        <v>126768926.57000001</v>
      </c>
      <c r="I14" s="2"/>
      <c r="J14" s="2"/>
      <c r="K14" s="2"/>
    </row>
    <row r="15" spans="1:11" x14ac:dyDescent="0.35">
      <c r="A15" s="13" t="s">
        <v>9</v>
      </c>
      <c r="B15" s="14">
        <f>VLOOKUP(A15,[1]key_TES!$E$3:$AA$1000,2,FALSE)</f>
        <v>12</v>
      </c>
      <c r="C15" s="14"/>
      <c r="D15" s="11"/>
      <c r="E15" s="11"/>
      <c r="F15" s="19" t="s">
        <v>10</v>
      </c>
      <c r="G15" s="20" t="s">
        <v>11</v>
      </c>
      <c r="H15" s="21">
        <f>VLOOKUP($B$12,[1]data_TES!$A$2:$BX$1000,B15,FALSE)</f>
        <v>5913968853</v>
      </c>
      <c r="I15" s="2"/>
      <c r="J15" s="2"/>
      <c r="K15" s="2"/>
    </row>
    <row r="16" spans="1:11" ht="15" thickBot="1" x14ac:dyDescent="0.4">
      <c r="A16" s="13" t="s">
        <v>12</v>
      </c>
      <c r="B16" s="14">
        <f>VLOOKUP(A16,[1]key_TES!$E$3:$AA$1000,2,FALSE)</f>
        <v>13</v>
      </c>
      <c r="C16" s="14"/>
      <c r="D16" s="11"/>
      <c r="E16" s="11"/>
      <c r="F16" s="22" t="s">
        <v>13</v>
      </c>
      <c r="G16" s="23" t="s">
        <v>14</v>
      </c>
      <c r="H16" s="24">
        <f>VLOOKUP($B$12,[1]data_TES!$A$2:$BX$1000,B16,FALSE)</f>
        <v>2743145299</v>
      </c>
      <c r="I16" s="2"/>
      <c r="J16" s="2"/>
      <c r="K16" s="2"/>
    </row>
    <row r="17" spans="1:12" ht="15" thickTop="1" x14ac:dyDescent="0.35">
      <c r="A17" s="13" t="s">
        <v>15</v>
      </c>
      <c r="B17" s="14">
        <f>VLOOKUP(A17,[1]key_TES!$E$3:$AA$1000,2,FALSE)</f>
        <v>31</v>
      </c>
      <c r="C17" s="14"/>
      <c r="D17" s="11"/>
      <c r="E17" s="11"/>
      <c r="F17" s="25" t="s">
        <v>16</v>
      </c>
      <c r="G17" s="26" t="s">
        <v>17</v>
      </c>
      <c r="H17" s="27">
        <f>VLOOKUP($B$12,[1]data_TES!$A$2:$BX$1000,B17,FALSE)</f>
        <v>8657114152</v>
      </c>
      <c r="I17" s="2"/>
      <c r="J17" s="2"/>
      <c r="K17" s="2"/>
    </row>
    <row r="18" spans="1:12" x14ac:dyDescent="0.35">
      <c r="A18" s="13" t="s">
        <v>18</v>
      </c>
      <c r="B18" s="14">
        <f>VLOOKUP(A18,[1]key_TES!$E$3:$AA$1000,2,FALSE)</f>
        <v>6</v>
      </c>
      <c r="C18" s="14"/>
      <c r="D18" s="11"/>
      <c r="E18" s="11"/>
      <c r="F18" s="28" t="s">
        <v>19</v>
      </c>
      <c r="G18" s="29" t="s">
        <v>20</v>
      </c>
      <c r="H18" s="30">
        <f>VLOOKUP($B$12,[1]data_TES!$A$2:$BX$1000,B18,FALSE)</f>
        <v>1.46E-2</v>
      </c>
      <c r="I18" s="31"/>
      <c r="J18" s="2"/>
      <c r="K18" s="2"/>
    </row>
    <row r="19" spans="1:12" x14ac:dyDescent="0.35">
      <c r="A19" s="13" t="s">
        <v>21</v>
      </c>
      <c r="B19" s="14">
        <f>VLOOKUP(A19,[1]key_TES!$E$3:$AA$1000,2,FALSE)</f>
        <v>29</v>
      </c>
      <c r="C19" s="14"/>
      <c r="D19" s="11"/>
      <c r="E19" s="11"/>
      <c r="F19" s="19" t="s">
        <v>22</v>
      </c>
      <c r="G19" s="20" t="s">
        <v>23</v>
      </c>
      <c r="H19" s="32">
        <f>VLOOKUP($B$12,[1]data_TES!$A$2:$BX$1000,B19,FALSE)</f>
        <v>1.2699999999999999E-2</v>
      </c>
      <c r="I19" s="2"/>
      <c r="J19" s="2"/>
      <c r="K19" s="2"/>
    </row>
    <row r="20" spans="1:12" ht="15" thickBot="1" x14ac:dyDescent="0.4">
      <c r="A20" s="13" t="s">
        <v>24</v>
      </c>
      <c r="B20" s="14">
        <f>VLOOKUP(A20,[1]key_TES!$E$3:$AA$1000,2,FALSE)</f>
        <v>30</v>
      </c>
      <c r="C20" s="14"/>
      <c r="D20" s="11"/>
      <c r="E20" s="11"/>
      <c r="F20" s="16" t="s">
        <v>25</v>
      </c>
      <c r="G20" s="33" t="s">
        <v>26</v>
      </c>
      <c r="H20" s="34">
        <f>VLOOKUP($B$12,[1]data_TES!$A$2:$BX$1000,B20,FALSE)</f>
        <v>1.55E-2</v>
      </c>
      <c r="I20" s="2"/>
      <c r="J20" s="2"/>
      <c r="K20" s="2"/>
    </row>
    <row r="21" spans="1:12" ht="15" thickTop="1" x14ac:dyDescent="0.35">
      <c r="A21" s="13" t="s">
        <v>27</v>
      </c>
      <c r="B21" s="14">
        <f>VLOOKUP(A21,[1]key_TES!$E$3:$AA$1000,2,FALSE)</f>
        <v>48</v>
      </c>
      <c r="C21" s="35">
        <f>VLOOKUP($B$12,[1]data_TES!$A$2:$BX$1000,B21,FALSE)</f>
        <v>0</v>
      </c>
      <c r="D21" s="11"/>
      <c r="E21" s="11"/>
      <c r="F21" s="36" t="s">
        <v>28</v>
      </c>
      <c r="G21" s="37" t="str">
        <f>C25</f>
        <v>Local taxes collected from all sources as percent of the sum of market values and personal income are in the bottom 66% of school districts (compare row E to row G), therefore, Abington does not qualify for a tax equity supplement.</v>
      </c>
      <c r="H21" s="38"/>
      <c r="I21" s="2"/>
      <c r="J21" s="2"/>
      <c r="K21" s="2"/>
    </row>
    <row r="22" spans="1:12" x14ac:dyDescent="0.35">
      <c r="A22" s="13"/>
      <c r="B22" s="13"/>
      <c r="D22" s="11"/>
      <c r="E22" s="11"/>
      <c r="F22" s="39"/>
      <c r="G22" s="40"/>
      <c r="H22" s="40"/>
      <c r="I22" s="2"/>
      <c r="J22" s="2"/>
      <c r="K22" s="2"/>
    </row>
    <row r="23" spans="1:12" x14ac:dyDescent="0.35">
      <c r="A23" s="13" t="s">
        <v>29</v>
      </c>
      <c r="B23" s="14">
        <f>VLOOKUP(A23,[1]key_TES!$E$3:$AA$1000,2,FALSE)</f>
        <v>43</v>
      </c>
      <c r="C23" s="41">
        <f>VLOOKUP(B12,[1]data_TES!A2:AS501,B23,FALSE)</f>
        <v>0</v>
      </c>
      <c r="D23" s="2"/>
      <c r="E23" s="2"/>
      <c r="F23" s="39"/>
      <c r="G23" s="40"/>
      <c r="H23" s="40"/>
      <c r="I23" s="2"/>
      <c r="J23" s="2"/>
      <c r="K23" s="2"/>
    </row>
    <row r="24" spans="1:12" x14ac:dyDescent="0.35">
      <c r="C24" s="42">
        <f>IF(C23=0,1,0)</f>
        <v>1</v>
      </c>
      <c r="D24" s="43" t="s">
        <v>30</v>
      </c>
      <c r="E24" s="43"/>
      <c r="F24" s="39"/>
      <c r="G24" s="40"/>
      <c r="H24" s="40"/>
      <c r="I24" s="2"/>
      <c r="J24" s="2"/>
      <c r="K24" s="2"/>
    </row>
    <row r="25" spans="1:12" x14ac:dyDescent="0.35">
      <c r="A25" s="13"/>
      <c r="B25" s="13"/>
      <c r="C25" s="13" t="str">
        <f>IF(C24=1,C27,C28)</f>
        <v>Local taxes collected from all sources as percent of the sum of market values and personal income are in the bottom 66% of school districts (compare row E to row G), therefore, Abington does not qualify for a tax equity supplement.</v>
      </c>
      <c r="D25" s="43" t="s">
        <v>30</v>
      </c>
      <c r="E25" s="43"/>
      <c r="F25" s="44"/>
      <c r="G25" s="45"/>
      <c r="H25" s="45"/>
      <c r="I25" s="2"/>
      <c r="J25" s="2"/>
      <c r="K25" s="2"/>
    </row>
    <row r="26" spans="1:12" ht="32.25" customHeight="1" thickBot="1" x14ac:dyDescent="0.4">
      <c r="A26" s="13" t="s">
        <v>31</v>
      </c>
      <c r="B26" s="14">
        <f>VLOOKUP(A26,[1]key_TES!$E$3:$AA$1000,2,FALSE)</f>
        <v>33</v>
      </c>
      <c r="C26" s="13"/>
      <c r="D26" s="43" t="s">
        <v>30</v>
      </c>
      <c r="E26" s="43"/>
      <c r="F26" s="46" t="str">
        <f>IF($C$24=0,"I","")</f>
        <v/>
      </c>
      <c r="G26" s="47" t="str">
        <f>IF(C24=0,CONCATENATE("Local taxes in ",G12," if they were collected at the lower tax rate represented by the 66th percentile local effort rate of 1.55% ( row D* row G)"),"")</f>
        <v/>
      </c>
      <c r="H26" s="48" t="str">
        <f>IF(C24=0,VLOOKUP(B12,[1]data_TES!A2:AS501,B26,FALSE),"")</f>
        <v/>
      </c>
      <c r="I26" s="2"/>
      <c r="J26" s="2"/>
      <c r="K26" s="2"/>
    </row>
    <row r="27" spans="1:12" ht="42" customHeight="1" thickTop="1" x14ac:dyDescent="0.35">
      <c r="A27" s="49" t="e">
        <f>IF(H26&gt;10000000,H26/1000000,H26)</f>
        <v>#VALUE!</v>
      </c>
      <c r="B27" s="49">
        <f>IF(H14&gt;10000000,H14/1000000,H14)</f>
        <v>126.76892657</v>
      </c>
      <c r="C27" s="13" t="str">
        <f>CONCATENATE("Local taxes collected from all sources as percent of the sum of market values and personal income are in the bottom 66% of school districts (compare row E to row G), therefore, ",G12," does not qualify for a tax equity supplement.")</f>
        <v>Local taxes collected from all sources as percent of the sum of market values and personal income are in the bottom 66% of school districts (compare row E to row G), therefore, Abington does not qualify for a tax equity supplement.</v>
      </c>
      <c r="D27" s="43" t="s">
        <v>30</v>
      </c>
      <c r="E27" s="43"/>
      <c r="F27" s="50" t="str">
        <f>IF($C$24=0,"J","")</f>
        <v/>
      </c>
      <c r="G27" s="51" t="str">
        <f>IF(C24=0,"The difference between local taxes as they are and what they would be if the district taxed its available income and property wealth at the lower 66th percentile local effort rate (row A- row I).","")</f>
        <v/>
      </c>
      <c r="H27" s="18" t="str">
        <f>IF(C24=0,VLOOKUP(B12,[1]data_TES!A2:AS501,B23,FALSE),"")</f>
        <v/>
      </c>
      <c r="I27" s="2"/>
      <c r="J27" s="52"/>
      <c r="K27" s="2"/>
      <c r="L27" s="53"/>
    </row>
    <row r="28" spans="1:12" x14ac:dyDescent="0.35">
      <c r="A28" s="54" t="str">
        <f>IF(H26&gt;1000000,"million","")</f>
        <v>million</v>
      </c>
      <c r="B28" s="42" t="str">
        <f>IF(H14&gt;1000000,"million","")</f>
        <v>million</v>
      </c>
      <c r="C28" s="13" t="str">
        <f>CONCATENATE("Local taxes collected from all sources as percent of the sum of market values and personal income are in the top 44% of school districts (row E &gt;= row G), therefore, ",G12," qualifies for a tax equity supplement which is calculated as follows:")</f>
        <v>Local taxes collected from all sources as percent of the sum of market values and personal income are in the top 44% of school districts (row E &gt;= row G), therefore, Abington qualifies for a tax equity supplement which is calculated as follows:</v>
      </c>
      <c r="D28" s="43" t="s">
        <v>30</v>
      </c>
      <c r="E28" s="43"/>
      <c r="F28" s="55" t="str">
        <f>IF($C$24=0,"K","")</f>
        <v/>
      </c>
      <c r="G28" s="2" t="str">
        <f>IF(C24=0,CONCATENATE("Local Capacity Per Weighted Student",C31),"")</f>
        <v/>
      </c>
      <c r="H28" s="21" t="str">
        <f>IF($C$24=0,VLOOKUP($B$12,[1]data_TES!$A$2:$AS$501,B31,FALSE),"")</f>
        <v/>
      </c>
      <c r="I28" s="2"/>
      <c r="J28" s="2"/>
      <c r="K28" s="2"/>
    </row>
    <row r="29" spans="1:12" x14ac:dyDescent="0.35">
      <c r="A29" s="56" t="str">
        <f>IF(H17&gt;1000000000,"billion",IF(H17&gt;1000000,"million",""))</f>
        <v>billion</v>
      </c>
      <c r="B29" s="41">
        <f>VLOOKUP(B12,[1]data_TES!A2:AS501,B26,FALSE)</f>
        <v>134185269.35600001</v>
      </c>
      <c r="C29" s="13" t="e">
        <f>CONCATENATE("The dollar amount of ",G12,"'s tax equity supplement is determined by taking the difference between the district's current local taxes $",FIXED(B27,1,TRUE)," ",B28," and what its local taxes would be at the 66th percentile (A-I) = ",FIXED(H27,0,FALSE),".")</f>
        <v>#VALUE!</v>
      </c>
      <c r="D29" s="43" t="s">
        <v>30</v>
      </c>
      <c r="E29" s="43"/>
      <c r="F29" s="55" t="str">
        <f>IF($C$24=0,"L","")</f>
        <v/>
      </c>
      <c r="G29" s="2" t="str">
        <f>IF(C24=0,"Statewide Median Local Capacity Per Weighted Student","")</f>
        <v/>
      </c>
      <c r="H29" s="21" t="str">
        <f>IF($C$24=0,VLOOKUP($B$12,[1]data_TES!$A$2:$AS$501,B32,FALSE),"")</f>
        <v/>
      </c>
      <c r="I29" s="2"/>
      <c r="J29" s="2"/>
      <c r="K29" s="2"/>
    </row>
    <row r="30" spans="1:12" x14ac:dyDescent="0.35">
      <c r="A30" s="57">
        <f>IF(H17&gt;1000000000,H17/1000000000,IF(H17&gt;1000000,H17/1000000,""))</f>
        <v>8.6571141520000001</v>
      </c>
      <c r="C30" s="13"/>
      <c r="D30" s="2"/>
      <c r="E30" s="2"/>
      <c r="F30" s="58" t="str">
        <f>IF($C$24=0,"M","")</f>
        <v/>
      </c>
      <c r="G30" s="2" t="str">
        <f>IF(C24=0,CONCATENATE("Capacity index",C32),"")</f>
        <v/>
      </c>
      <c r="H30" s="59" t="str">
        <f>IF($C$24=0,VLOOKUP($B$12,[1]data_TES!$A$2:$AS$501,B33,FALSE),"")</f>
        <v/>
      </c>
      <c r="I30" s="2"/>
      <c r="J30" s="2"/>
      <c r="K30" s="2"/>
    </row>
    <row r="31" spans="1:12" x14ac:dyDescent="0.35">
      <c r="A31" s="60" t="s">
        <v>32</v>
      </c>
      <c r="B31" s="14">
        <f>VLOOKUP(A31,[1]key_TES!$E$3:$AA$1000,2,FALSE)</f>
        <v>17</v>
      </c>
      <c r="C31" s="61" t="s">
        <v>33</v>
      </c>
      <c r="D31" s="43" t="s">
        <v>30</v>
      </c>
      <c r="E31" s="43"/>
      <c r="F31" s="62" t="str">
        <f>IF($C$24=0,"N","")</f>
        <v/>
      </c>
      <c r="G31" s="63" t="str">
        <f>IF(C24=0,C40,"")</f>
        <v/>
      </c>
      <c r="H31" s="64"/>
      <c r="I31" s="2"/>
      <c r="J31" s="2"/>
      <c r="K31" s="2"/>
    </row>
    <row r="32" spans="1:12" x14ac:dyDescent="0.35">
      <c r="A32" s="60" t="s">
        <v>34</v>
      </c>
      <c r="B32" s="14">
        <f>VLOOKUP(A32,[1]key_TES!$E$3:$AA$1000,2,FALSE)</f>
        <v>18</v>
      </c>
      <c r="C32" s="65" t="s">
        <v>35</v>
      </c>
      <c r="D32" s="2"/>
      <c r="E32" s="2"/>
      <c r="F32" s="66"/>
      <c r="G32" s="67"/>
      <c r="H32" s="67"/>
      <c r="I32" s="2"/>
      <c r="J32" s="2"/>
      <c r="K32" s="2"/>
    </row>
    <row r="33" spans="1:12" x14ac:dyDescent="0.35">
      <c r="A33" s="60" t="s">
        <v>36</v>
      </c>
      <c r="B33" s="14">
        <f>VLOOKUP(A33,[1]key_TES!$E$3:$AA$1000,2,FALSE)</f>
        <v>16</v>
      </c>
      <c r="C33" s="68">
        <f>(1-VLOOKUP($B$12,[1]data_TES!$A$2:$AS$501,B33,FALSE))*100</f>
        <v>59.000000000000007</v>
      </c>
      <c r="D33" s="2"/>
      <c r="E33" s="2"/>
      <c r="F33" s="66"/>
      <c r="G33" s="67"/>
      <c r="H33" s="67"/>
      <c r="I33" s="2"/>
      <c r="J33" s="2"/>
      <c r="K33" s="2"/>
      <c r="L33" s="69"/>
    </row>
    <row r="34" spans="1:12" x14ac:dyDescent="0.35">
      <c r="A34" s="13"/>
      <c r="B34" s="54">
        <f>VLOOKUP($B$12,[1]data_TES!$A$2:$AS$501,B33,FALSE)</f>
        <v>0.41</v>
      </c>
      <c r="C34" s="70">
        <f>100*(VLOOKUP($B$12,[1]data_TES!$A$2:$AS$501,B33,FALSE))</f>
        <v>41</v>
      </c>
      <c r="D34" s="71"/>
      <c r="E34" s="71"/>
      <c r="F34" s="72"/>
      <c r="G34" s="73"/>
      <c r="H34" s="73"/>
      <c r="I34" s="2"/>
      <c r="J34" s="2"/>
      <c r="K34" s="2"/>
      <c r="L34" s="53"/>
    </row>
    <row r="35" spans="1:12" x14ac:dyDescent="0.35">
      <c r="C35" s="74" t="str">
        <f>CONCATENATE(G12,"'s taxable income and property on a per weighted student basis is ",FIXED(C33,0,TRUE),C36,C37)</f>
        <v>Abington's taxable income and property on a per weighted student basis is 59% greater than statewide median (compare row K to row L) so the extra tax effort that it is making (the revenue collected by a high tax rate) is discounted by the extent to which it has greater tax capacity than the typical Pennsylvania school district (multiply row J by row M).</v>
      </c>
      <c r="D35" s="43" t="s">
        <v>30</v>
      </c>
      <c r="E35" s="43"/>
      <c r="F35" s="75" t="str">
        <f>IF($C$24=0,"O","")</f>
        <v/>
      </c>
      <c r="G35" s="29" t="str">
        <f>IF(C24=0,"Tax Equity Supplement (J*M)","")</f>
        <v/>
      </c>
      <c r="H35" s="76" t="str">
        <f>IF($C$24=0,VLOOKUP($B$12,[1]data_TES!$A$2:$CX$501,B39,FALSE),"")</f>
        <v/>
      </c>
      <c r="I35" s="2"/>
      <c r="J35" s="2"/>
      <c r="K35" s="2"/>
    </row>
    <row r="36" spans="1:12" ht="43.5" customHeight="1" thickBot="1" x14ac:dyDescent="0.4">
      <c r="C36" s="77" t="str">
        <f>CONCATENATE("% greater than statewide median (compare row K to row L) so the extra tax effort that it is making (the revenue collected by a high tax rate) ")</f>
        <v xml:space="preserve">% greater than statewide median (compare row K to row L) so the extra tax effort that it is making (the revenue collected by a high tax rate) </v>
      </c>
      <c r="D36" s="43" t="s">
        <v>30</v>
      </c>
      <c r="E36" s="43"/>
      <c r="F36" s="78" t="str">
        <f>IF($C$24=0,"P","")</f>
        <v/>
      </c>
      <c r="G36" s="79" t="str">
        <f>IF(C24=0,CONCATENATE("Tax Equity Supplement for 2024-25"," (The majority report of the Basic Education Funding Commission called for a seven year phase in, therefore, row O divided by 7)"),"")</f>
        <v/>
      </c>
      <c r="H36" s="80" t="str">
        <f>IF($C$24=0,VLOOKUP($B$12,[1]data_TES!$A$2:$CX$501,B40,FALSE),"")</f>
        <v/>
      </c>
      <c r="I36" s="2"/>
      <c r="J36" s="2"/>
      <c r="K36" s="2"/>
    </row>
    <row r="37" spans="1:12" ht="51.75" customHeight="1" thickTop="1" x14ac:dyDescent="0.35">
      <c r="A37" s="60" t="s">
        <v>27</v>
      </c>
      <c r="B37" s="14">
        <f>VLOOKUP(A37,[1]key_TES!$E$3:$AA$1000,2,FALSE)</f>
        <v>48</v>
      </c>
      <c r="C37" s="77" t="str">
        <f>CONCATENATE("is discounted by the extent to which it has greater tax capacity than the typical Pennsylvania school district (multiply row J by row M).")</f>
        <v>is discounted by the extent to which it has greater tax capacity than the typical Pennsylvania school district (multiply row J by row M).</v>
      </c>
      <c r="D37" s="43" t="s">
        <v>30</v>
      </c>
      <c r="E37" s="43"/>
      <c r="F37" s="2"/>
      <c r="G37" s="81" t="str">
        <f>IF(C24=0,CONCATENATE(C31,C42,C43,C44),"")</f>
        <v/>
      </c>
      <c r="H37" s="82"/>
      <c r="I37" s="2"/>
      <c r="J37" s="52"/>
      <c r="K37" s="52"/>
    </row>
    <row r="38" spans="1:12" x14ac:dyDescent="0.35">
      <c r="A38" s="60" t="s">
        <v>37</v>
      </c>
      <c r="B38" s="14">
        <f>VLOOKUP(A38,[1]key_TES!$E$3:$AA$1000,2,FALSE)</f>
        <v>50</v>
      </c>
      <c r="C38" s="83" t="str">
        <f>CONCATENATE(G12,"'s taxable income and property on a per weighted student basis is ",C39," the statewide median, so its tax equity supplement is set to ",FIXED(C34,0,TRUE),"% of the amount by which its tax collections exceed what they would be if they only taxed themselves at the 66th percentile (J*M)")</f>
        <v>Abington's taxable income and property on a per weighted student basis is at the statewide median, so its tax equity supplement is set to 41% of the amount by which its tax collections exceed what they would be if they only taxed themselves at the 66th percentile (J*M)</v>
      </c>
      <c r="D38" s="43" t="s">
        <v>30</v>
      </c>
      <c r="E38" s="43"/>
      <c r="F38" s="2"/>
      <c r="G38" s="81" t="str">
        <f>IF(C24=0,CONCATENATE(C32,C46),"")</f>
        <v/>
      </c>
      <c r="H38" s="84"/>
      <c r="I38" s="2"/>
      <c r="J38" s="85"/>
      <c r="K38" s="52"/>
    </row>
    <row r="39" spans="1:12" x14ac:dyDescent="0.35">
      <c r="A39" s="60" t="s">
        <v>38</v>
      </c>
      <c r="B39" s="14">
        <f>VLOOKUP(A39,[1]key_TES!$E$3:$AA$1000,2,FALSE)</f>
        <v>56</v>
      </c>
      <c r="C39" s="86" t="str">
        <f>IF(H28&lt;H29,"below","at")</f>
        <v>at</v>
      </c>
      <c r="D39" s="43" t="s">
        <v>30</v>
      </c>
      <c r="E39" s="43"/>
      <c r="F39" s="87" t="s">
        <v>39</v>
      </c>
      <c r="G39" s="2"/>
      <c r="H39" s="2"/>
      <c r="I39" s="2"/>
      <c r="J39" s="88"/>
      <c r="K39" s="2"/>
    </row>
    <row r="40" spans="1:12" x14ac:dyDescent="0.35">
      <c r="A40" s="60" t="s">
        <v>40</v>
      </c>
      <c r="B40" s="14">
        <f>VLOOKUP(A40,[1]key_TES!$E$3:$AA$1000,2,FALSE)</f>
        <v>57</v>
      </c>
      <c r="C40" s="77" t="str">
        <f>IF(B34&lt;1,C35,C38)</f>
        <v>Abington's taxable income and property on a per weighted student basis is 59% greater than statewide median (compare row K to row L) so the extra tax effort that it is making (the revenue collected by a high tax rate) is discounted by the extent to which it has greater tax capacity than the typical Pennsylvania school district (multiply row J by row M).</v>
      </c>
      <c r="D40" s="43" t="s">
        <v>30</v>
      </c>
      <c r="E40" s="43"/>
      <c r="F40" s="2"/>
      <c r="G40" s="2"/>
      <c r="H40" s="2"/>
      <c r="I40" s="2"/>
      <c r="J40" s="2"/>
      <c r="K40" s="2"/>
    </row>
    <row r="41" spans="1:12" x14ac:dyDescent="0.35">
      <c r="D41" s="43" t="s">
        <v>30</v>
      </c>
      <c r="E41" s="43"/>
      <c r="F41" s="2"/>
      <c r="G41" s="2"/>
      <c r="H41" s="89"/>
      <c r="I41" s="2"/>
      <c r="J41" s="2"/>
      <c r="K41" s="2"/>
    </row>
    <row r="42" spans="1:12" x14ac:dyDescent="0.35">
      <c r="C42" s="77" t="s">
        <v>41</v>
      </c>
      <c r="D42" s="43" t="s">
        <v>30</v>
      </c>
      <c r="E42" s="43"/>
      <c r="F42" s="2"/>
      <c r="G42" s="2"/>
      <c r="H42" s="90"/>
      <c r="I42" s="2"/>
      <c r="J42" s="2"/>
      <c r="K42" s="2"/>
    </row>
    <row r="43" spans="1:12" x14ac:dyDescent="0.35">
      <c r="A43" s="60" t="s">
        <v>32</v>
      </c>
      <c r="C43" s="77" t="s">
        <v>42</v>
      </c>
      <c r="F43" s="2"/>
      <c r="G43" s="2"/>
      <c r="H43" s="2"/>
      <c r="I43" s="2"/>
      <c r="J43" s="2"/>
      <c r="K43" s="2"/>
    </row>
    <row r="44" spans="1:12" x14ac:dyDescent="0.35">
      <c r="A44" s="60" t="s">
        <v>34</v>
      </c>
      <c r="C44" s="77" t="s">
        <v>43</v>
      </c>
      <c r="D44" s="43" t="s">
        <v>30</v>
      </c>
      <c r="E44" s="43"/>
      <c r="F44" s="2"/>
      <c r="G44" s="2"/>
      <c r="H44" s="2"/>
      <c r="I44" s="2"/>
      <c r="J44" s="2"/>
      <c r="K44" s="2"/>
    </row>
    <row r="45" spans="1:12" x14ac:dyDescent="0.35">
      <c r="C45" s="77"/>
    </row>
    <row r="46" spans="1:12" x14ac:dyDescent="0.35">
      <c r="C46" s="77" t="s">
        <v>44</v>
      </c>
    </row>
    <row r="200" spans="1:2" x14ac:dyDescent="0.35">
      <c r="A200" s="1" t="s">
        <v>45</v>
      </c>
      <c r="B200" s="1" t="s">
        <v>46</v>
      </c>
    </row>
    <row r="201" spans="1:2" x14ac:dyDescent="0.35">
      <c r="A201" s="1" t="s">
        <v>4</v>
      </c>
      <c r="B201" s="1">
        <v>123460302</v>
      </c>
    </row>
    <row r="202" spans="1:2" x14ac:dyDescent="0.35">
      <c r="A202" s="1" t="s">
        <v>47</v>
      </c>
      <c r="B202" s="1">
        <v>119350303</v>
      </c>
    </row>
    <row r="203" spans="1:2" x14ac:dyDescent="0.35">
      <c r="A203" s="1" t="s">
        <v>48</v>
      </c>
      <c r="B203" s="1">
        <v>101260303</v>
      </c>
    </row>
    <row r="204" spans="1:2" x14ac:dyDescent="0.35">
      <c r="A204" s="1" t="s">
        <v>49</v>
      </c>
      <c r="B204" s="1">
        <v>127040503</v>
      </c>
    </row>
    <row r="205" spans="1:2" x14ac:dyDescent="0.35">
      <c r="A205" s="1" t="s">
        <v>50</v>
      </c>
      <c r="B205" s="1">
        <v>103020603</v>
      </c>
    </row>
    <row r="206" spans="1:2" x14ac:dyDescent="0.35">
      <c r="A206" s="1" t="s">
        <v>51</v>
      </c>
      <c r="B206" s="1">
        <v>106160303</v>
      </c>
    </row>
    <row r="207" spans="1:2" x14ac:dyDescent="0.35">
      <c r="A207" s="1" t="s">
        <v>52</v>
      </c>
      <c r="B207" s="1">
        <v>121390302</v>
      </c>
    </row>
    <row r="208" spans="1:2" x14ac:dyDescent="0.35">
      <c r="A208" s="1" t="s">
        <v>53</v>
      </c>
      <c r="B208" s="1">
        <v>108070502</v>
      </c>
    </row>
    <row r="209" spans="1:2" x14ac:dyDescent="0.35">
      <c r="A209" s="1" t="s">
        <v>54</v>
      </c>
      <c r="B209" s="1">
        <v>127040703</v>
      </c>
    </row>
    <row r="210" spans="1:2" x14ac:dyDescent="0.35">
      <c r="A210" s="1" t="s">
        <v>55</v>
      </c>
      <c r="B210" s="1">
        <v>113380303</v>
      </c>
    </row>
    <row r="211" spans="1:2" x14ac:dyDescent="0.35">
      <c r="A211" s="1" t="s">
        <v>56</v>
      </c>
      <c r="B211" s="1">
        <v>114060503</v>
      </c>
    </row>
    <row r="212" spans="1:2" x14ac:dyDescent="0.35">
      <c r="A212" s="1" t="s">
        <v>57</v>
      </c>
      <c r="B212" s="1">
        <v>128030603</v>
      </c>
    </row>
    <row r="213" spans="1:2" x14ac:dyDescent="0.35">
      <c r="A213" s="1" t="s">
        <v>58</v>
      </c>
      <c r="B213" s="1">
        <v>128030852</v>
      </c>
    </row>
    <row r="214" spans="1:2" x14ac:dyDescent="0.35">
      <c r="A214" s="1" t="s">
        <v>59</v>
      </c>
      <c r="B214" s="1">
        <v>117080503</v>
      </c>
    </row>
    <row r="215" spans="1:2" x14ac:dyDescent="0.35">
      <c r="A215" s="1" t="s">
        <v>60</v>
      </c>
      <c r="B215" s="1">
        <v>109530304</v>
      </c>
    </row>
    <row r="216" spans="1:2" x14ac:dyDescent="0.35">
      <c r="A216" s="1" t="s">
        <v>61</v>
      </c>
      <c r="B216" s="1">
        <v>101630504</v>
      </c>
    </row>
    <row r="217" spans="1:2" x14ac:dyDescent="0.35">
      <c r="A217" s="1" t="s">
        <v>62</v>
      </c>
      <c r="B217" s="1">
        <v>124150503</v>
      </c>
    </row>
    <row r="218" spans="1:2" x14ac:dyDescent="0.35">
      <c r="A218" s="1" t="s">
        <v>63</v>
      </c>
      <c r="B218" s="1">
        <v>103020753</v>
      </c>
    </row>
    <row r="219" spans="1:2" x14ac:dyDescent="0.35">
      <c r="A219" s="1" t="s">
        <v>64</v>
      </c>
      <c r="B219" s="1">
        <v>110141003</v>
      </c>
    </row>
    <row r="220" spans="1:2" x14ac:dyDescent="0.35">
      <c r="A220" s="1" t="s">
        <v>65</v>
      </c>
      <c r="B220" s="1">
        <v>103021102</v>
      </c>
    </row>
    <row r="221" spans="1:2" x14ac:dyDescent="0.35">
      <c r="A221" s="1" t="s">
        <v>66</v>
      </c>
      <c r="B221" s="1">
        <v>120480803</v>
      </c>
    </row>
    <row r="222" spans="1:2" x14ac:dyDescent="0.35">
      <c r="A222" s="1" t="s">
        <v>67</v>
      </c>
      <c r="B222" s="1">
        <v>127041203</v>
      </c>
    </row>
    <row r="223" spans="1:2" x14ac:dyDescent="0.35">
      <c r="A223" s="1" t="s">
        <v>68</v>
      </c>
      <c r="B223" s="1">
        <v>108051003</v>
      </c>
    </row>
    <row r="224" spans="1:2" x14ac:dyDescent="0.35">
      <c r="A224" s="1" t="s">
        <v>69</v>
      </c>
      <c r="B224" s="1">
        <v>107650603</v>
      </c>
    </row>
    <row r="225" spans="1:2" x14ac:dyDescent="0.35">
      <c r="A225" s="1" t="s">
        <v>70</v>
      </c>
      <c r="B225" s="1">
        <v>110141103</v>
      </c>
    </row>
    <row r="226" spans="1:2" x14ac:dyDescent="0.35">
      <c r="A226" s="1" t="s">
        <v>71</v>
      </c>
      <c r="B226" s="1">
        <v>108071003</v>
      </c>
    </row>
    <row r="227" spans="1:2" x14ac:dyDescent="0.35">
      <c r="A227" s="1" t="s">
        <v>72</v>
      </c>
      <c r="B227" s="1">
        <v>122091002</v>
      </c>
    </row>
    <row r="228" spans="1:2" x14ac:dyDescent="0.35">
      <c r="A228" s="1" t="s">
        <v>73</v>
      </c>
      <c r="B228" s="1">
        <v>116191004</v>
      </c>
    </row>
    <row r="229" spans="1:2" x14ac:dyDescent="0.35">
      <c r="A229" s="1" t="s">
        <v>74</v>
      </c>
      <c r="B229" s="1">
        <v>101630903</v>
      </c>
    </row>
    <row r="230" spans="1:2" x14ac:dyDescent="0.35">
      <c r="A230" s="1" t="s">
        <v>75</v>
      </c>
      <c r="B230" s="1">
        <v>108561003</v>
      </c>
    </row>
    <row r="231" spans="1:2" x14ac:dyDescent="0.35">
      <c r="A231" s="1" t="s">
        <v>76</v>
      </c>
      <c r="B231" s="1">
        <v>112011103</v>
      </c>
    </row>
    <row r="232" spans="1:2" x14ac:dyDescent="0.35">
      <c r="A232" s="1" t="s">
        <v>77</v>
      </c>
      <c r="B232" s="1">
        <v>116191103</v>
      </c>
    </row>
    <row r="233" spans="1:2" x14ac:dyDescent="0.35">
      <c r="A233" s="1" t="s">
        <v>78</v>
      </c>
      <c r="B233" s="1">
        <v>103021252</v>
      </c>
    </row>
    <row r="234" spans="1:2" x14ac:dyDescent="0.35">
      <c r="A234" s="1" t="s">
        <v>79</v>
      </c>
      <c r="B234" s="1">
        <v>120481002</v>
      </c>
    </row>
    <row r="235" spans="1:2" x14ac:dyDescent="0.35">
      <c r="A235" s="1" t="s">
        <v>80</v>
      </c>
      <c r="B235" s="1">
        <v>101631003</v>
      </c>
    </row>
    <row r="236" spans="1:2" x14ac:dyDescent="0.35">
      <c r="A236" s="1" t="s">
        <v>81</v>
      </c>
      <c r="B236" s="1">
        <v>127041503</v>
      </c>
    </row>
    <row r="237" spans="1:2" x14ac:dyDescent="0.35">
      <c r="A237" s="1" t="s">
        <v>82</v>
      </c>
      <c r="B237" s="1">
        <v>115210503</v>
      </c>
    </row>
    <row r="238" spans="1:2" x14ac:dyDescent="0.35">
      <c r="A238" s="1" t="s">
        <v>83</v>
      </c>
      <c r="B238" s="1">
        <v>127041603</v>
      </c>
    </row>
    <row r="239" spans="1:2" x14ac:dyDescent="0.35">
      <c r="A239" s="1" t="s">
        <v>84</v>
      </c>
      <c r="B239" s="1">
        <v>108110603</v>
      </c>
    </row>
    <row r="240" spans="1:2" x14ac:dyDescent="0.35">
      <c r="A240" s="1" t="s">
        <v>85</v>
      </c>
      <c r="B240" s="1">
        <v>116191203</v>
      </c>
    </row>
    <row r="241" spans="1:2" x14ac:dyDescent="0.35">
      <c r="A241" s="1" t="s">
        <v>86</v>
      </c>
      <c r="B241" s="1">
        <v>129540803</v>
      </c>
    </row>
    <row r="242" spans="1:2" x14ac:dyDescent="0.35">
      <c r="A242" s="1" t="s">
        <v>87</v>
      </c>
      <c r="B242" s="1">
        <v>119581003</v>
      </c>
    </row>
    <row r="243" spans="1:2" x14ac:dyDescent="0.35">
      <c r="A243" s="1" t="s">
        <v>88</v>
      </c>
      <c r="B243" s="1">
        <v>114060753</v>
      </c>
    </row>
    <row r="244" spans="1:2" x14ac:dyDescent="0.35">
      <c r="A244" s="1" t="s">
        <v>89</v>
      </c>
      <c r="B244" s="1">
        <v>109420803</v>
      </c>
    </row>
    <row r="245" spans="1:2" x14ac:dyDescent="0.35">
      <c r="A245" s="1" t="s">
        <v>90</v>
      </c>
      <c r="B245" s="1">
        <v>114060853</v>
      </c>
    </row>
    <row r="246" spans="1:2" x14ac:dyDescent="0.35">
      <c r="A246" s="1" t="s">
        <v>91</v>
      </c>
      <c r="B246" s="1">
        <v>103021453</v>
      </c>
    </row>
    <row r="247" spans="1:2" x14ac:dyDescent="0.35">
      <c r="A247" s="1" t="s">
        <v>92</v>
      </c>
      <c r="B247" s="1">
        <v>122091303</v>
      </c>
    </row>
    <row r="248" spans="1:2" x14ac:dyDescent="0.35">
      <c r="A248" s="1" t="s">
        <v>93</v>
      </c>
      <c r="B248" s="1">
        <v>122091352</v>
      </c>
    </row>
    <row r="249" spans="1:2" x14ac:dyDescent="0.35">
      <c r="A249" s="1" t="s">
        <v>94</v>
      </c>
      <c r="B249" s="1">
        <v>106330703</v>
      </c>
    </row>
    <row r="250" spans="1:2" x14ac:dyDescent="0.35">
      <c r="A250" s="1" t="s">
        <v>95</v>
      </c>
      <c r="B250" s="1">
        <v>106330803</v>
      </c>
    </row>
    <row r="251" spans="1:2" x14ac:dyDescent="0.35">
      <c r="A251" s="1" t="s">
        <v>96</v>
      </c>
      <c r="B251" s="1">
        <v>101260803</v>
      </c>
    </row>
    <row r="252" spans="1:2" x14ac:dyDescent="0.35">
      <c r="A252" s="1" t="s">
        <v>97</v>
      </c>
      <c r="B252" s="1">
        <v>123460504</v>
      </c>
    </row>
    <row r="253" spans="1:2" x14ac:dyDescent="0.35">
      <c r="A253" s="1" t="s">
        <v>98</v>
      </c>
      <c r="B253" s="1">
        <v>101631203</v>
      </c>
    </row>
    <row r="254" spans="1:2" x14ac:dyDescent="0.35">
      <c r="A254" s="1" t="s">
        <v>99</v>
      </c>
      <c r="B254" s="1">
        <v>107650703</v>
      </c>
    </row>
    <row r="255" spans="1:2" x14ac:dyDescent="0.35">
      <c r="A255" s="1" t="s">
        <v>100</v>
      </c>
      <c r="B255" s="1">
        <v>104101252</v>
      </c>
    </row>
    <row r="256" spans="1:2" x14ac:dyDescent="0.35">
      <c r="A256" s="1" t="s">
        <v>101</v>
      </c>
      <c r="B256" s="1">
        <v>101631503</v>
      </c>
    </row>
    <row r="257" spans="1:2" x14ac:dyDescent="0.35">
      <c r="A257" s="1" t="s">
        <v>102</v>
      </c>
      <c r="B257" s="1">
        <v>108111203</v>
      </c>
    </row>
    <row r="258" spans="1:2" x14ac:dyDescent="0.35">
      <c r="A258" s="1" t="s">
        <v>103</v>
      </c>
      <c r="B258" s="1">
        <v>109122703</v>
      </c>
    </row>
    <row r="259" spans="1:2" x14ac:dyDescent="0.35">
      <c r="A259" s="1" t="s">
        <v>104</v>
      </c>
      <c r="B259" s="1">
        <v>115211003</v>
      </c>
    </row>
    <row r="260" spans="1:2" x14ac:dyDescent="0.35">
      <c r="A260" s="1" t="s">
        <v>105</v>
      </c>
      <c r="B260" s="1">
        <v>101631703</v>
      </c>
    </row>
    <row r="261" spans="1:2" x14ac:dyDescent="0.35">
      <c r="A261" s="1" t="s">
        <v>106</v>
      </c>
      <c r="B261" s="1">
        <v>117081003</v>
      </c>
    </row>
    <row r="262" spans="1:2" x14ac:dyDescent="0.35">
      <c r="A262" s="1" t="s">
        <v>107</v>
      </c>
      <c r="B262" s="1">
        <v>119351303</v>
      </c>
    </row>
    <row r="263" spans="1:2" x14ac:dyDescent="0.35">
      <c r="A263" s="1" t="s">
        <v>108</v>
      </c>
      <c r="B263" s="1">
        <v>115211103</v>
      </c>
    </row>
    <row r="264" spans="1:2" x14ac:dyDescent="0.35">
      <c r="A264" s="1" t="s">
        <v>109</v>
      </c>
      <c r="B264" s="1">
        <v>103021603</v>
      </c>
    </row>
    <row r="265" spans="1:2" x14ac:dyDescent="0.35">
      <c r="A265" s="1" t="s">
        <v>110</v>
      </c>
      <c r="B265" s="1">
        <v>101301303</v>
      </c>
    </row>
    <row r="266" spans="1:2" x14ac:dyDescent="0.35">
      <c r="A266" s="1" t="s">
        <v>111</v>
      </c>
      <c r="B266" s="1">
        <v>121391303</v>
      </c>
    </row>
    <row r="267" spans="1:2" x14ac:dyDescent="0.35">
      <c r="A267" s="1" t="s">
        <v>112</v>
      </c>
      <c r="B267" s="1">
        <v>122092002</v>
      </c>
    </row>
    <row r="268" spans="1:2" x14ac:dyDescent="0.35">
      <c r="A268" s="1" t="s">
        <v>113</v>
      </c>
      <c r="B268" s="1">
        <v>122092102</v>
      </c>
    </row>
    <row r="269" spans="1:2" x14ac:dyDescent="0.35">
      <c r="A269" s="1" t="s">
        <v>114</v>
      </c>
      <c r="B269" s="1">
        <v>108111303</v>
      </c>
    </row>
    <row r="270" spans="1:2" x14ac:dyDescent="0.35">
      <c r="A270" s="1" t="s">
        <v>115</v>
      </c>
      <c r="B270" s="1">
        <v>116191503</v>
      </c>
    </row>
    <row r="271" spans="1:2" x14ac:dyDescent="0.35">
      <c r="A271" s="1" t="s">
        <v>116</v>
      </c>
      <c r="B271" s="1">
        <v>115221402</v>
      </c>
    </row>
    <row r="272" spans="1:2" x14ac:dyDescent="0.35">
      <c r="A272" s="1" t="s">
        <v>117</v>
      </c>
      <c r="B272" s="1">
        <v>111291304</v>
      </c>
    </row>
    <row r="273" spans="1:2" x14ac:dyDescent="0.35">
      <c r="A273" s="1" t="s">
        <v>118</v>
      </c>
      <c r="B273" s="1">
        <v>101301403</v>
      </c>
    </row>
    <row r="274" spans="1:2" x14ac:dyDescent="0.35">
      <c r="A274" s="1" t="s">
        <v>119</v>
      </c>
      <c r="B274" s="1">
        <v>127042003</v>
      </c>
    </row>
    <row r="275" spans="1:2" x14ac:dyDescent="0.35">
      <c r="A275" s="1" t="s">
        <v>120</v>
      </c>
      <c r="B275" s="1">
        <v>112671303</v>
      </c>
    </row>
    <row r="276" spans="1:2" x14ac:dyDescent="0.35">
      <c r="A276" s="1" t="s">
        <v>121</v>
      </c>
      <c r="B276" s="1">
        <v>112281302</v>
      </c>
    </row>
    <row r="277" spans="1:2" x14ac:dyDescent="0.35">
      <c r="A277" s="1" t="s">
        <v>122</v>
      </c>
      <c r="B277" s="1">
        <v>101631803</v>
      </c>
    </row>
    <row r="278" spans="1:2" x14ac:dyDescent="0.35">
      <c r="A278" s="1" t="s">
        <v>123</v>
      </c>
      <c r="B278" s="1">
        <v>103021752</v>
      </c>
    </row>
    <row r="279" spans="1:2" x14ac:dyDescent="0.35">
      <c r="A279" s="1" t="s">
        <v>124</v>
      </c>
      <c r="B279" s="1">
        <v>101631903</v>
      </c>
    </row>
    <row r="280" spans="1:2" x14ac:dyDescent="0.35">
      <c r="A280" s="1" t="s">
        <v>125</v>
      </c>
      <c r="B280" s="1">
        <v>123461302</v>
      </c>
    </row>
    <row r="281" spans="1:2" x14ac:dyDescent="0.35">
      <c r="A281" s="1" t="s">
        <v>126</v>
      </c>
      <c r="B281" s="1">
        <v>125231232</v>
      </c>
    </row>
    <row r="282" spans="1:2" x14ac:dyDescent="0.35">
      <c r="A282" s="1" t="s">
        <v>127</v>
      </c>
      <c r="B282" s="1">
        <v>108051503</v>
      </c>
    </row>
    <row r="283" spans="1:2" x14ac:dyDescent="0.35">
      <c r="A283" s="1" t="s">
        <v>128</v>
      </c>
      <c r="B283" s="1">
        <v>125231303</v>
      </c>
    </row>
    <row r="284" spans="1:2" x14ac:dyDescent="0.35">
      <c r="A284" s="1" t="s">
        <v>129</v>
      </c>
      <c r="B284" s="1">
        <v>103021903</v>
      </c>
    </row>
    <row r="285" spans="1:2" x14ac:dyDescent="0.35">
      <c r="A285" s="1" t="s">
        <v>130</v>
      </c>
      <c r="B285" s="1">
        <v>106161203</v>
      </c>
    </row>
    <row r="286" spans="1:2" x14ac:dyDescent="0.35">
      <c r="A286" s="1" t="s">
        <v>131</v>
      </c>
      <c r="B286" s="1">
        <v>106161703</v>
      </c>
    </row>
    <row r="287" spans="1:2" x14ac:dyDescent="0.35">
      <c r="A287" s="1" t="s">
        <v>132</v>
      </c>
      <c r="B287" s="1">
        <v>108071504</v>
      </c>
    </row>
    <row r="288" spans="1:2" x14ac:dyDescent="0.35">
      <c r="A288" s="1" t="s">
        <v>133</v>
      </c>
      <c r="B288" s="1">
        <v>110171003</v>
      </c>
    </row>
    <row r="289" spans="1:2" x14ac:dyDescent="0.35">
      <c r="A289" s="1" t="s">
        <v>134</v>
      </c>
      <c r="B289" s="1">
        <v>124151902</v>
      </c>
    </row>
    <row r="290" spans="1:2" x14ac:dyDescent="0.35">
      <c r="A290" s="1" t="s">
        <v>135</v>
      </c>
      <c r="B290" s="1">
        <v>113361303</v>
      </c>
    </row>
    <row r="291" spans="1:2" x14ac:dyDescent="0.35">
      <c r="A291" s="1" t="s">
        <v>136</v>
      </c>
      <c r="B291" s="1">
        <v>123461602</v>
      </c>
    </row>
    <row r="292" spans="1:2" x14ac:dyDescent="0.35">
      <c r="A292" s="1" t="s">
        <v>137</v>
      </c>
      <c r="B292" s="1">
        <v>113361503</v>
      </c>
    </row>
    <row r="293" spans="1:2" x14ac:dyDescent="0.35">
      <c r="A293" s="1" t="s">
        <v>138</v>
      </c>
      <c r="B293" s="1">
        <v>104431304</v>
      </c>
    </row>
    <row r="294" spans="1:2" x14ac:dyDescent="0.35">
      <c r="A294" s="1" t="s">
        <v>139</v>
      </c>
      <c r="B294" s="1">
        <v>108561803</v>
      </c>
    </row>
    <row r="295" spans="1:2" x14ac:dyDescent="0.35">
      <c r="A295" s="1" t="s">
        <v>140</v>
      </c>
      <c r="B295" s="1">
        <v>108111403</v>
      </c>
    </row>
    <row r="296" spans="1:2" x14ac:dyDescent="0.35">
      <c r="A296" s="1" t="s">
        <v>141</v>
      </c>
      <c r="B296" s="1">
        <v>113361703</v>
      </c>
    </row>
    <row r="297" spans="1:2" x14ac:dyDescent="0.35">
      <c r="A297" s="1" t="s">
        <v>142</v>
      </c>
      <c r="B297" s="1">
        <v>112011603</v>
      </c>
    </row>
    <row r="298" spans="1:2" x14ac:dyDescent="0.35">
      <c r="A298" s="1" t="s">
        <v>143</v>
      </c>
      <c r="B298" s="1">
        <v>105201033</v>
      </c>
    </row>
    <row r="299" spans="1:2" x14ac:dyDescent="0.35">
      <c r="A299" s="1" t="s">
        <v>144</v>
      </c>
      <c r="B299" s="1">
        <v>101261302</v>
      </c>
    </row>
    <row r="300" spans="1:2" x14ac:dyDescent="0.35">
      <c r="A300" s="1" t="s">
        <v>145</v>
      </c>
      <c r="B300" s="1">
        <v>114061103</v>
      </c>
    </row>
    <row r="301" spans="1:2" x14ac:dyDescent="0.35">
      <c r="A301" s="1" t="s">
        <v>146</v>
      </c>
      <c r="B301" s="1">
        <v>103022103</v>
      </c>
    </row>
    <row r="302" spans="1:2" x14ac:dyDescent="0.35">
      <c r="A302" s="1" t="s">
        <v>147</v>
      </c>
      <c r="B302" s="1">
        <v>113381303</v>
      </c>
    </row>
    <row r="303" spans="1:2" x14ac:dyDescent="0.35">
      <c r="A303" s="1" t="s">
        <v>148</v>
      </c>
      <c r="B303" s="1">
        <v>105251453</v>
      </c>
    </row>
    <row r="304" spans="1:2" x14ac:dyDescent="0.35">
      <c r="A304" s="1" t="s">
        <v>149</v>
      </c>
      <c r="B304" s="1">
        <v>109531304</v>
      </c>
    </row>
    <row r="305" spans="1:2" x14ac:dyDescent="0.35">
      <c r="A305" s="1" t="s">
        <v>150</v>
      </c>
      <c r="B305" s="1">
        <v>122092353</v>
      </c>
    </row>
    <row r="306" spans="1:2" x14ac:dyDescent="0.35">
      <c r="A306" s="1" t="s">
        <v>151</v>
      </c>
      <c r="B306" s="1">
        <v>106611303</v>
      </c>
    </row>
    <row r="307" spans="1:2" x14ac:dyDescent="0.35">
      <c r="A307" s="1" t="s">
        <v>152</v>
      </c>
      <c r="B307" s="1">
        <v>105201352</v>
      </c>
    </row>
    <row r="308" spans="1:2" x14ac:dyDescent="0.35">
      <c r="A308" s="1" t="s">
        <v>153</v>
      </c>
      <c r="B308" s="1">
        <v>118401403</v>
      </c>
    </row>
    <row r="309" spans="1:2" x14ac:dyDescent="0.35">
      <c r="A309" s="1" t="s">
        <v>154</v>
      </c>
      <c r="B309" s="1">
        <v>115211603</v>
      </c>
    </row>
    <row r="310" spans="1:2" x14ac:dyDescent="0.35">
      <c r="A310" s="1" t="s">
        <v>155</v>
      </c>
      <c r="B310" s="1">
        <v>110171803</v>
      </c>
    </row>
    <row r="311" spans="1:2" x14ac:dyDescent="0.35">
      <c r="A311" s="1" t="s">
        <v>156</v>
      </c>
      <c r="B311" s="1">
        <v>118401603</v>
      </c>
    </row>
    <row r="312" spans="1:2" x14ac:dyDescent="0.35">
      <c r="A312" s="1" t="s">
        <v>157</v>
      </c>
      <c r="B312" s="1">
        <v>112671603</v>
      </c>
    </row>
    <row r="313" spans="1:2" x14ac:dyDescent="0.35">
      <c r="A313" s="1" t="s">
        <v>158</v>
      </c>
      <c r="B313" s="1">
        <v>114061503</v>
      </c>
    </row>
    <row r="314" spans="1:2" x14ac:dyDescent="0.35">
      <c r="A314" s="1" t="s">
        <v>159</v>
      </c>
      <c r="B314" s="1">
        <v>116471803</v>
      </c>
    </row>
    <row r="315" spans="1:2" x14ac:dyDescent="0.35">
      <c r="A315" s="1" t="s">
        <v>160</v>
      </c>
      <c r="B315" s="1">
        <v>103022253</v>
      </c>
    </row>
    <row r="316" spans="1:2" x14ac:dyDescent="0.35">
      <c r="A316" s="1" t="s">
        <v>161</v>
      </c>
      <c r="B316" s="1">
        <v>120522003</v>
      </c>
    </row>
    <row r="317" spans="1:2" x14ac:dyDescent="0.35">
      <c r="A317" s="1" t="s">
        <v>162</v>
      </c>
      <c r="B317" s="1">
        <v>107651603</v>
      </c>
    </row>
    <row r="318" spans="1:2" x14ac:dyDescent="0.35">
      <c r="A318" s="1" t="s">
        <v>163</v>
      </c>
      <c r="B318" s="1">
        <v>115221753</v>
      </c>
    </row>
    <row r="319" spans="1:2" x14ac:dyDescent="0.35">
      <c r="A319" s="1" t="s">
        <v>164</v>
      </c>
      <c r="B319" s="1">
        <v>113362203</v>
      </c>
    </row>
    <row r="320" spans="1:2" x14ac:dyDescent="0.35">
      <c r="A320" s="1" t="s">
        <v>165</v>
      </c>
      <c r="B320" s="1">
        <v>112671803</v>
      </c>
    </row>
    <row r="321" spans="1:2" x14ac:dyDescent="0.35">
      <c r="A321" s="1" t="s">
        <v>166</v>
      </c>
      <c r="B321" s="1">
        <v>124152003</v>
      </c>
    </row>
    <row r="322" spans="1:2" x14ac:dyDescent="0.35">
      <c r="A322" s="1" t="s">
        <v>167</v>
      </c>
      <c r="B322" s="1">
        <v>106172003</v>
      </c>
    </row>
    <row r="323" spans="1:2" x14ac:dyDescent="0.35">
      <c r="A323" s="1" t="s">
        <v>168</v>
      </c>
      <c r="B323" s="1">
        <v>119352203</v>
      </c>
    </row>
    <row r="324" spans="1:2" x14ac:dyDescent="0.35">
      <c r="A324" s="1" t="s">
        <v>169</v>
      </c>
      <c r="B324" s="1">
        <v>103022503</v>
      </c>
    </row>
    <row r="325" spans="1:2" x14ac:dyDescent="0.35">
      <c r="A325" s="1" t="s">
        <v>170</v>
      </c>
      <c r="B325" s="1">
        <v>103022803</v>
      </c>
    </row>
    <row r="326" spans="1:2" x14ac:dyDescent="0.35">
      <c r="A326" s="1" t="s">
        <v>171</v>
      </c>
      <c r="B326" s="1">
        <v>117412003</v>
      </c>
    </row>
    <row r="327" spans="1:2" x14ac:dyDescent="0.35">
      <c r="A327" s="1" t="s">
        <v>172</v>
      </c>
      <c r="B327" s="1">
        <v>121392303</v>
      </c>
    </row>
    <row r="328" spans="1:2" x14ac:dyDescent="0.35">
      <c r="A328" s="1" t="s">
        <v>173</v>
      </c>
      <c r="B328" s="1">
        <v>115212503</v>
      </c>
    </row>
    <row r="329" spans="1:2" x14ac:dyDescent="0.35">
      <c r="A329" s="1" t="s">
        <v>174</v>
      </c>
      <c r="B329" s="1">
        <v>120452003</v>
      </c>
    </row>
    <row r="330" spans="1:2" x14ac:dyDescent="0.35">
      <c r="A330" s="1" t="s">
        <v>175</v>
      </c>
      <c r="B330" s="1">
        <v>113362303</v>
      </c>
    </row>
    <row r="331" spans="1:2" x14ac:dyDescent="0.35">
      <c r="A331" s="1" t="s">
        <v>176</v>
      </c>
      <c r="B331" s="1">
        <v>113382303</v>
      </c>
    </row>
    <row r="332" spans="1:2" x14ac:dyDescent="0.35">
      <c r="A332" s="1" t="s">
        <v>177</v>
      </c>
      <c r="B332" s="1">
        <v>112672203</v>
      </c>
    </row>
    <row r="333" spans="1:2" x14ac:dyDescent="0.35">
      <c r="A333" s="1" t="s">
        <v>178</v>
      </c>
      <c r="B333" s="1">
        <v>120483302</v>
      </c>
    </row>
    <row r="334" spans="1:2" x14ac:dyDescent="0.35">
      <c r="A334" s="1" t="s">
        <v>179</v>
      </c>
      <c r="B334" s="1">
        <v>103023153</v>
      </c>
    </row>
    <row r="335" spans="1:2" x14ac:dyDescent="0.35">
      <c r="A335" s="1" t="s">
        <v>180</v>
      </c>
      <c r="B335" s="1">
        <v>113362403</v>
      </c>
    </row>
    <row r="336" spans="1:2" x14ac:dyDescent="0.35">
      <c r="A336" s="1" t="s">
        <v>181</v>
      </c>
      <c r="B336" s="1">
        <v>119582503</v>
      </c>
    </row>
    <row r="337" spans="1:2" x14ac:dyDescent="0.35">
      <c r="A337" s="1" t="s">
        <v>182</v>
      </c>
      <c r="B337" s="1">
        <v>104372003</v>
      </c>
    </row>
    <row r="338" spans="1:2" x14ac:dyDescent="0.35">
      <c r="A338" s="1" t="s">
        <v>183</v>
      </c>
      <c r="B338" s="1">
        <v>113362603</v>
      </c>
    </row>
    <row r="339" spans="1:2" x14ac:dyDescent="0.35">
      <c r="A339" s="1" t="s">
        <v>184</v>
      </c>
      <c r="B339" s="1">
        <v>105252602</v>
      </c>
    </row>
    <row r="340" spans="1:2" x14ac:dyDescent="0.35">
      <c r="A340" s="1" t="s">
        <v>185</v>
      </c>
      <c r="B340" s="1">
        <v>108053003</v>
      </c>
    </row>
    <row r="341" spans="1:2" x14ac:dyDescent="0.35">
      <c r="A341" s="1" t="s">
        <v>186</v>
      </c>
      <c r="B341" s="1">
        <v>114062003</v>
      </c>
    </row>
    <row r="342" spans="1:2" x14ac:dyDescent="0.35">
      <c r="A342" s="1" t="s">
        <v>187</v>
      </c>
      <c r="B342" s="1">
        <v>112013054</v>
      </c>
    </row>
    <row r="343" spans="1:2" x14ac:dyDescent="0.35">
      <c r="A343" s="1" t="s">
        <v>188</v>
      </c>
      <c r="B343" s="1">
        <v>105253303</v>
      </c>
    </row>
    <row r="344" spans="1:2" x14ac:dyDescent="0.35">
      <c r="A344" s="1" t="s">
        <v>189</v>
      </c>
      <c r="B344" s="1">
        <v>112282004</v>
      </c>
    </row>
    <row r="345" spans="1:2" x14ac:dyDescent="0.35">
      <c r="A345" s="1" t="s">
        <v>190</v>
      </c>
      <c r="B345" s="1">
        <v>104432503</v>
      </c>
    </row>
    <row r="346" spans="1:2" x14ac:dyDescent="0.35">
      <c r="A346" s="1" t="s">
        <v>191</v>
      </c>
      <c r="B346" s="1">
        <v>108112003</v>
      </c>
    </row>
    <row r="347" spans="1:2" x14ac:dyDescent="0.35">
      <c r="A347" s="1" t="s">
        <v>192</v>
      </c>
      <c r="B347" s="1">
        <v>114062503</v>
      </c>
    </row>
    <row r="348" spans="1:2" x14ac:dyDescent="0.35">
      <c r="A348" s="1" t="s">
        <v>193</v>
      </c>
      <c r="B348" s="1">
        <v>111292304</v>
      </c>
    </row>
    <row r="349" spans="1:2" x14ac:dyDescent="0.35">
      <c r="A349" s="1" t="s">
        <v>194</v>
      </c>
      <c r="B349" s="1">
        <v>106272003</v>
      </c>
    </row>
    <row r="350" spans="1:2" x14ac:dyDescent="0.35">
      <c r="A350" s="1" t="s">
        <v>195</v>
      </c>
      <c r="B350" s="1">
        <v>119583003</v>
      </c>
    </row>
    <row r="351" spans="1:2" x14ac:dyDescent="0.35">
      <c r="A351" s="1" t="s">
        <v>196</v>
      </c>
      <c r="B351" s="1">
        <v>108112203</v>
      </c>
    </row>
    <row r="352" spans="1:2" x14ac:dyDescent="0.35">
      <c r="A352" s="1" t="s">
        <v>197</v>
      </c>
      <c r="B352" s="1">
        <v>101632403</v>
      </c>
    </row>
    <row r="353" spans="1:2" x14ac:dyDescent="0.35">
      <c r="A353" s="1" t="s">
        <v>198</v>
      </c>
      <c r="B353" s="1">
        <v>105253553</v>
      </c>
    </row>
    <row r="354" spans="1:2" x14ac:dyDescent="0.35">
      <c r="A354" s="1" t="s">
        <v>199</v>
      </c>
      <c r="B354" s="1">
        <v>103023912</v>
      </c>
    </row>
    <row r="355" spans="1:2" x14ac:dyDescent="0.35">
      <c r="A355" s="1" t="s">
        <v>200</v>
      </c>
      <c r="B355" s="1">
        <v>106612203</v>
      </c>
    </row>
    <row r="356" spans="1:2" x14ac:dyDescent="0.35">
      <c r="A356" s="1" t="s">
        <v>201</v>
      </c>
      <c r="B356" s="1">
        <v>107652603</v>
      </c>
    </row>
    <row r="357" spans="1:2" x14ac:dyDescent="0.35">
      <c r="A357" s="1" t="s">
        <v>202</v>
      </c>
      <c r="B357" s="1">
        <v>101262903</v>
      </c>
    </row>
    <row r="358" spans="1:2" x14ac:dyDescent="0.35">
      <c r="A358" s="1" t="s">
        <v>203</v>
      </c>
      <c r="B358" s="1">
        <v>127042853</v>
      </c>
    </row>
    <row r="359" spans="1:2" x14ac:dyDescent="0.35">
      <c r="A359" s="1" t="s">
        <v>204</v>
      </c>
      <c r="B359" s="1">
        <v>128033053</v>
      </c>
    </row>
    <row r="360" spans="1:2" x14ac:dyDescent="0.35">
      <c r="A360" s="1" t="s">
        <v>205</v>
      </c>
      <c r="B360" s="1">
        <v>109532804</v>
      </c>
    </row>
    <row r="361" spans="1:2" x14ac:dyDescent="0.35">
      <c r="A361" s="1" t="s">
        <v>206</v>
      </c>
      <c r="B361" s="1">
        <v>125234103</v>
      </c>
    </row>
    <row r="362" spans="1:2" x14ac:dyDescent="0.35">
      <c r="A362" s="1" t="s">
        <v>207</v>
      </c>
      <c r="B362" s="1">
        <v>103024102</v>
      </c>
    </row>
    <row r="363" spans="1:2" x14ac:dyDescent="0.35">
      <c r="A363" s="1" t="s">
        <v>208</v>
      </c>
      <c r="B363" s="1">
        <v>105253903</v>
      </c>
    </row>
    <row r="364" spans="1:2" x14ac:dyDescent="0.35">
      <c r="A364" s="1" t="s">
        <v>209</v>
      </c>
      <c r="B364" s="1">
        <v>112013753</v>
      </c>
    </row>
    <row r="365" spans="1:2" x14ac:dyDescent="0.35">
      <c r="A365" s="1" t="s">
        <v>210</v>
      </c>
      <c r="B365" s="1">
        <v>105254053</v>
      </c>
    </row>
    <row r="366" spans="1:2" x14ac:dyDescent="0.35">
      <c r="A366" s="1" t="s">
        <v>211</v>
      </c>
      <c r="B366" s="1">
        <v>110173003</v>
      </c>
    </row>
    <row r="367" spans="1:2" x14ac:dyDescent="0.35">
      <c r="A367" s="1" t="s">
        <v>212</v>
      </c>
      <c r="B367" s="1">
        <v>114063003</v>
      </c>
    </row>
    <row r="368" spans="1:2" x14ac:dyDescent="0.35">
      <c r="A368" s="1" t="s">
        <v>213</v>
      </c>
      <c r="B368" s="1">
        <v>124153503</v>
      </c>
    </row>
    <row r="369" spans="1:2" x14ac:dyDescent="0.35">
      <c r="A369" s="1" t="s">
        <v>214</v>
      </c>
      <c r="B369" s="1">
        <v>108112502</v>
      </c>
    </row>
    <row r="370" spans="1:2" x14ac:dyDescent="0.35">
      <c r="A370" s="1" t="s">
        <v>215</v>
      </c>
      <c r="B370" s="1">
        <v>107653102</v>
      </c>
    </row>
    <row r="371" spans="1:2" x14ac:dyDescent="0.35">
      <c r="A371" s="1" t="s">
        <v>216</v>
      </c>
      <c r="B371" s="1">
        <v>118402603</v>
      </c>
    </row>
    <row r="372" spans="1:2" x14ac:dyDescent="0.35">
      <c r="A372" s="1" t="s">
        <v>217</v>
      </c>
      <c r="B372" s="1">
        <v>112283003</v>
      </c>
    </row>
    <row r="373" spans="1:2" x14ac:dyDescent="0.35">
      <c r="A373" s="1" t="s">
        <v>218</v>
      </c>
      <c r="B373" s="1">
        <v>107653203</v>
      </c>
    </row>
    <row r="374" spans="1:2" x14ac:dyDescent="0.35">
      <c r="A374" s="1" t="s">
        <v>219</v>
      </c>
      <c r="B374" s="1">
        <v>104432803</v>
      </c>
    </row>
    <row r="375" spans="1:2" x14ac:dyDescent="0.35">
      <c r="A375" s="1" t="s">
        <v>220</v>
      </c>
      <c r="B375" s="1">
        <v>115503004</v>
      </c>
    </row>
    <row r="376" spans="1:2" x14ac:dyDescent="0.35">
      <c r="A376" s="1" t="s">
        <v>221</v>
      </c>
      <c r="B376" s="1">
        <v>104432903</v>
      </c>
    </row>
    <row r="377" spans="1:2" x14ac:dyDescent="0.35">
      <c r="A377" s="1" t="s">
        <v>222</v>
      </c>
      <c r="B377" s="1">
        <v>115222504</v>
      </c>
    </row>
    <row r="378" spans="1:2" x14ac:dyDescent="0.35">
      <c r="A378" s="1" t="s">
        <v>223</v>
      </c>
      <c r="B378" s="1">
        <v>114063503</v>
      </c>
    </row>
    <row r="379" spans="1:2" x14ac:dyDescent="0.35">
      <c r="A379" s="1" t="s">
        <v>224</v>
      </c>
      <c r="B379" s="1">
        <v>103024603</v>
      </c>
    </row>
    <row r="380" spans="1:2" x14ac:dyDescent="0.35">
      <c r="A380" s="1" t="s">
        <v>225</v>
      </c>
      <c r="B380" s="1">
        <v>118403003</v>
      </c>
    </row>
    <row r="381" spans="1:2" x14ac:dyDescent="0.35">
      <c r="A381" s="1" t="s">
        <v>226</v>
      </c>
      <c r="B381" s="1">
        <v>112672803</v>
      </c>
    </row>
    <row r="382" spans="1:2" x14ac:dyDescent="0.35">
      <c r="A382" s="1" t="s">
        <v>227</v>
      </c>
      <c r="B382" s="1">
        <v>105254353</v>
      </c>
    </row>
    <row r="383" spans="1:2" x14ac:dyDescent="0.35">
      <c r="A383" s="1" t="s">
        <v>228</v>
      </c>
      <c r="B383" s="1">
        <v>110173504</v>
      </c>
    </row>
    <row r="384" spans="1:2" x14ac:dyDescent="0.35">
      <c r="A384" s="1" t="s">
        <v>229</v>
      </c>
      <c r="B384" s="1">
        <v>115222752</v>
      </c>
    </row>
    <row r="385" spans="1:2" x14ac:dyDescent="0.35">
      <c r="A385" s="1" t="s">
        <v>230</v>
      </c>
      <c r="B385" s="1">
        <v>123463603</v>
      </c>
    </row>
    <row r="386" spans="1:2" x14ac:dyDescent="0.35">
      <c r="A386" s="1" t="s">
        <v>231</v>
      </c>
      <c r="B386" s="1">
        <v>125234502</v>
      </c>
    </row>
    <row r="387" spans="1:2" x14ac:dyDescent="0.35">
      <c r="A387" s="1" t="s">
        <v>232</v>
      </c>
      <c r="B387" s="1">
        <v>118403302</v>
      </c>
    </row>
    <row r="388" spans="1:2" x14ac:dyDescent="0.35">
      <c r="A388" s="1" t="s">
        <v>233</v>
      </c>
      <c r="B388" s="1">
        <v>113363103</v>
      </c>
    </row>
    <row r="389" spans="1:2" x14ac:dyDescent="0.35">
      <c r="A389" s="1" t="s">
        <v>234</v>
      </c>
      <c r="B389" s="1">
        <v>107653802</v>
      </c>
    </row>
    <row r="390" spans="1:2" x14ac:dyDescent="0.35">
      <c r="A390" s="1" t="s">
        <v>235</v>
      </c>
      <c r="B390" s="1">
        <v>104433303</v>
      </c>
    </row>
    <row r="391" spans="1:2" x14ac:dyDescent="0.35">
      <c r="A391" s="1" t="s">
        <v>236</v>
      </c>
      <c r="B391" s="1">
        <v>103024753</v>
      </c>
    </row>
    <row r="392" spans="1:2" x14ac:dyDescent="0.35">
      <c r="A392" s="1" t="s">
        <v>237</v>
      </c>
      <c r="B392" s="1">
        <v>108073503</v>
      </c>
    </row>
    <row r="393" spans="1:2" x14ac:dyDescent="0.35">
      <c r="A393" s="1" t="s">
        <v>238</v>
      </c>
      <c r="B393" s="1">
        <v>128323303</v>
      </c>
    </row>
    <row r="394" spans="1:2" x14ac:dyDescent="0.35">
      <c r="A394" s="1" t="s">
        <v>239</v>
      </c>
      <c r="B394" s="1">
        <v>127044103</v>
      </c>
    </row>
    <row r="395" spans="1:2" x14ac:dyDescent="0.35">
      <c r="A395" s="1" t="s">
        <v>240</v>
      </c>
      <c r="B395" s="1">
        <v>111312503</v>
      </c>
    </row>
    <row r="396" spans="1:2" x14ac:dyDescent="0.35">
      <c r="A396" s="1" t="s">
        <v>241</v>
      </c>
      <c r="B396" s="1">
        <v>128323703</v>
      </c>
    </row>
    <row r="397" spans="1:2" x14ac:dyDescent="0.35">
      <c r="A397" s="1" t="s">
        <v>242</v>
      </c>
      <c r="B397" s="1">
        <v>125235103</v>
      </c>
    </row>
    <row r="398" spans="1:2" x14ac:dyDescent="0.35">
      <c r="A398" s="1" t="s">
        <v>243</v>
      </c>
      <c r="B398" s="1">
        <v>105256553</v>
      </c>
    </row>
    <row r="399" spans="1:2" x14ac:dyDescent="0.35">
      <c r="A399" s="1" t="s">
        <v>244</v>
      </c>
      <c r="B399" s="1">
        <v>104433604</v>
      </c>
    </row>
    <row r="400" spans="1:2" x14ac:dyDescent="0.35">
      <c r="A400" s="1" t="s">
        <v>245</v>
      </c>
      <c r="B400" s="1">
        <v>107654103</v>
      </c>
    </row>
    <row r="401" spans="1:2" x14ac:dyDescent="0.35">
      <c r="A401" s="1" t="s">
        <v>246</v>
      </c>
      <c r="B401" s="1">
        <v>101303503</v>
      </c>
    </row>
    <row r="402" spans="1:2" x14ac:dyDescent="0.35">
      <c r="A402" s="1" t="s">
        <v>247</v>
      </c>
      <c r="B402" s="1">
        <v>123463803</v>
      </c>
    </row>
    <row r="403" spans="1:2" x14ac:dyDescent="0.35">
      <c r="A403" s="1" t="s">
        <v>248</v>
      </c>
      <c r="B403" s="1">
        <v>117414003</v>
      </c>
    </row>
    <row r="404" spans="1:2" x14ac:dyDescent="0.35">
      <c r="A404" s="1" t="s">
        <v>249</v>
      </c>
      <c r="B404" s="1">
        <v>121135003</v>
      </c>
    </row>
    <row r="405" spans="1:2" x14ac:dyDescent="0.35">
      <c r="A405" s="1" t="s">
        <v>250</v>
      </c>
      <c r="B405" s="1">
        <v>109243503</v>
      </c>
    </row>
    <row r="406" spans="1:2" x14ac:dyDescent="0.35">
      <c r="A406" s="1" t="s">
        <v>251</v>
      </c>
      <c r="B406" s="1">
        <v>111343603</v>
      </c>
    </row>
    <row r="407" spans="1:2" x14ac:dyDescent="0.35">
      <c r="A407" s="1" t="s">
        <v>252</v>
      </c>
      <c r="B407" s="1">
        <v>111312804</v>
      </c>
    </row>
    <row r="408" spans="1:2" x14ac:dyDescent="0.35">
      <c r="A408" s="1" t="s">
        <v>253</v>
      </c>
      <c r="B408" s="1">
        <v>109422303</v>
      </c>
    </row>
    <row r="409" spans="1:2" x14ac:dyDescent="0.35">
      <c r="A409" s="1" t="s">
        <v>254</v>
      </c>
      <c r="B409" s="1">
        <v>104103603</v>
      </c>
    </row>
    <row r="410" spans="1:2" x14ac:dyDescent="0.35">
      <c r="A410" s="1" t="s">
        <v>255</v>
      </c>
      <c r="B410" s="1">
        <v>124154003</v>
      </c>
    </row>
    <row r="411" spans="1:2" x14ac:dyDescent="0.35">
      <c r="A411" s="1" t="s">
        <v>256</v>
      </c>
      <c r="B411" s="1">
        <v>106166503</v>
      </c>
    </row>
    <row r="412" spans="1:2" x14ac:dyDescent="0.35">
      <c r="A412" s="1" t="s">
        <v>257</v>
      </c>
      <c r="B412" s="1">
        <v>110183602</v>
      </c>
    </row>
    <row r="413" spans="1:2" x14ac:dyDescent="0.35">
      <c r="A413" s="1" t="s">
        <v>258</v>
      </c>
      <c r="B413" s="1">
        <v>103025002</v>
      </c>
    </row>
    <row r="414" spans="1:2" x14ac:dyDescent="0.35">
      <c r="A414" s="1" t="s">
        <v>259</v>
      </c>
      <c r="B414" s="1">
        <v>107654403</v>
      </c>
    </row>
    <row r="415" spans="1:2" x14ac:dyDescent="0.35">
      <c r="A415" s="1" t="s">
        <v>260</v>
      </c>
      <c r="B415" s="1">
        <v>104107803</v>
      </c>
    </row>
    <row r="416" spans="1:2" x14ac:dyDescent="0.35">
      <c r="A416" s="1" t="s">
        <v>261</v>
      </c>
      <c r="B416" s="1">
        <v>114064003</v>
      </c>
    </row>
    <row r="417" spans="1:2" x14ac:dyDescent="0.35">
      <c r="A417" s="1" t="s">
        <v>262</v>
      </c>
      <c r="B417" s="1">
        <v>119665003</v>
      </c>
    </row>
    <row r="418" spans="1:2" x14ac:dyDescent="0.35">
      <c r="A418" s="1" t="s">
        <v>263</v>
      </c>
      <c r="B418" s="1">
        <v>119354603</v>
      </c>
    </row>
    <row r="419" spans="1:2" x14ac:dyDescent="0.35">
      <c r="A419" s="1" t="s">
        <v>264</v>
      </c>
      <c r="B419" s="1">
        <v>118403903</v>
      </c>
    </row>
    <row r="420" spans="1:2" x14ac:dyDescent="0.35">
      <c r="A420" s="1" t="s">
        <v>265</v>
      </c>
      <c r="B420" s="1">
        <v>104433903</v>
      </c>
    </row>
    <row r="421" spans="1:2" x14ac:dyDescent="0.35">
      <c r="A421" s="1" t="s">
        <v>266</v>
      </c>
      <c r="B421" s="1">
        <v>113363603</v>
      </c>
    </row>
    <row r="422" spans="1:2" x14ac:dyDescent="0.35">
      <c r="A422" s="1" t="s">
        <v>267</v>
      </c>
      <c r="B422" s="1">
        <v>113364002</v>
      </c>
    </row>
    <row r="423" spans="1:2" x14ac:dyDescent="0.35">
      <c r="A423" s="1" t="s">
        <v>268</v>
      </c>
      <c r="B423" s="1">
        <v>104374003</v>
      </c>
    </row>
    <row r="424" spans="1:2" x14ac:dyDescent="0.35">
      <c r="A424" s="1" t="s">
        <v>269</v>
      </c>
      <c r="B424" s="1">
        <v>101264003</v>
      </c>
    </row>
    <row r="425" spans="1:2" x14ac:dyDescent="0.35">
      <c r="A425" s="1" t="s">
        <v>270</v>
      </c>
      <c r="B425" s="1">
        <v>113384603</v>
      </c>
    </row>
    <row r="426" spans="1:2" x14ac:dyDescent="0.35">
      <c r="A426" s="1" t="s">
        <v>271</v>
      </c>
      <c r="B426" s="1">
        <v>128034503</v>
      </c>
    </row>
    <row r="427" spans="1:2" x14ac:dyDescent="0.35">
      <c r="A427" s="1" t="s">
        <v>272</v>
      </c>
      <c r="B427" s="1">
        <v>121135503</v>
      </c>
    </row>
    <row r="428" spans="1:2" x14ac:dyDescent="0.35">
      <c r="A428" s="1" t="s">
        <v>273</v>
      </c>
      <c r="B428" s="1">
        <v>116604003</v>
      </c>
    </row>
    <row r="429" spans="1:2" x14ac:dyDescent="0.35">
      <c r="A429" s="1" t="s">
        <v>274</v>
      </c>
      <c r="B429" s="1">
        <v>107654903</v>
      </c>
    </row>
    <row r="430" spans="1:2" x14ac:dyDescent="0.35">
      <c r="A430" s="1" t="s">
        <v>275</v>
      </c>
      <c r="B430" s="1">
        <v>116493503</v>
      </c>
    </row>
    <row r="431" spans="1:2" x14ac:dyDescent="0.35">
      <c r="A431" s="1" t="s">
        <v>276</v>
      </c>
      <c r="B431" s="1">
        <v>112015203</v>
      </c>
    </row>
    <row r="432" spans="1:2" x14ac:dyDescent="0.35">
      <c r="A432" s="1" t="s">
        <v>277</v>
      </c>
      <c r="B432" s="1">
        <v>115224003</v>
      </c>
    </row>
    <row r="433" spans="1:2" x14ac:dyDescent="0.35">
      <c r="A433" s="1" t="s">
        <v>278</v>
      </c>
      <c r="B433" s="1">
        <v>123464502</v>
      </c>
    </row>
    <row r="434" spans="1:2" x14ac:dyDescent="0.35">
      <c r="A434" s="1" t="s">
        <v>279</v>
      </c>
      <c r="B434" s="1">
        <v>123464603</v>
      </c>
    </row>
    <row r="435" spans="1:2" x14ac:dyDescent="0.35">
      <c r="A435" s="1" t="s">
        <v>280</v>
      </c>
      <c r="B435" s="1">
        <v>117414203</v>
      </c>
    </row>
    <row r="436" spans="1:2" x14ac:dyDescent="0.35">
      <c r="A436" s="1" t="s">
        <v>281</v>
      </c>
      <c r="B436" s="1">
        <v>129544503</v>
      </c>
    </row>
    <row r="437" spans="1:2" x14ac:dyDescent="0.35">
      <c r="A437" s="1" t="s">
        <v>282</v>
      </c>
      <c r="B437" s="1">
        <v>113364403</v>
      </c>
    </row>
    <row r="438" spans="1:2" x14ac:dyDescent="0.35">
      <c r="A438" s="1" t="s">
        <v>283</v>
      </c>
      <c r="B438" s="1">
        <v>113364503</v>
      </c>
    </row>
    <row r="439" spans="1:2" x14ac:dyDescent="0.35">
      <c r="A439" s="1" t="s">
        <v>284</v>
      </c>
      <c r="B439" s="1">
        <v>128325203</v>
      </c>
    </row>
    <row r="440" spans="1:2" x14ac:dyDescent="0.35">
      <c r="A440" s="1" t="s">
        <v>285</v>
      </c>
      <c r="B440" s="1">
        <v>125235502</v>
      </c>
    </row>
    <row r="441" spans="1:2" x14ac:dyDescent="0.35">
      <c r="A441" s="1" t="s">
        <v>286</v>
      </c>
      <c r="B441" s="1">
        <v>104105003</v>
      </c>
    </row>
    <row r="442" spans="1:2" x14ac:dyDescent="0.35">
      <c r="A442" s="1" t="s">
        <v>287</v>
      </c>
      <c r="B442" s="1">
        <v>101633903</v>
      </c>
    </row>
    <row r="443" spans="1:2" x14ac:dyDescent="0.35">
      <c r="A443" s="1" t="s">
        <v>288</v>
      </c>
      <c r="B443" s="1">
        <v>103026002</v>
      </c>
    </row>
    <row r="444" spans="1:2" x14ac:dyDescent="0.35">
      <c r="A444" s="1" t="s">
        <v>289</v>
      </c>
      <c r="B444" s="1">
        <v>115216503</v>
      </c>
    </row>
    <row r="445" spans="1:2" x14ac:dyDescent="0.35">
      <c r="A445" s="1" t="s">
        <v>290</v>
      </c>
      <c r="B445" s="1">
        <v>104435003</v>
      </c>
    </row>
    <row r="446" spans="1:2" x14ac:dyDescent="0.35">
      <c r="A446" s="1" t="s">
        <v>291</v>
      </c>
      <c r="B446" s="1">
        <v>123465303</v>
      </c>
    </row>
    <row r="447" spans="1:2" x14ac:dyDescent="0.35">
      <c r="A447" s="1" t="s">
        <v>292</v>
      </c>
      <c r="B447" s="1">
        <v>108565203</v>
      </c>
    </row>
    <row r="448" spans="1:2" x14ac:dyDescent="0.35">
      <c r="A448" s="1" t="s">
        <v>293</v>
      </c>
      <c r="B448" s="1">
        <v>119355503</v>
      </c>
    </row>
    <row r="449" spans="1:2" x14ac:dyDescent="0.35">
      <c r="A449" s="1" t="s">
        <v>294</v>
      </c>
      <c r="B449" s="1">
        <v>115226003</v>
      </c>
    </row>
    <row r="450" spans="1:2" x14ac:dyDescent="0.35">
      <c r="A450" s="1" t="s">
        <v>295</v>
      </c>
      <c r="B450" s="1">
        <v>116555003</v>
      </c>
    </row>
    <row r="451" spans="1:2" x14ac:dyDescent="0.35">
      <c r="A451" s="1" t="s">
        <v>296</v>
      </c>
      <c r="B451" s="1">
        <v>127045303</v>
      </c>
    </row>
    <row r="452" spans="1:2" x14ac:dyDescent="0.35">
      <c r="A452" s="1" t="s">
        <v>297</v>
      </c>
      <c r="B452" s="1">
        <v>111444602</v>
      </c>
    </row>
    <row r="453" spans="1:2" x14ac:dyDescent="0.35">
      <c r="A453" s="1" t="s">
        <v>298</v>
      </c>
      <c r="B453" s="1">
        <v>116605003</v>
      </c>
    </row>
    <row r="454" spans="1:2" x14ac:dyDescent="0.35">
      <c r="A454" s="1" t="s">
        <v>299</v>
      </c>
      <c r="B454" s="1">
        <v>105257602</v>
      </c>
    </row>
    <row r="455" spans="1:2" x14ac:dyDescent="0.35">
      <c r="A455" s="1" t="s">
        <v>300</v>
      </c>
      <c r="B455" s="1">
        <v>115226103</v>
      </c>
    </row>
    <row r="456" spans="1:2" x14ac:dyDescent="0.35">
      <c r="A456" s="1" t="s">
        <v>301</v>
      </c>
      <c r="B456" s="1">
        <v>116195004</v>
      </c>
    </row>
    <row r="457" spans="1:2" x14ac:dyDescent="0.35">
      <c r="A457" s="1" t="s">
        <v>302</v>
      </c>
      <c r="B457" s="1">
        <v>116495003</v>
      </c>
    </row>
    <row r="458" spans="1:2" x14ac:dyDescent="0.35">
      <c r="A458" s="1" t="s">
        <v>303</v>
      </c>
      <c r="B458" s="1">
        <v>129544703</v>
      </c>
    </row>
    <row r="459" spans="1:2" x14ac:dyDescent="0.35">
      <c r="A459" s="1" t="s">
        <v>304</v>
      </c>
      <c r="B459" s="1">
        <v>104375003</v>
      </c>
    </row>
    <row r="460" spans="1:2" x14ac:dyDescent="0.35">
      <c r="A460" s="1" t="s">
        <v>305</v>
      </c>
      <c r="B460" s="1">
        <v>107655803</v>
      </c>
    </row>
    <row r="461" spans="1:2" x14ac:dyDescent="0.35">
      <c r="A461" s="1" t="s">
        <v>306</v>
      </c>
      <c r="B461" s="1">
        <v>104105353</v>
      </c>
    </row>
    <row r="462" spans="1:2" x14ac:dyDescent="0.35">
      <c r="A462" s="1" t="s">
        <v>307</v>
      </c>
      <c r="B462" s="1">
        <v>117415004</v>
      </c>
    </row>
    <row r="463" spans="1:2" x14ac:dyDescent="0.35">
      <c r="A463" s="1" t="s">
        <v>308</v>
      </c>
      <c r="B463" s="1">
        <v>103026303</v>
      </c>
    </row>
    <row r="464" spans="1:2" x14ac:dyDescent="0.35">
      <c r="A464" s="1" t="s">
        <v>309</v>
      </c>
      <c r="B464" s="1">
        <v>117415103</v>
      </c>
    </row>
    <row r="465" spans="1:2" x14ac:dyDescent="0.35">
      <c r="A465" s="1" t="s">
        <v>310</v>
      </c>
      <c r="B465" s="1">
        <v>119584503</v>
      </c>
    </row>
    <row r="466" spans="1:2" x14ac:dyDescent="0.35">
      <c r="A466" s="1" t="s">
        <v>311</v>
      </c>
      <c r="B466" s="1">
        <v>103026343</v>
      </c>
    </row>
    <row r="467" spans="1:2" x14ac:dyDescent="0.35">
      <c r="A467" s="1" t="s">
        <v>312</v>
      </c>
      <c r="B467" s="1">
        <v>122097203</v>
      </c>
    </row>
    <row r="468" spans="1:2" x14ac:dyDescent="0.35">
      <c r="A468" s="1" t="s">
        <v>313</v>
      </c>
      <c r="B468" s="1">
        <v>110175003</v>
      </c>
    </row>
    <row r="469" spans="1:2" x14ac:dyDescent="0.35">
      <c r="A469" s="1" t="s">
        <v>314</v>
      </c>
      <c r="B469" s="1">
        <v>116495103</v>
      </c>
    </row>
    <row r="470" spans="1:2" x14ac:dyDescent="0.35">
      <c r="A470" s="1" t="s">
        <v>315</v>
      </c>
      <c r="B470" s="1">
        <v>107655903</v>
      </c>
    </row>
    <row r="471" spans="1:2" x14ac:dyDescent="0.35">
      <c r="A471" s="1" t="s">
        <v>316</v>
      </c>
      <c r="B471" s="1">
        <v>111316003</v>
      </c>
    </row>
    <row r="472" spans="1:2" x14ac:dyDescent="0.35">
      <c r="A472" s="1" t="s">
        <v>317</v>
      </c>
      <c r="B472" s="1">
        <v>119584603</v>
      </c>
    </row>
    <row r="473" spans="1:2" x14ac:dyDescent="0.35">
      <c r="A473" s="1" t="s">
        <v>318</v>
      </c>
      <c r="B473" s="1">
        <v>103026402</v>
      </c>
    </row>
    <row r="474" spans="1:2" x14ac:dyDescent="0.35">
      <c r="A474" s="1" t="s">
        <v>319</v>
      </c>
      <c r="B474" s="1">
        <v>114065503</v>
      </c>
    </row>
    <row r="475" spans="1:2" x14ac:dyDescent="0.35">
      <c r="A475" s="1" t="s">
        <v>320</v>
      </c>
      <c r="B475" s="1">
        <v>117415303</v>
      </c>
    </row>
    <row r="476" spans="1:2" x14ac:dyDescent="0.35">
      <c r="A476" s="1" t="s">
        <v>321</v>
      </c>
      <c r="B476" s="1">
        <v>120484803</v>
      </c>
    </row>
    <row r="477" spans="1:2" x14ac:dyDescent="0.35">
      <c r="A477" s="1" t="s">
        <v>322</v>
      </c>
      <c r="B477" s="1">
        <v>122097502</v>
      </c>
    </row>
    <row r="478" spans="1:2" x14ac:dyDescent="0.35">
      <c r="A478" s="1" t="s">
        <v>323</v>
      </c>
      <c r="B478" s="1">
        <v>104375203</v>
      </c>
    </row>
    <row r="479" spans="1:2" x14ac:dyDescent="0.35">
      <c r="A479" s="1" t="s">
        <v>324</v>
      </c>
      <c r="B479" s="1">
        <v>127045653</v>
      </c>
    </row>
    <row r="480" spans="1:2" x14ac:dyDescent="0.35">
      <c r="A480" s="1" t="s">
        <v>325</v>
      </c>
      <c r="B480" s="1">
        <v>104375302</v>
      </c>
    </row>
    <row r="481" spans="1:2" x14ac:dyDescent="0.35">
      <c r="A481" s="1" t="s">
        <v>326</v>
      </c>
      <c r="B481" s="1">
        <v>122097604</v>
      </c>
    </row>
    <row r="482" spans="1:2" x14ac:dyDescent="0.35">
      <c r="A482" s="1" t="s">
        <v>327</v>
      </c>
      <c r="B482" s="1">
        <v>107656303</v>
      </c>
    </row>
    <row r="483" spans="1:2" x14ac:dyDescent="0.35">
      <c r="A483" s="1" t="s">
        <v>328</v>
      </c>
      <c r="B483" s="1">
        <v>115504003</v>
      </c>
    </row>
    <row r="484" spans="1:2" x14ac:dyDescent="0.35">
      <c r="A484" s="1" t="s">
        <v>329</v>
      </c>
      <c r="B484" s="1">
        <v>123465602</v>
      </c>
    </row>
    <row r="485" spans="1:2" x14ac:dyDescent="0.35">
      <c r="A485" s="1" t="s">
        <v>330</v>
      </c>
      <c r="B485" s="1">
        <v>103026852</v>
      </c>
    </row>
    <row r="486" spans="1:2" x14ac:dyDescent="0.35">
      <c r="A486" s="1" t="s">
        <v>331</v>
      </c>
      <c r="B486" s="1">
        <v>106167504</v>
      </c>
    </row>
    <row r="487" spans="1:2" x14ac:dyDescent="0.35">
      <c r="A487" s="1" t="s">
        <v>332</v>
      </c>
      <c r="B487" s="1">
        <v>105258303</v>
      </c>
    </row>
    <row r="488" spans="1:2" x14ac:dyDescent="0.35">
      <c r="A488" s="1" t="s">
        <v>333</v>
      </c>
      <c r="B488" s="1">
        <v>103026902</v>
      </c>
    </row>
    <row r="489" spans="1:2" x14ac:dyDescent="0.35">
      <c r="A489" s="1" t="s">
        <v>334</v>
      </c>
      <c r="B489" s="1">
        <v>123465702</v>
      </c>
    </row>
    <row r="490" spans="1:2" x14ac:dyDescent="0.35">
      <c r="A490" s="1" t="s">
        <v>335</v>
      </c>
      <c r="B490" s="1">
        <v>119356503</v>
      </c>
    </row>
    <row r="491" spans="1:2" x14ac:dyDescent="0.35">
      <c r="A491" s="1" t="s">
        <v>336</v>
      </c>
      <c r="B491" s="1">
        <v>129545003</v>
      </c>
    </row>
    <row r="492" spans="1:2" x14ac:dyDescent="0.35">
      <c r="A492" s="1" t="s">
        <v>337</v>
      </c>
      <c r="B492" s="1">
        <v>108565503</v>
      </c>
    </row>
    <row r="493" spans="1:2" x14ac:dyDescent="0.35">
      <c r="A493" s="1" t="s">
        <v>338</v>
      </c>
      <c r="B493" s="1">
        <v>120484903</v>
      </c>
    </row>
    <row r="494" spans="1:2" x14ac:dyDescent="0.35">
      <c r="A494" s="1" t="s">
        <v>339</v>
      </c>
      <c r="B494" s="1">
        <v>117083004</v>
      </c>
    </row>
    <row r="495" spans="1:2" x14ac:dyDescent="0.35">
      <c r="A495" s="1" t="s">
        <v>340</v>
      </c>
      <c r="B495" s="1">
        <v>112674403</v>
      </c>
    </row>
    <row r="496" spans="1:2" x14ac:dyDescent="0.35">
      <c r="A496" s="1" t="s">
        <v>341</v>
      </c>
      <c r="B496" s="1">
        <v>108056004</v>
      </c>
    </row>
    <row r="497" spans="1:2" x14ac:dyDescent="0.35">
      <c r="A497" s="1" t="s">
        <v>342</v>
      </c>
      <c r="B497" s="1">
        <v>108114503</v>
      </c>
    </row>
    <row r="498" spans="1:2" x14ac:dyDescent="0.35">
      <c r="A498" s="1" t="s">
        <v>343</v>
      </c>
      <c r="B498" s="1">
        <v>113385003</v>
      </c>
    </row>
    <row r="499" spans="1:2" x14ac:dyDescent="0.35">
      <c r="A499" s="1" t="s">
        <v>344</v>
      </c>
      <c r="B499" s="1">
        <v>121394503</v>
      </c>
    </row>
    <row r="500" spans="1:2" x14ac:dyDescent="0.35">
      <c r="A500" s="1" t="s">
        <v>345</v>
      </c>
      <c r="B500" s="1">
        <v>109535504</v>
      </c>
    </row>
    <row r="501" spans="1:2" x14ac:dyDescent="0.35">
      <c r="A501" s="1" t="s">
        <v>346</v>
      </c>
      <c r="B501" s="1">
        <v>117596003</v>
      </c>
    </row>
    <row r="502" spans="1:2" x14ac:dyDescent="0.35">
      <c r="A502" s="1" t="s">
        <v>347</v>
      </c>
      <c r="B502" s="1">
        <v>115674603</v>
      </c>
    </row>
    <row r="503" spans="1:2" x14ac:dyDescent="0.35">
      <c r="A503" s="1" t="s">
        <v>348</v>
      </c>
      <c r="B503" s="1">
        <v>103026873</v>
      </c>
    </row>
    <row r="504" spans="1:2" x14ac:dyDescent="0.35">
      <c r="A504" s="1" t="s">
        <v>349</v>
      </c>
      <c r="B504" s="1">
        <v>118406003</v>
      </c>
    </row>
    <row r="505" spans="1:2" x14ac:dyDescent="0.35">
      <c r="A505" s="1" t="s">
        <v>350</v>
      </c>
      <c r="B505" s="1">
        <v>105258503</v>
      </c>
    </row>
    <row r="506" spans="1:2" x14ac:dyDescent="0.35">
      <c r="A506" s="1" t="s">
        <v>351</v>
      </c>
      <c r="B506" s="1">
        <v>121394603</v>
      </c>
    </row>
    <row r="507" spans="1:2" x14ac:dyDescent="0.35">
      <c r="A507" s="1" t="s">
        <v>352</v>
      </c>
      <c r="B507" s="1">
        <v>107656502</v>
      </c>
    </row>
    <row r="508" spans="1:2" x14ac:dyDescent="0.35">
      <c r="A508" s="1" t="s">
        <v>353</v>
      </c>
      <c r="B508" s="1">
        <v>124156503</v>
      </c>
    </row>
    <row r="509" spans="1:2" x14ac:dyDescent="0.35">
      <c r="A509" s="1" t="s">
        <v>354</v>
      </c>
      <c r="B509" s="1">
        <v>106616203</v>
      </c>
    </row>
    <row r="510" spans="1:2" x14ac:dyDescent="0.35">
      <c r="A510" s="1" t="s">
        <v>355</v>
      </c>
      <c r="B510" s="1">
        <v>119356603</v>
      </c>
    </row>
    <row r="511" spans="1:2" x14ac:dyDescent="0.35">
      <c r="A511" s="1" t="s">
        <v>356</v>
      </c>
      <c r="B511" s="1">
        <v>114066503</v>
      </c>
    </row>
    <row r="512" spans="1:2" x14ac:dyDescent="0.35">
      <c r="A512" s="1" t="s">
        <v>357</v>
      </c>
      <c r="B512" s="1">
        <v>109537504</v>
      </c>
    </row>
    <row r="513" spans="1:2" x14ac:dyDescent="0.35">
      <c r="A513" s="1" t="s">
        <v>358</v>
      </c>
      <c r="B513" s="1">
        <v>109426003</v>
      </c>
    </row>
    <row r="514" spans="1:2" x14ac:dyDescent="0.35">
      <c r="A514" s="1" t="s">
        <v>359</v>
      </c>
      <c r="B514" s="1">
        <v>124156603</v>
      </c>
    </row>
    <row r="515" spans="1:2" x14ac:dyDescent="0.35">
      <c r="A515" s="1" t="s">
        <v>360</v>
      </c>
      <c r="B515" s="1">
        <v>124156703</v>
      </c>
    </row>
    <row r="516" spans="1:2" x14ac:dyDescent="0.35">
      <c r="A516" s="1" t="s">
        <v>361</v>
      </c>
      <c r="B516" s="1">
        <v>122098003</v>
      </c>
    </row>
    <row r="517" spans="1:2" x14ac:dyDescent="0.35">
      <c r="A517" s="1" t="s">
        <v>362</v>
      </c>
      <c r="B517" s="1">
        <v>121136503</v>
      </c>
    </row>
    <row r="518" spans="1:2" x14ac:dyDescent="0.35">
      <c r="A518" s="1" t="s">
        <v>363</v>
      </c>
      <c r="B518" s="1">
        <v>113385303</v>
      </c>
    </row>
    <row r="519" spans="1:2" x14ac:dyDescent="0.35">
      <c r="A519" s="1" t="s">
        <v>364</v>
      </c>
      <c r="B519" s="1">
        <v>121136603</v>
      </c>
    </row>
    <row r="520" spans="1:2" x14ac:dyDescent="0.35">
      <c r="A520" s="1" t="s">
        <v>365</v>
      </c>
      <c r="B520" s="1">
        <v>121395103</v>
      </c>
    </row>
    <row r="521" spans="1:2" x14ac:dyDescent="0.35">
      <c r="A521" s="1" t="s">
        <v>366</v>
      </c>
      <c r="B521" s="1">
        <v>120485603</v>
      </c>
    </row>
    <row r="522" spans="1:2" x14ac:dyDescent="0.35">
      <c r="A522" s="1" t="s">
        <v>367</v>
      </c>
      <c r="B522" s="1">
        <v>108116003</v>
      </c>
    </row>
    <row r="523" spans="1:2" x14ac:dyDescent="0.35">
      <c r="A523" s="1" t="s">
        <v>368</v>
      </c>
      <c r="B523" s="1">
        <v>103027352</v>
      </c>
    </row>
    <row r="524" spans="1:2" x14ac:dyDescent="0.35">
      <c r="A524" s="1" t="s">
        <v>369</v>
      </c>
      <c r="B524" s="1">
        <v>113365203</v>
      </c>
    </row>
    <row r="525" spans="1:2" x14ac:dyDescent="0.35">
      <c r="A525" s="1" t="s">
        <v>370</v>
      </c>
      <c r="B525" s="1">
        <v>105204703</v>
      </c>
    </row>
    <row r="526" spans="1:2" x14ac:dyDescent="0.35">
      <c r="A526" s="1" t="s">
        <v>371</v>
      </c>
      <c r="B526" s="1">
        <v>125236903</v>
      </c>
    </row>
    <row r="527" spans="1:2" x14ac:dyDescent="0.35">
      <c r="A527" s="1" t="s">
        <v>372</v>
      </c>
      <c r="B527" s="1">
        <v>122098103</v>
      </c>
    </row>
    <row r="528" spans="1:2" x14ac:dyDescent="0.35">
      <c r="A528" s="1" t="s">
        <v>373</v>
      </c>
      <c r="B528" s="1">
        <v>128326303</v>
      </c>
    </row>
    <row r="529" spans="1:2" x14ac:dyDescent="0.35">
      <c r="A529" s="1" t="s">
        <v>374</v>
      </c>
      <c r="B529" s="1">
        <v>110147003</v>
      </c>
    </row>
    <row r="530" spans="1:2" x14ac:dyDescent="0.35">
      <c r="A530" s="1" t="s">
        <v>375</v>
      </c>
      <c r="B530" s="1">
        <v>122098202</v>
      </c>
    </row>
    <row r="531" spans="1:2" x14ac:dyDescent="0.35">
      <c r="A531" s="1" t="s">
        <v>376</v>
      </c>
      <c r="B531" s="1">
        <v>107657103</v>
      </c>
    </row>
    <row r="532" spans="1:2" x14ac:dyDescent="0.35">
      <c r="A532" s="1" t="s">
        <v>377</v>
      </c>
      <c r="B532" s="1">
        <v>113365303</v>
      </c>
    </row>
    <row r="533" spans="1:2" x14ac:dyDescent="0.35">
      <c r="A533" s="1" t="s">
        <v>378</v>
      </c>
      <c r="B533" s="1">
        <v>123466103</v>
      </c>
    </row>
    <row r="534" spans="1:2" x14ac:dyDescent="0.35">
      <c r="A534" s="1" t="s">
        <v>379</v>
      </c>
      <c r="B534" s="1">
        <v>101636503</v>
      </c>
    </row>
    <row r="535" spans="1:2" x14ac:dyDescent="0.35">
      <c r="A535" s="1" t="s">
        <v>380</v>
      </c>
      <c r="B535" s="1">
        <v>126515001</v>
      </c>
    </row>
    <row r="536" spans="1:2" x14ac:dyDescent="0.35">
      <c r="A536" s="1" t="s">
        <v>381</v>
      </c>
      <c r="B536" s="1">
        <v>110177003</v>
      </c>
    </row>
    <row r="537" spans="1:2" x14ac:dyDescent="0.35">
      <c r="A537" s="1" t="s">
        <v>382</v>
      </c>
      <c r="B537" s="1">
        <v>124157203</v>
      </c>
    </row>
    <row r="538" spans="1:2" x14ac:dyDescent="0.35">
      <c r="A538" s="1" t="s">
        <v>383</v>
      </c>
      <c r="B538" s="1">
        <v>129546003</v>
      </c>
    </row>
    <row r="539" spans="1:2" x14ac:dyDescent="0.35">
      <c r="A539" s="1" t="s">
        <v>384</v>
      </c>
      <c r="B539" s="1">
        <v>103021003</v>
      </c>
    </row>
    <row r="540" spans="1:2" x14ac:dyDescent="0.35">
      <c r="A540" s="1" t="s">
        <v>385</v>
      </c>
      <c r="B540" s="1">
        <v>102027451</v>
      </c>
    </row>
    <row r="541" spans="1:2" x14ac:dyDescent="0.35">
      <c r="A541" s="1" t="s">
        <v>386</v>
      </c>
      <c r="B541" s="1">
        <v>118406602</v>
      </c>
    </row>
    <row r="542" spans="1:2" x14ac:dyDescent="0.35">
      <c r="A542" s="1" t="s">
        <v>387</v>
      </c>
      <c r="B542" s="1">
        <v>120455203</v>
      </c>
    </row>
    <row r="543" spans="1:2" x14ac:dyDescent="0.35">
      <c r="A543" s="1" t="s">
        <v>388</v>
      </c>
      <c r="B543" s="1">
        <v>103027503</v>
      </c>
    </row>
    <row r="544" spans="1:2" x14ac:dyDescent="0.35">
      <c r="A544" s="1" t="s">
        <v>389</v>
      </c>
      <c r="B544" s="1">
        <v>120455403</v>
      </c>
    </row>
    <row r="545" spans="1:2" x14ac:dyDescent="0.35">
      <c r="A545" s="1" t="s">
        <v>390</v>
      </c>
      <c r="B545" s="1">
        <v>109426303</v>
      </c>
    </row>
    <row r="546" spans="1:2" x14ac:dyDescent="0.35">
      <c r="A546" s="1" t="s">
        <v>391</v>
      </c>
      <c r="B546" s="1">
        <v>108116303</v>
      </c>
    </row>
    <row r="547" spans="1:2" x14ac:dyDescent="0.35">
      <c r="A547" s="1" t="s">
        <v>392</v>
      </c>
      <c r="B547" s="1">
        <v>123466303</v>
      </c>
    </row>
    <row r="548" spans="1:2" x14ac:dyDescent="0.35">
      <c r="A548" s="1" t="s">
        <v>393</v>
      </c>
      <c r="B548" s="1">
        <v>123466403</v>
      </c>
    </row>
    <row r="549" spans="1:2" x14ac:dyDescent="0.35">
      <c r="A549" s="1" t="s">
        <v>394</v>
      </c>
      <c r="B549" s="1">
        <v>129546103</v>
      </c>
    </row>
    <row r="550" spans="1:2" x14ac:dyDescent="0.35">
      <c r="A550" s="1" t="s">
        <v>395</v>
      </c>
      <c r="B550" s="1">
        <v>106338003</v>
      </c>
    </row>
    <row r="551" spans="1:2" x14ac:dyDescent="0.35">
      <c r="A551" s="1" t="s">
        <v>396</v>
      </c>
      <c r="B551" s="1">
        <v>128327303</v>
      </c>
    </row>
    <row r="552" spans="1:2" x14ac:dyDescent="0.35">
      <c r="A552" s="1" t="s">
        <v>397</v>
      </c>
      <c r="B552" s="1">
        <v>103027753</v>
      </c>
    </row>
    <row r="553" spans="1:2" x14ac:dyDescent="0.35">
      <c r="A553" s="1" t="s">
        <v>398</v>
      </c>
      <c r="B553" s="1">
        <v>122098403</v>
      </c>
    </row>
    <row r="554" spans="1:2" x14ac:dyDescent="0.35">
      <c r="A554" s="1" t="s">
        <v>399</v>
      </c>
      <c r="B554" s="1">
        <v>125237603</v>
      </c>
    </row>
    <row r="555" spans="1:2" x14ac:dyDescent="0.35">
      <c r="A555" s="1" t="s">
        <v>400</v>
      </c>
      <c r="B555" s="1">
        <v>114067002</v>
      </c>
    </row>
    <row r="556" spans="1:2" x14ac:dyDescent="0.35">
      <c r="A556" s="1" t="s">
        <v>401</v>
      </c>
      <c r="B556" s="1">
        <v>112675503</v>
      </c>
    </row>
    <row r="557" spans="1:2" x14ac:dyDescent="0.35">
      <c r="A557" s="1" t="s">
        <v>402</v>
      </c>
      <c r="B557" s="1">
        <v>106168003</v>
      </c>
    </row>
    <row r="558" spans="1:2" x14ac:dyDescent="0.35">
      <c r="A558" s="1" t="s">
        <v>403</v>
      </c>
      <c r="B558" s="1">
        <v>104435303</v>
      </c>
    </row>
    <row r="559" spans="1:2" x14ac:dyDescent="0.35">
      <c r="A559" s="1" t="s">
        <v>404</v>
      </c>
      <c r="B559" s="1">
        <v>108116503</v>
      </c>
    </row>
    <row r="560" spans="1:2" x14ac:dyDescent="0.35">
      <c r="A560" s="1" t="s">
        <v>405</v>
      </c>
      <c r="B560" s="1">
        <v>109246003</v>
      </c>
    </row>
    <row r="561" spans="1:2" x14ac:dyDescent="0.35">
      <c r="A561" s="1" t="s">
        <v>406</v>
      </c>
      <c r="B561" s="1">
        <v>125237702</v>
      </c>
    </row>
    <row r="562" spans="1:2" x14ac:dyDescent="0.35">
      <c r="A562" s="1" t="s">
        <v>407</v>
      </c>
      <c r="B562" s="1">
        <v>101637002</v>
      </c>
    </row>
    <row r="563" spans="1:2" x14ac:dyDescent="0.35">
      <c r="A563" s="1" t="s">
        <v>408</v>
      </c>
      <c r="B563" s="1">
        <v>128321103</v>
      </c>
    </row>
    <row r="564" spans="1:2" x14ac:dyDescent="0.35">
      <c r="A564" s="1" t="s">
        <v>409</v>
      </c>
      <c r="B564" s="1">
        <v>119357003</v>
      </c>
    </row>
    <row r="565" spans="1:2" x14ac:dyDescent="0.35">
      <c r="A565" s="1" t="s">
        <v>410</v>
      </c>
      <c r="B565" s="1">
        <v>127045853</v>
      </c>
    </row>
    <row r="566" spans="1:2" x14ac:dyDescent="0.35">
      <c r="A566" s="1" t="s">
        <v>411</v>
      </c>
      <c r="B566" s="1">
        <v>103028203</v>
      </c>
    </row>
    <row r="567" spans="1:2" x14ac:dyDescent="0.35">
      <c r="A567" s="1" t="s">
        <v>412</v>
      </c>
      <c r="B567" s="1">
        <v>127046903</v>
      </c>
    </row>
    <row r="568" spans="1:2" x14ac:dyDescent="0.35">
      <c r="A568" s="1" t="s">
        <v>413</v>
      </c>
      <c r="B568" s="1">
        <v>108566303</v>
      </c>
    </row>
    <row r="569" spans="1:2" x14ac:dyDescent="0.35">
      <c r="A569" s="1" t="s">
        <v>414</v>
      </c>
      <c r="B569" s="1">
        <v>125237903</v>
      </c>
    </row>
    <row r="570" spans="1:2" x14ac:dyDescent="0.35">
      <c r="A570" s="1" t="s">
        <v>415</v>
      </c>
      <c r="B570" s="1">
        <v>129546803</v>
      </c>
    </row>
    <row r="571" spans="1:2" x14ac:dyDescent="0.35">
      <c r="A571" s="1" t="s">
        <v>416</v>
      </c>
      <c r="B571" s="1">
        <v>109248003</v>
      </c>
    </row>
    <row r="572" spans="1:2" x14ac:dyDescent="0.35">
      <c r="A572" s="1" t="s">
        <v>417</v>
      </c>
      <c r="B572" s="1">
        <v>121395603</v>
      </c>
    </row>
    <row r="573" spans="1:2" x14ac:dyDescent="0.35">
      <c r="A573" s="1" t="s">
        <v>418</v>
      </c>
      <c r="B573" s="1">
        <v>108567004</v>
      </c>
    </row>
    <row r="574" spans="1:2" x14ac:dyDescent="0.35">
      <c r="A574" s="1" t="s">
        <v>419</v>
      </c>
      <c r="B574" s="1">
        <v>120486003</v>
      </c>
    </row>
    <row r="575" spans="1:2" x14ac:dyDescent="0.35">
      <c r="A575" s="1" t="s">
        <v>420</v>
      </c>
      <c r="B575" s="1">
        <v>117086003</v>
      </c>
    </row>
    <row r="576" spans="1:2" x14ac:dyDescent="0.35">
      <c r="A576" s="1" t="s">
        <v>421</v>
      </c>
      <c r="B576" s="1">
        <v>129547303</v>
      </c>
    </row>
    <row r="577" spans="1:2" x14ac:dyDescent="0.35">
      <c r="A577" s="1" t="s">
        <v>422</v>
      </c>
      <c r="B577" s="1">
        <v>114067503</v>
      </c>
    </row>
    <row r="578" spans="1:2" x14ac:dyDescent="0.35">
      <c r="A578" s="1" t="s">
        <v>423</v>
      </c>
      <c r="B578" s="1">
        <v>119357402</v>
      </c>
    </row>
    <row r="579" spans="1:2" x14ac:dyDescent="0.35">
      <c r="A579" s="1" t="s">
        <v>424</v>
      </c>
      <c r="B579" s="1">
        <v>116557103</v>
      </c>
    </row>
    <row r="580" spans="1:2" x14ac:dyDescent="0.35">
      <c r="A580" s="1" t="s">
        <v>425</v>
      </c>
      <c r="B580" s="1">
        <v>104107903</v>
      </c>
    </row>
    <row r="581" spans="1:2" x14ac:dyDescent="0.35">
      <c r="A581" s="1" t="s">
        <v>426</v>
      </c>
      <c r="B581" s="1">
        <v>108567204</v>
      </c>
    </row>
    <row r="582" spans="1:2" x14ac:dyDescent="0.35">
      <c r="A582" s="1" t="s">
        <v>427</v>
      </c>
      <c r="B582" s="1">
        <v>103028302</v>
      </c>
    </row>
    <row r="583" spans="1:2" x14ac:dyDescent="0.35">
      <c r="A583" s="1" t="s">
        <v>428</v>
      </c>
      <c r="B583" s="1">
        <v>116496503</v>
      </c>
    </row>
    <row r="584" spans="1:2" x14ac:dyDescent="0.35">
      <c r="A584" s="1" t="s">
        <v>429</v>
      </c>
      <c r="B584" s="1">
        <v>108567404</v>
      </c>
    </row>
    <row r="585" spans="1:2" x14ac:dyDescent="0.35">
      <c r="A585" s="1" t="s">
        <v>430</v>
      </c>
      <c r="B585" s="1">
        <v>104435603</v>
      </c>
    </row>
    <row r="586" spans="1:2" x14ac:dyDescent="0.35">
      <c r="A586" s="1" t="s">
        <v>431</v>
      </c>
      <c r="B586" s="1">
        <v>104435703</v>
      </c>
    </row>
    <row r="587" spans="1:2" x14ac:dyDescent="0.35">
      <c r="A587" s="1" t="s">
        <v>432</v>
      </c>
      <c r="B587" s="1">
        <v>129547203</v>
      </c>
    </row>
    <row r="588" spans="1:2" x14ac:dyDescent="0.35">
      <c r="A588" s="1" t="s">
        <v>433</v>
      </c>
      <c r="B588" s="1">
        <v>104376203</v>
      </c>
    </row>
    <row r="589" spans="1:2" x14ac:dyDescent="0.35">
      <c r="A589" s="1" t="s">
        <v>434</v>
      </c>
      <c r="B589" s="1">
        <v>116496603</v>
      </c>
    </row>
    <row r="590" spans="1:2" x14ac:dyDescent="0.35">
      <c r="A590" s="1" t="s">
        <v>435</v>
      </c>
      <c r="B590" s="1">
        <v>115218003</v>
      </c>
    </row>
    <row r="591" spans="1:2" x14ac:dyDescent="0.35">
      <c r="A591" s="1" t="s">
        <v>436</v>
      </c>
      <c r="B591" s="1">
        <v>104107503</v>
      </c>
    </row>
    <row r="592" spans="1:2" x14ac:dyDescent="0.35">
      <c r="A592" s="1" t="s">
        <v>437</v>
      </c>
      <c r="B592" s="1">
        <v>109427503</v>
      </c>
    </row>
    <row r="593" spans="1:2" x14ac:dyDescent="0.35">
      <c r="A593" s="1" t="s">
        <v>438</v>
      </c>
      <c r="B593" s="1">
        <v>113367003</v>
      </c>
    </row>
    <row r="594" spans="1:2" x14ac:dyDescent="0.35">
      <c r="A594" s="1" t="s">
        <v>439</v>
      </c>
      <c r="B594" s="1">
        <v>108567703</v>
      </c>
    </row>
    <row r="595" spans="1:2" x14ac:dyDescent="0.35">
      <c r="A595" s="1" t="s">
        <v>440</v>
      </c>
      <c r="B595" s="1">
        <v>123467103</v>
      </c>
    </row>
    <row r="596" spans="1:2" x14ac:dyDescent="0.35">
      <c r="A596" s="1" t="s">
        <v>441</v>
      </c>
      <c r="B596" s="1">
        <v>103028653</v>
      </c>
    </row>
    <row r="597" spans="1:2" x14ac:dyDescent="0.35">
      <c r="A597" s="1" t="s">
        <v>442</v>
      </c>
      <c r="B597" s="1">
        <v>112676203</v>
      </c>
    </row>
    <row r="598" spans="1:2" x14ac:dyDescent="0.35">
      <c r="A598" s="1" t="s">
        <v>443</v>
      </c>
      <c r="B598" s="1">
        <v>103028703</v>
      </c>
    </row>
    <row r="599" spans="1:2" x14ac:dyDescent="0.35">
      <c r="A599" s="1" t="s">
        <v>444</v>
      </c>
      <c r="B599" s="1">
        <v>115218303</v>
      </c>
    </row>
    <row r="600" spans="1:2" x14ac:dyDescent="0.35">
      <c r="A600" s="1" t="s">
        <v>445</v>
      </c>
      <c r="B600" s="1">
        <v>103028753</v>
      </c>
    </row>
    <row r="601" spans="1:2" x14ac:dyDescent="0.35">
      <c r="A601" s="1" t="s">
        <v>446</v>
      </c>
      <c r="B601" s="1">
        <v>127047404</v>
      </c>
    </row>
    <row r="602" spans="1:2" x14ac:dyDescent="0.35">
      <c r="A602" s="1" t="s">
        <v>447</v>
      </c>
      <c r="B602" s="1">
        <v>112676403</v>
      </c>
    </row>
    <row r="603" spans="1:2" x14ac:dyDescent="0.35">
      <c r="A603" s="1" t="s">
        <v>448</v>
      </c>
      <c r="B603" s="1">
        <v>117416103</v>
      </c>
    </row>
    <row r="604" spans="1:2" x14ac:dyDescent="0.35">
      <c r="A604" s="1" t="s">
        <v>449</v>
      </c>
      <c r="B604" s="1">
        <v>125238402</v>
      </c>
    </row>
    <row r="605" spans="1:2" x14ac:dyDescent="0.35">
      <c r="A605" s="1" t="s">
        <v>450</v>
      </c>
      <c r="B605" s="1">
        <v>101306503</v>
      </c>
    </row>
    <row r="606" spans="1:2" x14ac:dyDescent="0.35">
      <c r="A606" s="1" t="s">
        <v>451</v>
      </c>
      <c r="B606" s="1">
        <v>116197503</v>
      </c>
    </row>
    <row r="607" spans="1:2" x14ac:dyDescent="0.35">
      <c r="A607" s="1" t="s">
        <v>452</v>
      </c>
      <c r="B607" s="1">
        <v>111297504</v>
      </c>
    </row>
    <row r="608" spans="1:2" x14ac:dyDescent="0.35">
      <c r="A608" s="1" t="s">
        <v>453</v>
      </c>
      <c r="B608" s="1">
        <v>111317503</v>
      </c>
    </row>
    <row r="609" spans="1:2" x14ac:dyDescent="0.35">
      <c r="A609" s="1" t="s">
        <v>454</v>
      </c>
      <c r="B609" s="1">
        <v>121395703</v>
      </c>
    </row>
    <row r="610" spans="1:2" x14ac:dyDescent="0.35">
      <c r="A610" s="1" t="s">
        <v>455</v>
      </c>
      <c r="B610" s="1">
        <v>117597003</v>
      </c>
    </row>
    <row r="611" spans="1:2" x14ac:dyDescent="0.35">
      <c r="A611" s="1" t="s">
        <v>456</v>
      </c>
      <c r="B611" s="1">
        <v>112676503</v>
      </c>
    </row>
    <row r="612" spans="1:2" x14ac:dyDescent="0.35">
      <c r="A612" s="1" t="s">
        <v>457</v>
      </c>
      <c r="B612" s="1">
        <v>107657503</v>
      </c>
    </row>
    <row r="613" spans="1:2" x14ac:dyDescent="0.35">
      <c r="A613" s="1" t="s">
        <v>458</v>
      </c>
      <c r="B613" s="1">
        <v>108077503</v>
      </c>
    </row>
    <row r="614" spans="1:2" x14ac:dyDescent="0.35">
      <c r="A614" s="1" t="s">
        <v>459</v>
      </c>
      <c r="B614" s="1">
        <v>112676703</v>
      </c>
    </row>
    <row r="615" spans="1:2" x14ac:dyDescent="0.35">
      <c r="A615" s="1" t="s">
        <v>460</v>
      </c>
      <c r="B615" s="1">
        <v>125238502</v>
      </c>
    </row>
    <row r="616" spans="1:2" x14ac:dyDescent="0.35">
      <c r="A616" s="1" t="s">
        <v>461</v>
      </c>
      <c r="B616" s="1">
        <v>123467203</v>
      </c>
    </row>
    <row r="617" spans="1:2" x14ac:dyDescent="0.35">
      <c r="A617" s="1" t="s">
        <v>462</v>
      </c>
      <c r="B617" s="1">
        <v>123467303</v>
      </c>
    </row>
    <row r="618" spans="1:2" x14ac:dyDescent="0.35">
      <c r="A618" s="1" t="s">
        <v>463</v>
      </c>
      <c r="B618" s="1">
        <v>110148002</v>
      </c>
    </row>
    <row r="619" spans="1:2" x14ac:dyDescent="0.35">
      <c r="A619" s="1" t="s">
        <v>464</v>
      </c>
      <c r="B619" s="1">
        <v>103028833</v>
      </c>
    </row>
    <row r="620" spans="1:2" x14ac:dyDescent="0.35">
      <c r="A620" s="1" t="s">
        <v>465</v>
      </c>
      <c r="B620" s="1">
        <v>115228003</v>
      </c>
    </row>
    <row r="621" spans="1:2" x14ac:dyDescent="0.35">
      <c r="A621" s="1" t="s">
        <v>466</v>
      </c>
      <c r="B621" s="1">
        <v>103028853</v>
      </c>
    </row>
    <row r="622" spans="1:2" x14ac:dyDescent="0.35">
      <c r="A622" s="1" t="s">
        <v>467</v>
      </c>
      <c r="B622" s="1">
        <v>120456003</v>
      </c>
    </row>
    <row r="623" spans="1:2" x14ac:dyDescent="0.35">
      <c r="A623" s="1" t="s">
        <v>468</v>
      </c>
      <c r="B623" s="1">
        <v>117576303</v>
      </c>
    </row>
    <row r="624" spans="1:2" x14ac:dyDescent="0.35">
      <c r="A624" s="1" t="s">
        <v>469</v>
      </c>
      <c r="B624" s="1">
        <v>119586503</v>
      </c>
    </row>
    <row r="625" spans="1:2" x14ac:dyDescent="0.35">
      <c r="A625" s="1" t="s">
        <v>470</v>
      </c>
      <c r="B625" s="1">
        <v>115228303</v>
      </c>
    </row>
    <row r="626" spans="1:2" x14ac:dyDescent="0.35">
      <c r="A626" s="1" t="s">
        <v>471</v>
      </c>
      <c r="B626" s="1">
        <v>115506003</v>
      </c>
    </row>
    <row r="627" spans="1:2" x14ac:dyDescent="0.35">
      <c r="A627" s="1" t="s">
        <v>472</v>
      </c>
      <c r="B627" s="1">
        <v>129547603</v>
      </c>
    </row>
    <row r="628" spans="1:2" x14ac:dyDescent="0.35">
      <c r="A628" s="1" t="s">
        <v>473</v>
      </c>
      <c r="B628" s="1">
        <v>106617203</v>
      </c>
    </row>
    <row r="629" spans="1:2" x14ac:dyDescent="0.35">
      <c r="A629" s="1" t="s">
        <v>474</v>
      </c>
      <c r="B629" s="1">
        <v>117086503</v>
      </c>
    </row>
    <row r="630" spans="1:2" x14ac:dyDescent="0.35">
      <c r="A630" s="1" t="s">
        <v>475</v>
      </c>
      <c r="B630" s="1">
        <v>124157802</v>
      </c>
    </row>
    <row r="631" spans="1:2" x14ac:dyDescent="0.35">
      <c r="A631" s="1" t="s">
        <v>476</v>
      </c>
      <c r="B631" s="1">
        <v>101638003</v>
      </c>
    </row>
    <row r="632" spans="1:2" x14ac:dyDescent="0.35">
      <c r="A632" s="1" t="s">
        <v>477</v>
      </c>
      <c r="B632" s="1">
        <v>129547803</v>
      </c>
    </row>
    <row r="633" spans="1:2" x14ac:dyDescent="0.35">
      <c r="A633" s="1" t="s">
        <v>478</v>
      </c>
      <c r="B633" s="1">
        <v>117086653</v>
      </c>
    </row>
    <row r="634" spans="1:2" x14ac:dyDescent="0.35">
      <c r="A634" s="1" t="s">
        <v>479</v>
      </c>
      <c r="B634" s="1">
        <v>114068003</v>
      </c>
    </row>
    <row r="635" spans="1:2" x14ac:dyDescent="0.35">
      <c r="A635" s="1" t="s">
        <v>480</v>
      </c>
      <c r="B635" s="1">
        <v>118667503</v>
      </c>
    </row>
    <row r="636" spans="1:2" x14ac:dyDescent="0.35">
      <c r="A636" s="1" t="s">
        <v>481</v>
      </c>
      <c r="B636" s="1">
        <v>108568404</v>
      </c>
    </row>
    <row r="637" spans="1:2" x14ac:dyDescent="0.35">
      <c r="A637" s="1" t="s">
        <v>482</v>
      </c>
      <c r="B637" s="1">
        <v>112286003</v>
      </c>
    </row>
    <row r="638" spans="1:2" x14ac:dyDescent="0.35">
      <c r="A638" s="1" t="s">
        <v>483</v>
      </c>
      <c r="B638" s="1">
        <v>108058003</v>
      </c>
    </row>
    <row r="639" spans="1:2" x14ac:dyDescent="0.35">
      <c r="A639" s="1" t="s">
        <v>484</v>
      </c>
      <c r="B639" s="1">
        <v>114068103</v>
      </c>
    </row>
    <row r="640" spans="1:2" x14ac:dyDescent="0.35">
      <c r="A640" s="1" t="s">
        <v>485</v>
      </c>
      <c r="B640" s="1">
        <v>108078003</v>
      </c>
    </row>
    <row r="641" spans="1:2" x14ac:dyDescent="0.35">
      <c r="A641" s="1" t="s">
        <v>486</v>
      </c>
      <c r="B641" s="1">
        <v>106169003</v>
      </c>
    </row>
    <row r="642" spans="1:2" x14ac:dyDescent="0.35">
      <c r="A642" s="1" t="s">
        <v>487</v>
      </c>
      <c r="B642" s="1">
        <v>104377003</v>
      </c>
    </row>
    <row r="643" spans="1:2" x14ac:dyDescent="0.35">
      <c r="A643" s="1" t="s">
        <v>488</v>
      </c>
      <c r="B643" s="1">
        <v>105259103</v>
      </c>
    </row>
    <row r="644" spans="1:2" x14ac:dyDescent="0.35">
      <c r="A644" s="1" t="s">
        <v>489</v>
      </c>
      <c r="B644" s="1">
        <v>101268003</v>
      </c>
    </row>
    <row r="645" spans="1:2" x14ac:dyDescent="0.35">
      <c r="A645" s="1" t="s">
        <v>490</v>
      </c>
      <c r="B645" s="1">
        <v>124158503</v>
      </c>
    </row>
    <row r="646" spans="1:2" x14ac:dyDescent="0.35">
      <c r="A646" s="1" t="s">
        <v>491</v>
      </c>
      <c r="B646" s="1">
        <v>128328003</v>
      </c>
    </row>
    <row r="647" spans="1:2" x14ac:dyDescent="0.35">
      <c r="A647" s="1" t="s">
        <v>492</v>
      </c>
      <c r="B647" s="1">
        <v>112018523</v>
      </c>
    </row>
    <row r="648" spans="1:2" x14ac:dyDescent="0.35">
      <c r="A648" s="1" t="s">
        <v>493</v>
      </c>
      <c r="B648" s="1">
        <v>125239452</v>
      </c>
    </row>
    <row r="649" spans="1:2" x14ac:dyDescent="0.35">
      <c r="A649" s="1" t="s">
        <v>494</v>
      </c>
      <c r="B649" s="1">
        <v>115229003</v>
      </c>
    </row>
    <row r="650" spans="1:2" x14ac:dyDescent="0.35">
      <c r="A650" s="1" t="s">
        <v>495</v>
      </c>
      <c r="B650" s="1">
        <v>123468303</v>
      </c>
    </row>
    <row r="651" spans="1:2" x14ac:dyDescent="0.35">
      <c r="A651" s="1" t="s">
        <v>496</v>
      </c>
      <c r="B651" s="1">
        <v>123468402</v>
      </c>
    </row>
    <row r="652" spans="1:2" x14ac:dyDescent="0.35">
      <c r="A652" s="1" t="s">
        <v>497</v>
      </c>
      <c r="B652" s="1">
        <v>123468503</v>
      </c>
    </row>
    <row r="653" spans="1:2" x14ac:dyDescent="0.35">
      <c r="A653" s="1" t="s">
        <v>498</v>
      </c>
      <c r="B653" s="1">
        <v>123468603</v>
      </c>
    </row>
    <row r="654" spans="1:2" x14ac:dyDescent="0.35">
      <c r="A654" s="1" t="s">
        <v>499</v>
      </c>
      <c r="B654" s="1">
        <v>103029203</v>
      </c>
    </row>
    <row r="655" spans="1:2" x14ac:dyDescent="0.35">
      <c r="A655" s="1" t="s">
        <v>500</v>
      </c>
      <c r="B655" s="1">
        <v>106618603</v>
      </c>
    </row>
    <row r="656" spans="1:2" x14ac:dyDescent="0.35">
      <c r="A656" s="1" t="s">
        <v>501</v>
      </c>
      <c r="B656" s="1">
        <v>119358403</v>
      </c>
    </row>
    <row r="657" spans="1:2" x14ac:dyDescent="0.35">
      <c r="A657" s="1" t="s">
        <v>502</v>
      </c>
      <c r="B657" s="1">
        <v>119648303</v>
      </c>
    </row>
    <row r="658" spans="1:2" x14ac:dyDescent="0.35">
      <c r="A658" s="1" t="s">
        <v>503</v>
      </c>
      <c r="B658" s="1">
        <v>125239603</v>
      </c>
    </row>
    <row r="659" spans="1:2" x14ac:dyDescent="0.35">
      <c r="A659" s="1" t="s">
        <v>504</v>
      </c>
      <c r="B659" s="1">
        <v>105628302</v>
      </c>
    </row>
    <row r="660" spans="1:2" x14ac:dyDescent="0.35">
      <c r="A660" s="1" t="s">
        <v>505</v>
      </c>
      <c r="B660" s="1">
        <v>116498003</v>
      </c>
    </row>
    <row r="661" spans="1:2" x14ac:dyDescent="0.35">
      <c r="A661" s="1" t="s">
        <v>506</v>
      </c>
      <c r="B661" s="1">
        <v>113369003</v>
      </c>
    </row>
    <row r="662" spans="1:2" x14ac:dyDescent="0.35">
      <c r="A662" s="1" t="s">
        <v>507</v>
      </c>
      <c r="B662" s="1">
        <v>101638803</v>
      </c>
    </row>
    <row r="663" spans="1:2" x14ac:dyDescent="0.35">
      <c r="A663" s="1" t="s">
        <v>508</v>
      </c>
      <c r="B663" s="1">
        <v>105259703</v>
      </c>
    </row>
    <row r="664" spans="1:2" x14ac:dyDescent="0.35">
      <c r="A664" s="1" t="s">
        <v>509</v>
      </c>
      <c r="B664" s="1">
        <v>119648703</v>
      </c>
    </row>
    <row r="665" spans="1:2" x14ac:dyDescent="0.35">
      <c r="A665" s="1" t="s">
        <v>510</v>
      </c>
      <c r="B665" s="1">
        <v>112289003</v>
      </c>
    </row>
    <row r="666" spans="1:2" x14ac:dyDescent="0.35">
      <c r="A666" s="1" t="s">
        <v>511</v>
      </c>
      <c r="B666" s="1">
        <v>121139004</v>
      </c>
    </row>
    <row r="667" spans="1:2" x14ac:dyDescent="0.35">
      <c r="A667" s="1" t="s">
        <v>512</v>
      </c>
      <c r="B667" s="1">
        <v>117598503</v>
      </c>
    </row>
    <row r="668" spans="1:2" x14ac:dyDescent="0.35">
      <c r="A668" s="1" t="s">
        <v>513</v>
      </c>
      <c r="B668" s="1">
        <v>103029403</v>
      </c>
    </row>
    <row r="669" spans="1:2" x14ac:dyDescent="0.35">
      <c r="A669" s="1" t="s">
        <v>514</v>
      </c>
      <c r="B669" s="1">
        <v>110179003</v>
      </c>
    </row>
    <row r="670" spans="1:2" x14ac:dyDescent="0.35">
      <c r="A670" s="1" t="s">
        <v>515</v>
      </c>
      <c r="B670" s="1">
        <v>124159002</v>
      </c>
    </row>
    <row r="671" spans="1:2" x14ac:dyDescent="0.35">
      <c r="A671" s="1" t="s">
        <v>516</v>
      </c>
      <c r="B671" s="1">
        <v>101308503</v>
      </c>
    </row>
    <row r="672" spans="1:2" x14ac:dyDescent="0.35">
      <c r="A672" s="1" t="s">
        <v>517</v>
      </c>
      <c r="B672" s="1">
        <v>103029553</v>
      </c>
    </row>
    <row r="673" spans="1:2" x14ac:dyDescent="0.35">
      <c r="A673" s="1" t="s">
        <v>518</v>
      </c>
      <c r="B673" s="1">
        <v>104437503</v>
      </c>
    </row>
    <row r="674" spans="1:2" x14ac:dyDescent="0.35">
      <c r="A674" s="1" t="s">
        <v>519</v>
      </c>
      <c r="B674" s="1">
        <v>103029603</v>
      </c>
    </row>
    <row r="675" spans="1:2" x14ac:dyDescent="0.35">
      <c r="A675" s="1" t="s">
        <v>520</v>
      </c>
      <c r="B675" s="1">
        <v>115508003</v>
      </c>
    </row>
    <row r="676" spans="1:2" x14ac:dyDescent="0.35">
      <c r="A676" s="1" t="s">
        <v>521</v>
      </c>
      <c r="B676" s="1">
        <v>115219002</v>
      </c>
    </row>
    <row r="677" spans="1:2" x14ac:dyDescent="0.35">
      <c r="A677" s="1" t="s">
        <v>522</v>
      </c>
      <c r="B677" s="1">
        <v>112678503</v>
      </c>
    </row>
    <row r="678" spans="1:2" x14ac:dyDescent="0.35">
      <c r="A678" s="1" t="s">
        <v>523</v>
      </c>
      <c r="B678" s="1">
        <v>127049303</v>
      </c>
    </row>
    <row r="679" spans="1:2" x14ac:dyDescent="0.35">
      <c r="A679" s="1" t="s">
        <v>524</v>
      </c>
      <c r="B679" s="1">
        <v>119648903</v>
      </c>
    </row>
    <row r="680" spans="1:2" x14ac:dyDescent="0.35">
      <c r="A680" s="1" t="s">
        <v>525</v>
      </c>
      <c r="B680" s="1">
        <v>108118503</v>
      </c>
    </row>
    <row r="681" spans="1:2" x14ac:dyDescent="0.35">
      <c r="A681" s="1" t="s">
        <v>526</v>
      </c>
      <c r="B681" s="1">
        <v>121397803</v>
      </c>
    </row>
    <row r="682" spans="1:2" x14ac:dyDescent="0.35">
      <c r="A682" s="1" t="s">
        <v>527</v>
      </c>
      <c r="B682" s="1">
        <v>118408852</v>
      </c>
    </row>
    <row r="683" spans="1:2" x14ac:dyDescent="0.35">
      <c r="A683" s="1" t="s">
        <v>528</v>
      </c>
      <c r="B683" s="1">
        <v>103029803</v>
      </c>
    </row>
    <row r="684" spans="1:2" x14ac:dyDescent="0.35">
      <c r="A684" s="1" t="s">
        <v>529</v>
      </c>
      <c r="B684" s="1">
        <v>125239652</v>
      </c>
    </row>
    <row r="685" spans="1:2" x14ac:dyDescent="0.35">
      <c r="A685" s="1" t="s">
        <v>530</v>
      </c>
      <c r="B685" s="1">
        <v>129548803</v>
      </c>
    </row>
    <row r="686" spans="1:2" x14ac:dyDescent="0.35">
      <c r="A686" s="1" t="s">
        <v>531</v>
      </c>
      <c r="B686" s="1">
        <v>108079004</v>
      </c>
    </row>
    <row r="687" spans="1:2" x14ac:dyDescent="0.35">
      <c r="A687" s="1" t="s">
        <v>532</v>
      </c>
      <c r="B687" s="1">
        <v>117417202</v>
      </c>
    </row>
    <row r="688" spans="1:2" x14ac:dyDescent="0.35">
      <c r="A688" s="1" t="s">
        <v>533</v>
      </c>
      <c r="B688" s="1">
        <v>104378003</v>
      </c>
    </row>
    <row r="689" spans="1:2" x14ac:dyDescent="0.35">
      <c r="A689" s="1" t="s">
        <v>534</v>
      </c>
      <c r="B689" s="1">
        <v>114069103</v>
      </c>
    </row>
    <row r="690" spans="1:2" x14ac:dyDescent="0.35">
      <c r="A690" s="1" t="s">
        <v>535</v>
      </c>
      <c r="B690" s="1">
        <v>120488603</v>
      </c>
    </row>
    <row r="691" spans="1:2" x14ac:dyDescent="0.35">
      <c r="A691" s="1" t="s">
        <v>536</v>
      </c>
      <c r="B691" s="1">
        <v>108569103</v>
      </c>
    </row>
    <row r="692" spans="1:2" x14ac:dyDescent="0.35">
      <c r="A692" s="1" t="s">
        <v>537</v>
      </c>
      <c r="B692" s="1">
        <v>123469303</v>
      </c>
    </row>
    <row r="693" spans="1:2" x14ac:dyDescent="0.35">
      <c r="A693" s="1" t="s">
        <v>538</v>
      </c>
      <c r="B693" s="1">
        <v>103029902</v>
      </c>
    </row>
    <row r="694" spans="1:2" x14ac:dyDescent="0.35">
      <c r="A694" s="1" t="s">
        <v>539</v>
      </c>
      <c r="B694" s="1">
        <v>117089003</v>
      </c>
    </row>
    <row r="695" spans="1:2" x14ac:dyDescent="0.35">
      <c r="A695" s="1" t="s">
        <v>540</v>
      </c>
      <c r="B695" s="1">
        <v>118409203</v>
      </c>
    </row>
    <row r="696" spans="1:2" x14ac:dyDescent="0.35">
      <c r="A696" s="1" t="s">
        <v>541</v>
      </c>
      <c r="B696" s="1">
        <v>118409302</v>
      </c>
    </row>
    <row r="697" spans="1:2" x14ac:dyDescent="0.35">
      <c r="A697" s="1" t="s">
        <v>542</v>
      </c>
      <c r="B697" s="1">
        <v>114069353</v>
      </c>
    </row>
    <row r="698" spans="1:2" x14ac:dyDescent="0.35">
      <c r="A698" s="1" t="s">
        <v>543</v>
      </c>
      <c r="B698" s="1">
        <v>112679002</v>
      </c>
    </row>
    <row r="699" spans="1:2" x14ac:dyDescent="0.35">
      <c r="A699" s="1" t="s">
        <v>544</v>
      </c>
      <c r="B699" s="1">
        <v>112679403</v>
      </c>
    </row>
    <row r="700" spans="1:2" x14ac:dyDescent="0.35">
      <c r="A700" s="1" t="s">
        <v>545</v>
      </c>
      <c r="B700" s="1">
        <v>107658903</v>
      </c>
    </row>
  </sheetData>
  <mergeCells count="9">
    <mergeCell ref="G37:H37"/>
    <mergeCell ref="G38:H38"/>
    <mergeCell ref="F7:H7"/>
    <mergeCell ref="F8:G8"/>
    <mergeCell ref="F9:H9"/>
    <mergeCell ref="F21:F25"/>
    <mergeCell ref="G21:H25"/>
    <mergeCell ref="F31:F34"/>
    <mergeCell ref="G31:H34"/>
  </mergeCells>
  <dataValidations count="1">
    <dataValidation type="list" allowBlank="1" showInputMessage="1" showErrorMessage="1" sqref="G12" xr:uid="{0507C1FC-AB80-4DCC-869F-F59D162A9D06}">
      <formula1>$A$201:$A$700</formula1>
    </dataValidation>
  </dataValidations>
  <pageMargins left="0.25" right="0.25" top="0.75" bottom="0.75" header="0.3" footer="0.3"/>
  <pageSetup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Tax Equity Funding Calculation</vt:lpstr>
      <vt:lpstr>'Tax Equity Funding Calculation'!Print_Area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Faulkner, Beau [PA]</dc:creator>
  <cp:lastModifiedBy>Faulkner, Beau [PA]</cp:lastModifiedBy>
  <dcterms:created xsi:type="dcterms:W3CDTF">2024-03-01T19:13:40Z</dcterms:created>
  <dcterms:modified xsi:type="dcterms:W3CDTF">2024-03-01T19:13:59Z</dcterms:modified>
</cp:coreProperties>
</file>