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mc:AlternateContent xmlns:mc="http://schemas.openxmlformats.org/markup-compatibility/2006">
    <mc:Choice Requires="x15">
      <x15ac:absPath xmlns:x15ac="http://schemas.microsoft.com/office/spreadsheetml/2010/11/ac" url="https://psea-my.sharepoint.com/personal/mprice_psea_org/Documents/PriceMA/My Documents/PSEA_2026/TS_Coms/MissedUnipays/tables/"/>
    </mc:Choice>
  </mc:AlternateContent>
  <xr:revisionPtr revIDLastSave="0" documentId="8_{47CDE0C1-B653-41E8-9CF8-379702E550A9}" xr6:coauthVersionLast="47" xr6:coauthVersionMax="47" xr10:uidLastSave="{00000000-0000-0000-0000-000000000000}"/>
  <bookViews>
    <workbookView xWindow="-108" yWindow="-108" windowWidth="23256" windowHeight="12456" firstSheet="1" activeTab="1" xr2:uid="{00000000-000D-0000-FFFF-FFFF00000000}"/>
  </bookViews>
  <sheets>
    <sheet name="Source Notes" sheetId="8" r:id="rId1"/>
    <sheet name="By School" sheetId="9" r:id="rId2"/>
    <sheet name="By State Senator" sheetId="7" r:id="rId3"/>
    <sheet name="By St. Senate (with LEA detail)" sheetId="5" r:id="rId4"/>
    <sheet name="DATA missed pays" sheetId="1" state="hidden" r:id="rId5"/>
    <sheet name="DATA ST SENATE TOTAL" sheetId="6" state="hidden" r:id="rId6"/>
    <sheet name="By State Rep." sheetId="16" r:id="rId7"/>
    <sheet name="By St. House (with LEA detail)" sheetId="14" r:id="rId8"/>
    <sheet name="CROSSWALK LEA TO SENATE" sheetId="2" state="hidden" r:id="rId9"/>
    <sheet name="LIST SENATE" sheetId="3" state="hidden" r:id="rId10"/>
    <sheet name="KEY" sheetId="4" state="hidden" r:id="rId11"/>
    <sheet name="By School Detail" sheetId="10" state="hidden" r:id="rId12"/>
    <sheet name="DATA ST HOUSE TOTAL" sheetId="11" state="hidden" r:id="rId13"/>
    <sheet name="LIST HOUSE" sheetId="12" state="hidden" r:id="rId14"/>
    <sheet name="CROSSWALK LEA TO HOUSE" sheetId="15" state="hidden" r:id="rId15"/>
  </sheets>
  <externalReferences>
    <externalReference r:id="rId16"/>
  </externalReferences>
  <definedNames>
    <definedName name="Act1Counterfactual">#REF!</definedName>
    <definedName name="AssessedValues">#REF!</definedName>
    <definedName name="BalanceOther">#REF!</definedName>
    <definedName name="BasicEducRev">#REF!</definedName>
    <definedName name="BenefitsAll">#REF!</definedName>
    <definedName name="CARES">#REF!</definedName>
    <definedName name="CensusHousingStats">#REF!</definedName>
    <definedName name="CharterEnrollment">#REF!</definedName>
    <definedName name="CharterTuition">#REF!</definedName>
    <definedName name="CompGroups">#REF!</definedName>
    <definedName name="ComponentsofCompAll">#REF!</definedName>
    <definedName name="CompParts">#REF!</definedName>
    <definedName name="CoreNonCore">#REF!</definedName>
    <definedName name="DEBT">#REF!</definedName>
    <definedName name="DebtasPerBorBase">#REF!</definedName>
    <definedName name="DebtService">#REF!</definedName>
    <definedName name="DetailStateSubsidies">#REF!</definedName>
    <definedName name="EABenefits">#REF!</definedName>
    <definedName name="EAComp">#REF!</definedName>
    <definedName name="EarnedIncomeTaxes">#REF!</definedName>
    <definedName name="EASal">#REF!</definedName>
    <definedName name="EnrollmentBU">#REF!</definedName>
    <definedName name="EqMillsCoMostRecent">#REF!</definedName>
    <definedName name="EqMillsEachContig1year">#REF!</definedName>
    <definedName name="Equalizedmills">#REF!</definedName>
    <definedName name="FB_APPROPandNOT">#REF!</definedName>
    <definedName name="FB_BudAct">#REF!</definedName>
    <definedName name="FB_Detail">#REF!</definedName>
    <definedName name="FB_OtherCapProj">#REF!</definedName>
    <definedName name="FB_PerOfCEandTE">#REF!</definedName>
    <definedName name="FB_ThreeBanger">#REF!</definedName>
    <definedName name="FederalRev">#REF!</definedName>
    <definedName name="FundBalanceNarrative">#REF!</definedName>
    <definedName name="General_Fund_Balance_Classifications_As___Of_Total_Expenditures__Actual">#REF!</definedName>
    <definedName name="GraphAct1Max">#REF!</definedName>
    <definedName name="GraphCompositionDebt">#REF!</definedName>
    <definedName name="GRAPHCompShareEXP">#REF!</definedName>
    <definedName name="GraphDebtByType">#REF!</definedName>
    <definedName name="GRAPHEXP">#REF!</definedName>
    <definedName name="Graphic_CapProj">#REF!</definedName>
    <definedName name="Graphic_DebtServ">#REF!</definedName>
    <definedName name="Graphic_FoodService">#REF!</definedName>
    <definedName name="Graphic_InternalService">#REF!</definedName>
    <definedName name="GraphRevbySource">#REF!</definedName>
    <definedName name="GraphStateRevComponents">#REF!</definedName>
    <definedName name="InDepthFedRevFromPDE">'[1]School Districts'!#REF!</definedName>
    <definedName name="InDepthLocalRevFromPDE">#REF!</definedName>
    <definedName name="MillageRates">#REF!</definedName>
    <definedName name="OF_31">#REF!</definedName>
    <definedName name="OF_32">#REF!</definedName>
    <definedName name="OF_39">#REF!</definedName>
    <definedName name="OF_40">#REF!</definedName>
    <definedName name="OF_51">#REF!</definedName>
    <definedName name="OF_60">#REF!</definedName>
    <definedName name="OperatingPosition">#REF!</definedName>
    <definedName name="OtherExp">#REF!</definedName>
    <definedName name="OtherFinancingSources">#REF!</definedName>
    <definedName name="_xlnm.Print_Area" localSheetId="1">'By School'!$C$2:$H$607</definedName>
    <definedName name="_xlnm.Print_Area" localSheetId="7">'By St. House (with LEA detail)'!$AB$28:$AD$52</definedName>
    <definedName name="_xlnm.Print_Area" localSheetId="3">'By St. Senate (with LEA detail)'!$AI$23:$AJ$63</definedName>
    <definedName name="_xlnm.Print_Area" localSheetId="6">'By State Rep.'!$B$2:$D$208</definedName>
    <definedName name="_xlnm.Print_Area" localSheetId="2">'By State Senator'!$B$2:$D$55</definedName>
    <definedName name="_xlnm.Print_Area" localSheetId="0">'Source Notes'!$B$2:$D$21</definedName>
    <definedName name="_xlnm.Print_Titles" localSheetId="1">'By School'!$2:$3</definedName>
    <definedName name="_xlnm.Print_Titles" localSheetId="6">'By State Rep.'!$2:$3</definedName>
    <definedName name="_xlnm.Print_Titles" localSheetId="2">'By State Senator'!$2:$3</definedName>
    <definedName name="PropertyTaxLevyMedian">#REF!</definedName>
    <definedName name="PSERSReimb">#REF!</definedName>
    <definedName name="PurchasedServ">#REF!</definedName>
    <definedName name="QuickRatio">#REF!</definedName>
    <definedName name="rentalandsinking">#REF!</definedName>
    <definedName name="Rev_CurrentRealEstateTaxes">#REF!</definedName>
    <definedName name="REV_TOTAL">#REF!</definedName>
    <definedName name="RevenueForecast">#REF!</definedName>
    <definedName name="RevForecastLocalSt">#REF!</definedName>
    <definedName name="RevLocal">#REF!</definedName>
    <definedName name="RTLBG">#REF!</definedName>
    <definedName name="SalaryAll">#REF!</definedName>
    <definedName name="SettlevsAFR">#REF!</definedName>
    <definedName name="SpecialEdRev">#REF!</definedName>
    <definedName name="StateReimb_SSPSERS">#REF!</definedName>
    <definedName name="StateRev">#REF!</definedName>
    <definedName name="StatsonIncome">#REF!</definedName>
    <definedName name="SuperBM">#REF!</definedName>
    <definedName name="Supplies">#REF!</definedName>
    <definedName name="TOC">#REF!</definedName>
    <definedName name="TotalCompAll">#REF!</definedName>
    <definedName name="TotalExp">#REF!</definedName>
    <definedName name="Transfers">#REF!</definedName>
    <definedName name="TransferTaxRev">#REF!</definedName>
    <definedName name="Transportation">#REF!</definedName>
    <definedName name="Tuition">#REF!</definedName>
    <definedName name="U_CashAcctPayable">#REF!</definedName>
    <definedName name="WriteUpFinancialAnalysis">#REF!</definedName>
    <definedName name="WrittenSummaryBalanceShe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2" i="16" l="1"/>
  <c r="D188" i="16"/>
  <c r="D77" i="16"/>
  <c r="D163" i="16"/>
  <c r="D173" i="16"/>
  <c r="D10" i="16"/>
  <c r="D153" i="16"/>
  <c r="D8" i="16"/>
  <c r="D185" i="16"/>
  <c r="D119" i="16"/>
  <c r="D34" i="16"/>
  <c r="D55" i="16"/>
  <c r="D120" i="16"/>
  <c r="D169" i="16"/>
  <c r="D33" i="16"/>
  <c r="D38" i="16"/>
  <c r="D126" i="16"/>
  <c r="D81" i="16"/>
  <c r="D21" i="16"/>
  <c r="D85" i="16"/>
  <c r="D65" i="16"/>
  <c r="D111" i="16"/>
  <c r="D110" i="16"/>
  <c r="D36" i="16"/>
  <c r="D89" i="16"/>
  <c r="D148" i="16"/>
  <c r="D205" i="16"/>
  <c r="D52" i="16"/>
  <c r="D69" i="16"/>
  <c r="D25" i="16"/>
  <c r="D160" i="16"/>
  <c r="D31" i="16"/>
  <c r="D57" i="16"/>
  <c r="D15" i="16"/>
  <c r="D137" i="16"/>
  <c r="D82" i="16"/>
  <c r="D135" i="16"/>
  <c r="D104" i="16"/>
  <c r="D150" i="16"/>
  <c r="D161" i="16"/>
  <c r="D156" i="16"/>
  <c r="D138" i="16"/>
  <c r="D37" i="16"/>
  <c r="D122" i="16"/>
  <c r="D129" i="16"/>
  <c r="D88" i="16"/>
  <c r="D62" i="16"/>
  <c r="D9" i="16"/>
  <c r="D99" i="16"/>
  <c r="D74" i="16"/>
  <c r="D93" i="16"/>
  <c r="D59" i="16"/>
  <c r="D68" i="16"/>
  <c r="D179" i="16"/>
  <c r="D203" i="16"/>
  <c r="D123" i="16"/>
  <c r="D143" i="16"/>
  <c r="D192" i="16"/>
  <c r="D24" i="16"/>
  <c r="D159" i="16"/>
  <c r="D113" i="16"/>
  <c r="D124" i="16"/>
  <c r="D201" i="16"/>
  <c r="D71" i="16"/>
  <c r="D158" i="16"/>
  <c r="D49" i="16"/>
  <c r="D142" i="16"/>
  <c r="D51" i="16"/>
  <c r="D168" i="16"/>
  <c r="D157" i="16"/>
  <c r="D60" i="16"/>
  <c r="D177" i="16"/>
  <c r="D14" i="16"/>
  <c r="D147" i="16"/>
  <c r="D115" i="16"/>
  <c r="D94" i="16"/>
  <c r="D45" i="16"/>
  <c r="D44" i="16"/>
  <c r="D43" i="16"/>
  <c r="D72" i="16"/>
  <c r="D5" i="16"/>
  <c r="D100" i="16"/>
  <c r="D109" i="16"/>
  <c r="D136" i="16"/>
  <c r="D194" i="16"/>
  <c r="D35" i="16"/>
  <c r="D27" i="16"/>
  <c r="D19" i="16"/>
  <c r="D28" i="16"/>
  <c r="D181" i="16"/>
  <c r="D133" i="16"/>
  <c r="D56" i="16"/>
  <c r="D186" i="16"/>
  <c r="D63" i="16"/>
  <c r="D107" i="16"/>
  <c r="D118" i="16"/>
  <c r="D134" i="16"/>
  <c r="D112" i="16"/>
  <c r="D16" i="16"/>
  <c r="D146" i="16"/>
  <c r="D42" i="16"/>
  <c r="D90" i="16"/>
  <c r="D48" i="16"/>
  <c r="D54" i="16"/>
  <c r="D164" i="16"/>
  <c r="D191" i="16"/>
  <c r="D17" i="16"/>
  <c r="D117" i="16"/>
  <c r="D172" i="16"/>
  <c r="D23" i="16"/>
  <c r="D197" i="16"/>
  <c r="D128" i="16"/>
  <c r="D76" i="16"/>
  <c r="D184" i="16"/>
  <c r="D162" i="16"/>
  <c r="D92" i="16"/>
  <c r="D18" i="16"/>
  <c r="D101" i="16"/>
  <c r="D96" i="16"/>
  <c r="D67" i="16"/>
  <c r="D178" i="16"/>
  <c r="D84" i="16"/>
  <c r="D41" i="16"/>
  <c r="D170" i="16"/>
  <c r="D180" i="16"/>
  <c r="D145" i="16"/>
  <c r="D98" i="16"/>
  <c r="D125" i="16"/>
  <c r="D189" i="16"/>
  <c r="D198" i="16"/>
  <c r="D4" i="16"/>
  <c r="D64" i="16"/>
  <c r="D87" i="16"/>
  <c r="D121" i="16"/>
  <c r="D130" i="16"/>
  <c r="D155" i="16"/>
  <c r="D199" i="16"/>
  <c r="D46" i="16"/>
  <c r="D193" i="16"/>
  <c r="D202" i="16"/>
  <c r="D183" i="16"/>
  <c r="D131" i="16"/>
  <c r="D47" i="16"/>
  <c r="D176" i="16"/>
  <c r="D114" i="16"/>
  <c r="D29" i="16"/>
  <c r="D139" i="16"/>
  <c r="D26" i="16"/>
  <c r="D141" i="16"/>
  <c r="D86" i="16"/>
  <c r="D108" i="16"/>
  <c r="D97" i="16"/>
  <c r="D187" i="16"/>
  <c r="D40" i="16"/>
  <c r="D140" i="16"/>
  <c r="D196" i="16"/>
  <c r="D175" i="16"/>
  <c r="D116" i="16"/>
  <c r="D105" i="16"/>
  <c r="D91" i="16"/>
  <c r="D165" i="16"/>
  <c r="D30" i="16"/>
  <c r="D190" i="16"/>
  <c r="D182" i="16"/>
  <c r="D144" i="16"/>
  <c r="D106" i="16"/>
  <c r="D61" i="16"/>
  <c r="D151" i="16"/>
  <c r="D50" i="16"/>
  <c r="D103" i="16"/>
  <c r="D167" i="16"/>
  <c r="D58" i="16"/>
  <c r="D53" i="16"/>
  <c r="D80" i="16"/>
  <c r="D149" i="16"/>
  <c r="D154" i="16"/>
  <c r="D195" i="16"/>
  <c r="D132" i="16"/>
  <c r="D70" i="16"/>
  <c r="D204" i="16"/>
  <c r="D75" i="16"/>
  <c r="D200" i="16"/>
  <c r="D13" i="16"/>
  <c r="D12" i="16"/>
  <c r="D152" i="16"/>
  <c r="D32" i="16"/>
  <c r="D73" i="16"/>
  <c r="D166" i="16"/>
  <c r="D171" i="16"/>
  <c r="D79" i="16"/>
  <c r="D20" i="16"/>
  <c r="D6" i="16"/>
  <c r="D11" i="16"/>
  <c r="D174" i="16"/>
  <c r="D39" i="16"/>
  <c r="D206" i="16"/>
  <c r="D66" i="16"/>
  <c r="D127" i="16"/>
  <c r="D83" i="16"/>
  <c r="D7" i="16"/>
  <c r="D78" i="16"/>
  <c r="D95" i="16"/>
  <c r="D22" i="16"/>
  <c r="S204" i="12"/>
  <c r="S203" i="12"/>
  <c r="S202" i="12"/>
  <c r="S201" i="12"/>
  <c r="S200" i="12"/>
  <c r="S199" i="12"/>
  <c r="S198" i="12"/>
  <c r="S197" i="12"/>
  <c r="S196" i="12"/>
  <c r="S195" i="12"/>
  <c r="S194" i="12"/>
  <c r="S193" i="12"/>
  <c r="S192" i="12"/>
  <c r="S191" i="12"/>
  <c r="S190" i="12"/>
  <c r="S189" i="12"/>
  <c r="S188" i="12"/>
  <c r="S187" i="12"/>
  <c r="S186" i="12"/>
  <c r="S185" i="12"/>
  <c r="S184" i="12"/>
  <c r="S183" i="12"/>
  <c r="S182" i="12"/>
  <c r="S181" i="12"/>
  <c r="S180" i="12"/>
  <c r="S179" i="12"/>
  <c r="S178" i="12"/>
  <c r="S177" i="12"/>
  <c r="S176" i="12"/>
  <c r="S175" i="12"/>
  <c r="S174" i="12"/>
  <c r="S173" i="12"/>
  <c r="S172" i="12"/>
  <c r="S171" i="12"/>
  <c r="S170" i="12"/>
  <c r="S169" i="12"/>
  <c r="S168" i="12"/>
  <c r="S167" i="12"/>
  <c r="S166" i="12"/>
  <c r="S165" i="12"/>
  <c r="S164" i="12"/>
  <c r="S163" i="12"/>
  <c r="S162" i="12"/>
  <c r="S161" i="12"/>
  <c r="S160" i="12"/>
  <c r="S159" i="12"/>
  <c r="S158" i="12"/>
  <c r="S157" i="12"/>
  <c r="S156" i="12"/>
  <c r="S155" i="12"/>
  <c r="S154" i="12"/>
  <c r="S153" i="12"/>
  <c r="S152" i="12"/>
  <c r="S151" i="12"/>
  <c r="S150" i="12"/>
  <c r="S149" i="12"/>
  <c r="S148" i="12"/>
  <c r="S147" i="12"/>
  <c r="S146" i="12"/>
  <c r="S145" i="12"/>
  <c r="S144" i="12"/>
  <c r="S143" i="12"/>
  <c r="S142" i="12"/>
  <c r="S141" i="12"/>
  <c r="S140" i="12"/>
  <c r="S139" i="12"/>
  <c r="S138" i="12"/>
  <c r="S137" i="12"/>
  <c r="S136" i="12"/>
  <c r="S135" i="12"/>
  <c r="S134" i="12"/>
  <c r="S133" i="12"/>
  <c r="S132" i="12"/>
  <c r="S131" i="12"/>
  <c r="S130" i="12"/>
  <c r="S129" i="12"/>
  <c r="S128" i="12"/>
  <c r="S127" i="12"/>
  <c r="S126" i="12"/>
  <c r="S125" i="12"/>
  <c r="S124" i="12"/>
  <c r="S123" i="12"/>
  <c r="S122" i="12"/>
  <c r="S121" i="12"/>
  <c r="S120" i="12"/>
  <c r="S119" i="12"/>
  <c r="S118" i="12"/>
  <c r="S117" i="12"/>
  <c r="S116" i="12"/>
  <c r="S115" i="12"/>
  <c r="S114" i="12"/>
  <c r="S113" i="12"/>
  <c r="S112" i="12"/>
  <c r="S111" i="12"/>
  <c r="S110" i="12"/>
  <c r="S109" i="12"/>
  <c r="S108" i="12"/>
  <c r="S107" i="12"/>
  <c r="S106" i="12"/>
  <c r="S105" i="12"/>
  <c r="S104" i="12"/>
  <c r="S103" i="12"/>
  <c r="S102" i="12"/>
  <c r="S101" i="12"/>
  <c r="S100" i="12"/>
  <c r="S99" i="12"/>
  <c r="S98" i="12"/>
  <c r="S97" i="12"/>
  <c r="S96" i="12"/>
  <c r="S95" i="12"/>
  <c r="S94" i="12"/>
  <c r="S93" i="12"/>
  <c r="S92" i="12"/>
  <c r="S91" i="12"/>
  <c r="S90" i="12"/>
  <c r="S89" i="12"/>
  <c r="S88" i="12"/>
  <c r="S87" i="12"/>
  <c r="S86" i="12"/>
  <c r="S85" i="12"/>
  <c r="S84" i="12"/>
  <c r="S83" i="12"/>
  <c r="S82" i="12"/>
  <c r="S81" i="12"/>
  <c r="S80" i="12"/>
  <c r="S79" i="12"/>
  <c r="S78" i="12"/>
  <c r="S77" i="12"/>
  <c r="S76" i="12"/>
  <c r="S75" i="12"/>
  <c r="S74" i="12"/>
  <c r="S73" i="12"/>
  <c r="S72" i="12"/>
  <c r="S71" i="12"/>
  <c r="S70" i="12"/>
  <c r="S69" i="12"/>
  <c r="S68" i="12"/>
  <c r="S67" i="12"/>
  <c r="S66" i="12"/>
  <c r="S65" i="12"/>
  <c r="S64" i="12"/>
  <c r="S63" i="12"/>
  <c r="S62" i="12"/>
  <c r="S61" i="12"/>
  <c r="S60" i="12"/>
  <c r="S59" i="12"/>
  <c r="S58" i="12"/>
  <c r="S57" i="12"/>
  <c r="S56" i="12"/>
  <c r="S55" i="12"/>
  <c r="S54" i="12"/>
  <c r="S53" i="12"/>
  <c r="S52" i="12"/>
  <c r="S51" i="12"/>
  <c r="S50" i="12"/>
  <c r="S49" i="12"/>
  <c r="S48" i="12"/>
  <c r="S47" i="12"/>
  <c r="S46" i="12"/>
  <c r="S45" i="12"/>
  <c r="S44" i="12"/>
  <c r="S43" i="12"/>
  <c r="S42" i="12"/>
  <c r="S41" i="12"/>
  <c r="S40" i="12"/>
  <c r="S39" i="12"/>
  <c r="S38" i="12"/>
  <c r="S37" i="12"/>
  <c r="S36" i="12"/>
  <c r="S35" i="12"/>
  <c r="S34" i="12"/>
  <c r="S33" i="12"/>
  <c r="S32" i="12"/>
  <c r="S31" i="12"/>
  <c r="S30" i="12"/>
  <c r="S29" i="12"/>
  <c r="S28" i="12"/>
  <c r="S27" i="12"/>
  <c r="S26" i="12"/>
  <c r="S25" i="12"/>
  <c r="S24" i="12"/>
  <c r="S23" i="12"/>
  <c r="S22" i="12"/>
  <c r="S21" i="12"/>
  <c r="S20" i="12"/>
  <c r="S19" i="12"/>
  <c r="S18" i="12"/>
  <c r="S17" i="12"/>
  <c r="S16" i="12"/>
  <c r="S15" i="12"/>
  <c r="S14" i="12"/>
  <c r="S13" i="12"/>
  <c r="S12" i="12"/>
  <c r="S11" i="12"/>
  <c r="S10" i="12"/>
  <c r="S9" i="12"/>
  <c r="S8" i="12"/>
  <c r="S7" i="12"/>
  <c r="S6" i="12"/>
  <c r="S5" i="12"/>
  <c r="S4" i="12"/>
  <c r="S3" i="12"/>
  <c r="S2" i="12"/>
  <c r="R204" i="12"/>
  <c r="R203" i="12"/>
  <c r="R202" i="12"/>
  <c r="R201" i="12"/>
  <c r="R200" i="12"/>
  <c r="R199" i="12"/>
  <c r="R198" i="12"/>
  <c r="R197" i="12"/>
  <c r="R196" i="12"/>
  <c r="R195" i="12"/>
  <c r="R194" i="12"/>
  <c r="R193" i="12"/>
  <c r="R192" i="12"/>
  <c r="R191" i="12"/>
  <c r="R190" i="12"/>
  <c r="R189" i="12"/>
  <c r="R188" i="12"/>
  <c r="R187" i="12"/>
  <c r="R186" i="12"/>
  <c r="R185" i="12"/>
  <c r="R184" i="12"/>
  <c r="R183" i="12"/>
  <c r="R182" i="12"/>
  <c r="R181" i="12"/>
  <c r="R180" i="12"/>
  <c r="R179"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R10" i="12"/>
  <c r="R9" i="12"/>
  <c r="R8" i="12"/>
  <c r="R7" i="12"/>
  <c r="R6" i="12"/>
  <c r="R5" i="12"/>
  <c r="R4" i="12"/>
  <c r="R3" i="12"/>
  <c r="R2" i="12"/>
  <c r="T50" i="14"/>
  <c r="T49" i="14"/>
  <c r="T48" i="14"/>
  <c r="T47" i="14"/>
  <c r="T46" i="14"/>
  <c r="T45" i="14"/>
  <c r="T44" i="14"/>
  <c r="T43" i="14"/>
  <c r="T42" i="14"/>
  <c r="J4" i="10"/>
  <c r="I4" i="10"/>
  <c r="H4" i="10"/>
  <c r="G4" i="10"/>
  <c r="F4" i="10"/>
  <c r="C4" i="10"/>
  <c r="Q2" i="4" a="1"/>
  <c r="Q2" i="4" s="1"/>
  <c r="K2" i="4" a="1"/>
  <c r="K2" i="4" s="1"/>
  <c r="E2" i="4" a="1"/>
  <c r="E2" i="4"/>
  <c r="Q51" i="3"/>
  <c r="P51" i="3"/>
  <c r="F51" i="3"/>
  <c r="Q50" i="3"/>
  <c r="P50" i="3"/>
  <c r="F50" i="3"/>
  <c r="Q49" i="3"/>
  <c r="P49" i="3"/>
  <c r="F49" i="3"/>
  <c r="Q48" i="3"/>
  <c r="P48" i="3"/>
  <c r="F48" i="3"/>
  <c r="Q47" i="3"/>
  <c r="P47" i="3"/>
  <c r="F47" i="3"/>
  <c r="Q46" i="3"/>
  <c r="P46" i="3"/>
  <c r="F46" i="3"/>
  <c r="Q45" i="3"/>
  <c r="P45" i="3"/>
  <c r="F45" i="3"/>
  <c r="Q44" i="3"/>
  <c r="P44" i="3"/>
  <c r="F44" i="3"/>
  <c r="Q43" i="3"/>
  <c r="P43" i="3"/>
  <c r="F43" i="3"/>
  <c r="Q42" i="3"/>
  <c r="P42" i="3"/>
  <c r="F42" i="3"/>
  <c r="Q41" i="3"/>
  <c r="P41" i="3"/>
  <c r="F41" i="3"/>
  <c r="Q40" i="3"/>
  <c r="P40" i="3"/>
  <c r="F40" i="3"/>
  <c r="Q39" i="3"/>
  <c r="P39" i="3"/>
  <c r="F39" i="3"/>
  <c r="Q38" i="3"/>
  <c r="P38" i="3"/>
  <c r="F38" i="3"/>
  <c r="Q37" i="3"/>
  <c r="P37" i="3"/>
  <c r="F37" i="3"/>
  <c r="Q36" i="3"/>
  <c r="P36" i="3"/>
  <c r="F36" i="3"/>
  <c r="Q35" i="3"/>
  <c r="P35" i="3"/>
  <c r="F35" i="3"/>
  <c r="Q34" i="3"/>
  <c r="P34" i="3"/>
  <c r="F34" i="3"/>
  <c r="Q33" i="3"/>
  <c r="P33" i="3"/>
  <c r="F33" i="3"/>
  <c r="Q32" i="3"/>
  <c r="P32" i="3"/>
  <c r="F32" i="3"/>
  <c r="Q31" i="3"/>
  <c r="P31" i="3"/>
  <c r="F31" i="3"/>
  <c r="Q30" i="3"/>
  <c r="P30" i="3"/>
  <c r="F30" i="3"/>
  <c r="Q29" i="3"/>
  <c r="P29" i="3"/>
  <c r="F29" i="3"/>
  <c r="Q28" i="3"/>
  <c r="P28" i="3"/>
  <c r="F28" i="3"/>
  <c r="Q27" i="3"/>
  <c r="P27" i="3"/>
  <c r="F27" i="3"/>
  <c r="Q26" i="3"/>
  <c r="P26" i="3"/>
  <c r="F26" i="3"/>
  <c r="Q25" i="3"/>
  <c r="P25" i="3"/>
  <c r="F25" i="3"/>
  <c r="Q24" i="3"/>
  <c r="P24" i="3"/>
  <c r="F24" i="3"/>
  <c r="Q23" i="3"/>
  <c r="P23" i="3"/>
  <c r="F23" i="3"/>
  <c r="Q22" i="3"/>
  <c r="P22" i="3"/>
  <c r="F22" i="3"/>
  <c r="Q21" i="3"/>
  <c r="P21" i="3"/>
  <c r="F21" i="3"/>
  <c r="Q20" i="3"/>
  <c r="P20" i="3"/>
  <c r="F20" i="3"/>
  <c r="Q19" i="3"/>
  <c r="P19" i="3"/>
  <c r="F19" i="3"/>
  <c r="Q18" i="3"/>
  <c r="P18" i="3"/>
  <c r="F18" i="3"/>
  <c r="Q17" i="3"/>
  <c r="P17" i="3"/>
  <c r="F17" i="3"/>
  <c r="Q16" i="3"/>
  <c r="P16" i="3"/>
  <c r="F16" i="3"/>
  <c r="Q15" i="3"/>
  <c r="P15" i="3"/>
  <c r="F15" i="3"/>
  <c r="Q14" i="3"/>
  <c r="P14" i="3"/>
  <c r="F14" i="3"/>
  <c r="Q13" i="3"/>
  <c r="P13" i="3"/>
  <c r="F13" i="3"/>
  <c r="Q12" i="3"/>
  <c r="P12" i="3"/>
  <c r="F12" i="3"/>
  <c r="Q11" i="3"/>
  <c r="P11" i="3"/>
  <c r="F11" i="3"/>
  <c r="Q10" i="3"/>
  <c r="P10" i="3"/>
  <c r="F10" i="3"/>
  <c r="Q9" i="3"/>
  <c r="P9" i="3"/>
  <c r="F9" i="3"/>
  <c r="Q8" i="3"/>
  <c r="P8" i="3"/>
  <c r="F8" i="3"/>
  <c r="Q7" i="3"/>
  <c r="P7" i="3"/>
  <c r="F7" i="3"/>
  <c r="Q6" i="3"/>
  <c r="P6" i="3"/>
  <c r="F6" i="3"/>
  <c r="Q5" i="3"/>
  <c r="P5" i="3"/>
  <c r="F5" i="3"/>
  <c r="Q4" i="3"/>
  <c r="P4" i="3"/>
  <c r="F4" i="3"/>
  <c r="Q3" i="3"/>
  <c r="P3" i="3"/>
  <c r="F3" i="3"/>
  <c r="Q2" i="3"/>
  <c r="P2" i="3"/>
  <c r="F2" i="3"/>
  <c r="V25" i="14"/>
  <c r="AB29" i="14" s="1"/>
  <c r="AA46" i="5"/>
  <c r="AA36" i="5"/>
  <c r="AA34" i="5"/>
  <c r="AA25" i="5"/>
  <c r="AK23" i="5"/>
  <c r="AI23" i="5"/>
  <c r="AC19" i="5"/>
  <c r="AB19" i="5" s="1"/>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I4" i="9"/>
  <c r="I3" i="9"/>
  <c r="H3" i="9"/>
  <c r="G3" i="9"/>
  <c r="F3" i="9"/>
  <c r="C3" i="9"/>
  <c r="AC58" i="5" l="1"/>
  <c r="AJ58" i="5" s="1"/>
  <c r="AC49" i="5"/>
  <c r="AC37" i="5"/>
  <c r="AC36" i="5"/>
  <c r="AD36" i="5" s="1"/>
  <c r="AC34" i="5"/>
  <c r="AC30" i="5"/>
  <c r="AC28" i="5"/>
  <c r="AC27" i="5"/>
  <c r="AC52" i="5"/>
  <c r="AJ52" i="5" s="1"/>
  <c r="AC25" i="5"/>
  <c r="AD25" i="5" s="1"/>
  <c r="V25" i="5" s="1"/>
  <c r="W25" i="5" s="1"/>
  <c r="AC46" i="5"/>
  <c r="U25" i="14"/>
  <c r="V40" i="14" s="1"/>
  <c r="T41" i="14"/>
  <c r="T31" i="14"/>
  <c r="AD2" i="14"/>
  <c r="AI2" i="5"/>
  <c r="AB2" i="14"/>
  <c r="AC2" i="14"/>
  <c r="V2" i="5"/>
  <c r="P2" i="14"/>
  <c r="AK2" i="5"/>
  <c r="AD34" i="5"/>
  <c r="AA59" i="5"/>
  <c r="AA56" i="5"/>
  <c r="AA53" i="5"/>
  <c r="AA50" i="5"/>
  <c r="AA47" i="5"/>
  <c r="AA44" i="5"/>
  <c r="AA41" i="5"/>
  <c r="AA38" i="5"/>
  <c r="AA35" i="5"/>
  <c r="AA32" i="5"/>
  <c r="AA29" i="5"/>
  <c r="AA26" i="5"/>
  <c r="AA48" i="5"/>
  <c r="AA58" i="5"/>
  <c r="AA31" i="5"/>
  <c r="AA54" i="5"/>
  <c r="AA49" i="5"/>
  <c r="AA61" i="5"/>
  <c r="AA43" i="5"/>
  <c r="AA57" i="5"/>
  <c r="AA52" i="5"/>
  <c r="AA39" i="5"/>
  <c r="AA28" i="5"/>
  <c r="AA51" i="5"/>
  <c r="AA45" i="5"/>
  <c r="AA33" i="5"/>
  <c r="AA60" i="5"/>
  <c r="AA40" i="5"/>
  <c r="AA55" i="5"/>
  <c r="AA42" i="5"/>
  <c r="AA37" i="5"/>
  <c r="AA30" i="5"/>
  <c r="AA27" i="5"/>
  <c r="AD27" i="5" s="1"/>
  <c r="AJ2" i="5"/>
  <c r="AJ37" i="5" s="1"/>
  <c r="AD46" i="5"/>
  <c r="AJ46" i="5"/>
  <c r="AI58" i="5"/>
  <c r="AD58" i="5"/>
  <c r="V58" i="5" s="1"/>
  <c r="W58" i="5" s="1"/>
  <c r="AK58" i="5" s="1"/>
  <c r="AD49" i="5"/>
  <c r="T39" i="14"/>
  <c r="T36" i="14"/>
  <c r="T33" i="14"/>
  <c r="T30" i="14"/>
  <c r="AD37" i="5"/>
  <c r="V37" i="5" s="1"/>
  <c r="W37" i="5" s="1"/>
  <c r="AK37" i="5" s="1"/>
  <c r="AD52" i="5"/>
  <c r="V52" i="5" s="1"/>
  <c r="W52" i="5" s="1"/>
  <c r="AK52" i="5" s="1"/>
  <c r="AC42" i="5"/>
  <c r="AI52" i="5"/>
  <c r="AC55" i="5"/>
  <c r="T32" i="14"/>
  <c r="AC40" i="5"/>
  <c r="T37" i="14"/>
  <c r="AC31" i="5"/>
  <c r="AC33" i="5"/>
  <c r="AC29" i="14"/>
  <c r="T35" i="14"/>
  <c r="AD28" i="5"/>
  <c r="T34" i="14"/>
  <c r="T40" i="14"/>
  <c r="AD30" i="5"/>
  <c r="V30" i="5" s="1"/>
  <c r="W30" i="5" s="1"/>
  <c r="AC59" i="5"/>
  <c r="AC56" i="5"/>
  <c r="AC53" i="5"/>
  <c r="AC50" i="5"/>
  <c r="AC47" i="5"/>
  <c r="AC44" i="5"/>
  <c r="AC41" i="5"/>
  <c r="AC38" i="5"/>
  <c r="AC35" i="5"/>
  <c r="AC32" i="5"/>
  <c r="AC29" i="5"/>
  <c r="AC26" i="5"/>
  <c r="AC60" i="5"/>
  <c r="AC57" i="5"/>
  <c r="AC54" i="5"/>
  <c r="AC51" i="5"/>
  <c r="AC48" i="5"/>
  <c r="AC45" i="5"/>
  <c r="AC39" i="5"/>
  <c r="AI24" i="5"/>
  <c r="AJ24" i="5"/>
  <c r="AC43" i="5"/>
  <c r="AC61" i="5"/>
  <c r="T38" i="14"/>
  <c r="AK25" i="5" l="1"/>
  <c r="V33" i="14"/>
  <c r="V36" i="14"/>
  <c r="V39" i="14"/>
  <c r="V34" i="14"/>
  <c r="V30" i="14"/>
  <c r="AK30" i="5"/>
  <c r="V49" i="5"/>
  <c r="W49" i="5" s="1"/>
  <c r="AK49" i="5" s="1"/>
  <c r="V36" i="5"/>
  <c r="W36" i="5" s="1"/>
  <c r="AK36" i="5" s="1"/>
  <c r="V46" i="5"/>
  <c r="W46" i="5" s="1"/>
  <c r="AK46" i="5" s="1"/>
  <c r="V28" i="5"/>
  <c r="W28" i="5" s="1"/>
  <c r="AK28" i="5" s="1"/>
  <c r="V34" i="5"/>
  <c r="W34" i="5" s="1"/>
  <c r="AK34" i="5" s="1"/>
  <c r="V32" i="14"/>
  <c r="W32" i="14" s="1"/>
  <c r="P32" i="14" s="1"/>
  <c r="Q32" i="14" s="1"/>
  <c r="AD32" i="14" s="1"/>
  <c r="V35" i="14"/>
  <c r="V31" i="14"/>
  <c r="W31" i="14" s="1"/>
  <c r="P31" i="14" s="1"/>
  <c r="Q31" i="14" s="1"/>
  <c r="AD31" i="14" s="1"/>
  <c r="W33" i="14"/>
  <c r="P33" i="14" s="1"/>
  <c r="Q33" i="14" s="1"/>
  <c r="AD33" i="14" s="1"/>
  <c r="W35" i="14"/>
  <c r="W34" i="14"/>
  <c r="AC34" i="14" s="1"/>
  <c r="W30" i="14"/>
  <c r="P30" i="14" s="1"/>
  <c r="Q30" i="14" s="1"/>
  <c r="AD30" i="14" s="1"/>
  <c r="W36" i="14"/>
  <c r="P36" i="14" s="1"/>
  <c r="Q36" i="14" s="1"/>
  <c r="AD36" i="14" s="1"/>
  <c r="W39" i="14"/>
  <c r="P39" i="14" s="1"/>
  <c r="Q39" i="14" s="1"/>
  <c r="AD39" i="14" s="1"/>
  <c r="W40" i="14"/>
  <c r="P40" i="14" s="1"/>
  <c r="Q40" i="14" s="1"/>
  <c r="AD40" i="14" s="1"/>
  <c r="V37" i="14"/>
  <c r="W37" i="14" s="1"/>
  <c r="P37" i="14" s="1"/>
  <c r="Q37" i="14" s="1"/>
  <c r="AD37" i="14" s="1"/>
  <c r="V38" i="14"/>
  <c r="W38" i="14" s="1"/>
  <c r="P38" i="14" s="1"/>
  <c r="Q38" i="14" s="1"/>
  <c r="AD38" i="14" s="1"/>
  <c r="V50" i="14"/>
  <c r="V49" i="14"/>
  <c r="V48" i="14"/>
  <c r="V47" i="14"/>
  <c r="V46" i="14"/>
  <c r="V44" i="14"/>
  <c r="V42" i="14"/>
  <c r="V41" i="14"/>
  <c r="V45" i="14"/>
  <c r="V43" i="14"/>
  <c r="V27" i="5"/>
  <c r="W27" i="5" s="1"/>
  <c r="AK27" i="5" s="1"/>
  <c r="AJ27" i="5"/>
  <c r="AI27" i="5"/>
  <c r="AD47" i="5"/>
  <c r="V47" i="5" s="1"/>
  <c r="W47" i="5" s="1"/>
  <c r="AK47" i="5"/>
  <c r="AJ47" i="5"/>
  <c r="AI51" i="5"/>
  <c r="AD51" i="5"/>
  <c r="V51" i="5" s="1"/>
  <c r="W51" i="5" s="1"/>
  <c r="AK51" i="5" s="1"/>
  <c r="AI50" i="5"/>
  <c r="AD50" i="5"/>
  <c r="V50" i="5" s="1"/>
  <c r="W50" i="5" s="1"/>
  <c r="AK50" i="5"/>
  <c r="AJ50" i="5"/>
  <c r="AI33" i="5"/>
  <c r="AD33" i="5"/>
  <c r="V33" i="5" s="1"/>
  <c r="W33" i="5" s="1"/>
  <c r="AK33" i="5" s="1"/>
  <c r="AJ49" i="5"/>
  <c r="AI46" i="5"/>
  <c r="AI34" i="5"/>
  <c r="AD44" i="5"/>
  <c r="V44" i="5" s="1"/>
  <c r="W44" i="5" s="1"/>
  <c r="AK44" i="5" s="1"/>
  <c r="P35" i="14"/>
  <c r="Q35" i="14" s="1"/>
  <c r="AD35" i="14" s="1"/>
  <c r="AD54" i="5"/>
  <c r="V54" i="5" s="1"/>
  <c r="W54" i="5" s="1"/>
  <c r="AK54" i="5" s="1"/>
  <c r="AJ54" i="5"/>
  <c r="AI54" i="5"/>
  <c r="AJ53" i="5"/>
  <c r="AI53" i="5"/>
  <c r="AD53" i="5"/>
  <c r="V53" i="5" s="1"/>
  <c r="W53" i="5" s="1"/>
  <c r="AK53" i="5"/>
  <c r="AD43" i="5"/>
  <c r="V43" i="5" s="1"/>
  <c r="W43" i="5" s="1"/>
  <c r="AK43" i="5" s="1"/>
  <c r="AD26" i="5"/>
  <c r="V26" i="5" s="1"/>
  <c r="W26" i="5" s="1"/>
  <c r="AK26" i="5" s="1"/>
  <c r="AI25" i="5"/>
  <c r="AD29" i="5"/>
  <c r="V29" i="5" s="1"/>
  <c r="W29" i="5" s="1"/>
  <c r="AK29" i="5"/>
  <c r="AJ29" i="5"/>
  <c r="AJ30" i="5"/>
  <c r="AJ25" i="5"/>
  <c r="AJ34" i="5"/>
  <c r="AI37" i="5"/>
  <c r="AD32" i="5"/>
  <c r="V32" i="5" s="1"/>
  <c r="W32" i="5" s="1"/>
  <c r="AK32" i="5" s="1"/>
  <c r="AI30" i="5"/>
  <c r="AI49" i="5"/>
  <c r="AD35" i="5"/>
  <c r="V35" i="5" s="1"/>
  <c r="W35" i="5" s="1"/>
  <c r="AK35" i="5"/>
  <c r="AJ35" i="5"/>
  <c r="AI35" i="5"/>
  <c r="AD40" i="5"/>
  <c r="V40" i="5" s="1"/>
  <c r="W40" i="5" s="1"/>
  <c r="AK40" i="5" s="1"/>
  <c r="AI28" i="5"/>
  <c r="AJ36" i="5"/>
  <c r="AD57" i="5"/>
  <c r="V57" i="5" s="1"/>
  <c r="W57" i="5" s="1"/>
  <c r="AK57" i="5" s="1"/>
  <c r="AJ57" i="5"/>
  <c r="AI57" i="5"/>
  <c r="AD56" i="5"/>
  <c r="V56" i="5" s="1"/>
  <c r="W56" i="5" s="1"/>
  <c r="AK56" i="5"/>
  <c r="AJ56" i="5"/>
  <c r="AI56" i="5"/>
  <c r="AD38" i="5"/>
  <c r="V38" i="5" s="1"/>
  <c r="W38" i="5" s="1"/>
  <c r="AK38" i="5"/>
  <c r="AJ38" i="5"/>
  <c r="AJ28" i="5"/>
  <c r="AI36" i="5"/>
  <c r="AD45" i="5"/>
  <c r="V45" i="5" s="1"/>
  <c r="W45" i="5" s="1"/>
  <c r="AK45" i="5" s="1"/>
  <c r="AJ55" i="5"/>
  <c r="AI55" i="5"/>
  <c r="AD55" i="5"/>
  <c r="V55" i="5" s="1"/>
  <c r="W55" i="5" s="1"/>
  <c r="AK55" i="5" s="1"/>
  <c r="AD48" i="5"/>
  <c r="V48" i="5" s="1"/>
  <c r="W48" i="5" s="1"/>
  <c r="AK48" i="5" s="1"/>
  <c r="AJ48" i="5"/>
  <c r="AD42" i="5"/>
  <c r="V42" i="5" s="1"/>
  <c r="W42" i="5" s="1"/>
  <c r="AK42" i="5" s="1"/>
  <c r="AJ61" i="5"/>
  <c r="AI61" i="5"/>
  <c r="AD61" i="5"/>
  <c r="V61" i="5" s="1"/>
  <c r="W61" i="5" s="1"/>
  <c r="AK61" i="5" s="1"/>
  <c r="AD60" i="5"/>
  <c r="V60" i="5" s="1"/>
  <c r="W60" i="5" s="1"/>
  <c r="AK60" i="5" s="1"/>
  <c r="AJ60" i="5"/>
  <c r="AI60" i="5"/>
  <c r="AJ59" i="5"/>
  <c r="AI59" i="5"/>
  <c r="AD59" i="5"/>
  <c r="V59" i="5" s="1"/>
  <c r="W59" i="5" s="1"/>
  <c r="AK59" i="5" s="1"/>
  <c r="AD31" i="5"/>
  <c r="V31" i="5" s="1"/>
  <c r="W31" i="5" s="1"/>
  <c r="AK31" i="5" s="1"/>
  <c r="AJ31" i="5"/>
  <c r="AD39" i="5"/>
  <c r="V39" i="5" s="1"/>
  <c r="W39" i="5" s="1"/>
  <c r="AK39" i="5" s="1"/>
  <c r="AD41" i="5"/>
  <c r="V41" i="5" s="1"/>
  <c r="W41" i="5" s="1"/>
  <c r="AK41" i="5" s="1"/>
  <c r="AI40" i="5" l="1"/>
  <c r="AJ33" i="5"/>
  <c r="AC35" i="14"/>
  <c r="AB38" i="14"/>
  <c r="P34" i="14"/>
  <c r="Q34" i="14" s="1"/>
  <c r="AD34" i="14" s="1"/>
  <c r="AB34" i="14"/>
  <c r="AC38" i="14"/>
  <c r="W46" i="14"/>
  <c r="P46" i="14" s="1"/>
  <c r="Q46" i="14" s="1"/>
  <c r="AD46" i="14" s="1"/>
  <c r="W48" i="14"/>
  <c r="P48" i="14" s="1"/>
  <c r="Q48" i="14" s="1"/>
  <c r="AD48" i="14" s="1"/>
  <c r="AB48" i="14"/>
  <c r="W50" i="14"/>
  <c r="P50" i="14" s="1"/>
  <c r="Q50" i="14" s="1"/>
  <c r="AD50" i="14" s="1"/>
  <c r="W47" i="14"/>
  <c r="P47" i="14" s="1"/>
  <c r="Q47" i="14" s="1"/>
  <c r="AD47" i="14" s="1"/>
  <c r="AB47" i="14"/>
  <c r="W49" i="14"/>
  <c r="P49" i="14" s="1"/>
  <c r="Q49" i="14" s="1"/>
  <c r="AD49" i="14" s="1"/>
  <c r="AB49" i="14"/>
  <c r="AC49" i="14"/>
  <c r="W43" i="14"/>
  <c r="AC43" i="14"/>
  <c r="W45" i="14"/>
  <c r="P45" i="14" s="1"/>
  <c r="Q45" i="14" s="1"/>
  <c r="AD45" i="14" s="1"/>
  <c r="W41" i="14"/>
  <c r="P41" i="14" s="1"/>
  <c r="Q41" i="14" s="1"/>
  <c r="AD41" i="14" s="1"/>
  <c r="AD29" i="14" s="1"/>
  <c r="W42" i="14"/>
  <c r="AB42" i="14" s="1"/>
  <c r="W44" i="14"/>
  <c r="P44" i="14" s="1"/>
  <c r="Q44" i="14" s="1"/>
  <c r="AD44" i="14" s="1"/>
  <c r="AC37" i="14"/>
  <c r="AC36" i="14"/>
  <c r="AB31" i="14"/>
  <c r="AC33" i="14"/>
  <c r="AC31" i="14"/>
  <c r="AB30" i="14"/>
  <c r="AB39" i="14"/>
  <c r="AK24" i="5"/>
  <c r="AB40" i="14"/>
  <c r="AI31" i="5"/>
  <c r="AI48" i="5"/>
  <c r="AB36" i="14"/>
  <c r="AI32" i="5"/>
  <c r="AI41" i="5"/>
  <c r="AC39" i="14"/>
  <c r="AJ41" i="5"/>
  <c r="AB37" i="14"/>
  <c r="AI29" i="5"/>
  <c r="AJ26" i="5"/>
  <c r="AI44" i="5"/>
  <c r="AI47" i="5"/>
  <c r="AC32" i="14"/>
  <c r="AI43" i="5"/>
  <c r="AB32" i="14"/>
  <c r="AJ39" i="5"/>
  <c r="AI39" i="5"/>
  <c r="AJ42" i="5"/>
  <c r="AJ45" i="5"/>
  <c r="AI38" i="5"/>
  <c r="AC30" i="14"/>
  <c r="AJ43" i="5"/>
  <c r="AJ44" i="5"/>
  <c r="AI42" i="5"/>
  <c r="AI45" i="5"/>
  <c r="AJ40" i="5"/>
  <c r="AB33" i="14"/>
  <c r="AJ51" i="5"/>
  <c r="AJ32" i="5"/>
  <c r="AI26" i="5"/>
  <c r="AC40" i="14"/>
  <c r="AB35" i="14"/>
  <c r="AB50" i="14" l="1"/>
  <c r="AC48" i="14"/>
  <c r="AC47" i="14"/>
  <c r="AC50" i="14"/>
  <c r="AB46" i="14"/>
  <c r="AC46" i="14"/>
  <c r="AC41" i="14"/>
  <c r="AJ9" i="5"/>
  <c r="AJ10" i="5" s="1"/>
  <c r="AJ11" i="5" s="1"/>
  <c r="AB44" i="14"/>
  <c r="AB45" i="14"/>
  <c r="AC45" i="14"/>
  <c r="AC44" i="14"/>
  <c r="AB43" i="14"/>
  <c r="P43" i="14"/>
  <c r="Q43" i="14" s="1"/>
  <c r="AD43" i="14" s="1"/>
  <c r="AC42" i="14"/>
  <c r="P42" i="14"/>
  <c r="Q42" i="14" s="1"/>
  <c r="AD42" i="14" s="1"/>
  <c r="AB41" i="14"/>
  <c r="AC9" i="14" l="1"/>
  <c r="AC10" i="14" s="1"/>
  <c r="AC1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<sst xmlns="http://schemas.openxmlformats.org/spreadsheetml/2006/main" count="8120" uniqueCount="1754">
  <si>
    <t>Assumptions and data sources for estimating the subsidy payments due to schools from the Pennsylvania Department of Education</t>
  </si>
  <si>
    <t>First Subsidy Payments in July</t>
  </si>
  <si>
    <t>Subsidy or Funding Title</t>
  </si>
  <si>
    <t>LEA Type</t>
  </si>
  <si>
    <t>Description</t>
  </si>
  <si>
    <t>Special Education Subsidy</t>
  </si>
  <si>
    <t>SD</t>
  </si>
  <si>
    <t>This subsidy is paid every other month starting in July. The first payment is 15% of the total appropriation. It was assumed the General Assembly will adopt the Governor's recommended appropriation for the special education subsidy for 2025-26. Function code 7271 in the PA Office of the Budget's Chart of Accounts for PA Local Educational Agencies.</t>
  </si>
  <si>
    <t>Early Intervention</t>
  </si>
  <si>
    <t>IU</t>
  </si>
  <si>
    <t>This subsidy is paid monthly on the 21st of every month. It was assumed the first payment would be 8% of the total appropriation. The dollar figures are based on 2023-24 appropriation derived from the annual financial reports submitted by the Intermediate Unit's to the department of education. Function code 7272 recorded on fund 26 in the PA Office of the Budget's Chart of Accounts for PA Local Educational Agencies.</t>
  </si>
  <si>
    <t>First Subsidy Payments in August</t>
  </si>
  <si>
    <t>Basic Education Funding</t>
  </si>
  <si>
    <t>This subsidy is paid every other month starting in August. The first five payments are 15% of the total appropriation with the remainder of the appropriation due in the last payment. The first five payments are on the last Thursday in the month and the June payment is on the 1st. It was assumed the General Assembly will adopt the Governor's recommended appropriation for the basic education subsidy for 2025-26. Function code 7111 in the PA Office of the Budget's Chart of Accounts for PA Local Educational Agencies.</t>
  </si>
  <si>
    <t>State Property Tax Reduction Allocation</t>
  </si>
  <si>
    <t>This subsidy is paid in two installments with the first payment in August. It was assumed the first payment would be 45% with the remainder of the subsidy paid in the last payment. The total allocation by school district for 2025-26 is available from the department of education online at https://www.pa.gov/agencies/education/programs-and-services/schools/grants-and-funding/property-tax-relief/property-tax-reduction-allocations. Function code 7340 in the PA Office of the Budget's Chart of Accounts for PA Local Educational Agencies.</t>
  </si>
  <si>
    <t>Ready To Learn Block Grant</t>
  </si>
  <si>
    <t>According to the Pennsylvania Association of School Business Officers (PASBO) this subsidy is paid in two installments in August and October. It was assumed the first payment would equal 45% of the total appropriation. It was assumed the General Assembly will adopt the Governor's recommended appropriation for the Ready To Learn Block Grant for 2025-26. Function code 7505 in the PA Office of the Budget's Chart of Accounts for PA Local Educational Agencies.</t>
  </si>
  <si>
    <t>Pupil Transportation Subsidy</t>
  </si>
  <si>
    <t>This subsidy is paid in five installments with the first payment in August. It was assumed the first four payments would be 18% of the total appropriation with the remainder in the final payment. The dollar figures are based on 2023-24 appropriation derived from the annual financial reports submitted by school districts to the Department of Education. Function code 7311 in the PA Office of the Budget's Chart of Accounts for PA Local Educational Agencies.</t>
  </si>
  <si>
    <t>School Employees Social Security</t>
  </si>
  <si>
    <t>SD/CTC/IU</t>
  </si>
  <si>
    <t>This subsidy is paid in four installments with the first payment in August. It was assumed the first three payments would be 23% of the total appropriation with the remainder in the final payment.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</si>
  <si>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IU Special Education Transportation</t>
  </si>
  <si>
    <t>This subsidy is paid in three installment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7313 in the PA Office of the Budget's Chart of Accounts for PA Local Educational Agencies.</t>
  </si>
  <si>
    <t>IU Core Services Funding</t>
  </si>
  <si>
    <t>This subsidy is paid in three installments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7271 recorded on funds 23, 25, &amp; 26 in the PA Office of the Budget's Chart of Accounts for PA Local Educational Agencies.</t>
  </si>
  <si>
    <t>Secondary Career and Technical Education Subsidy</t>
  </si>
  <si>
    <t>SD/CTC</t>
  </si>
  <si>
    <t>This subsidy is paid in six installment with the first payment in August. It was assumed the first five payments would be 15% of the total appropriation with the remainder in the final payment. It was assumed the General Assembly will adopt the Governor's recommended appropriation for the career and technical education in 2025-26. Function code 7220 in the PA Office of the Budget's Chart of Accounts for PA Local Educational Agencies.</t>
  </si>
  <si>
    <t>First Subsidy Payment in September</t>
  </si>
  <si>
    <t>School Employees' Retirement</t>
  </si>
  <si>
    <t>This subsidy is paid in four installments with the first payment in September. It was assumed the first three payments would be 23% of the total appropriation with the remainder in the final payment. The first three payments are on the last Thursday of the month and the final payment on the 16th of June.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</si>
  <si>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 xml:space="preserve">Note. The Pennsylvania Department of Education's Bureau of Financial Operations confirmed that the first five of six payments of the special education and basic education subsidies are made at 15% of the total appropriation with the remainder paid in the sixth payment. Conservatively, PSEA Research estimated the first payments for the remainder of the subsidies assuming the all but the last payments were reduced to 90% of a payment schedule that split the total appropriation equally across payments, allocating the remainder to the final payment. </t>
  </si>
  <si>
    <t xml:space="preserve">Source. PSEA Research based upon a payment scheduled provided by the Pennsylvania Department of Education's Bureau of Financial Operations and supplemented by information provided by the Pennsylvania Association of School Business Officials (PASBO). </t>
  </si>
  <si>
    <t>Estimated selected state subsidy payments that due to be paid by the Commonwealth of Pennsylvania to schools on July 31st and August 28th</t>
  </si>
  <si>
    <t>AUN</t>
  </si>
  <si>
    <t>PSEA Region</t>
  </si>
  <si>
    <t>Total</t>
  </si>
  <si>
    <t>ABINGTON</t>
  </si>
  <si>
    <t>School District</t>
  </si>
  <si>
    <t>Mideastern</t>
  </si>
  <si>
    <t>ABINGTON HEIGHTS</t>
  </si>
  <si>
    <t>Northeastern</t>
  </si>
  <si>
    <t>ALBERT GALLATIN AREA</t>
  </si>
  <si>
    <t>Southwestern</t>
  </si>
  <si>
    <t>ALIQUIPPA</t>
  </si>
  <si>
    <t>Midwestern</t>
  </si>
  <si>
    <t>ALLEGHENY VALLEY</t>
  </si>
  <si>
    <t>Western</t>
  </si>
  <si>
    <t>ALLEGHENY-CLARION VALLEY</t>
  </si>
  <si>
    <t>ALLENTOWN CITY</t>
  </si>
  <si>
    <t>Eastern</t>
  </si>
  <si>
    <t>ALTOONA AREA</t>
  </si>
  <si>
    <t>Central</t>
  </si>
  <si>
    <t>AMBRIDGE AREA</t>
  </si>
  <si>
    <t>ANNVILLE-CLEONA</t>
  </si>
  <si>
    <t>Southern</t>
  </si>
  <si>
    <t>ANTIETAM</t>
  </si>
  <si>
    <t>APOLLO-RIDGE</t>
  </si>
  <si>
    <t>Central-Western</t>
  </si>
  <si>
    <t>ARMSTRONG</t>
  </si>
  <si>
    <t>ATHENS AREA</t>
  </si>
  <si>
    <t>AUSTIN AREA</t>
  </si>
  <si>
    <t>AVELLA AREA</t>
  </si>
  <si>
    <t>AVON GROVE</t>
  </si>
  <si>
    <t>Southeastern</t>
  </si>
  <si>
    <t>AVONWORTH</t>
  </si>
  <si>
    <t>BALD EAGLE AREA</t>
  </si>
  <si>
    <t>BALDWIN-WHITEHALL</t>
  </si>
  <si>
    <t>BANGOR AREA</t>
  </si>
  <si>
    <t>BEAVER AREA</t>
  </si>
  <si>
    <t>BEDFORD AREA</t>
  </si>
  <si>
    <t>BELLE VERNON AREA</t>
  </si>
  <si>
    <t>BELLEFONTE AREA</t>
  </si>
  <si>
    <t>BELLWOOD-ANTIS</t>
  </si>
  <si>
    <t>BENSALEM TOWNSHIP</t>
  </si>
  <si>
    <t>BENTON AREA</t>
  </si>
  <si>
    <t>BENTWORTH</t>
  </si>
  <si>
    <t>BERLIN BROTHERSVALLEY</t>
  </si>
  <si>
    <t>BERMUDIAN SPRINGS</t>
  </si>
  <si>
    <t>BERWICK AREA</t>
  </si>
  <si>
    <t>BETHEL PARK</t>
  </si>
  <si>
    <t>BETHLEHEM AREA</t>
  </si>
  <si>
    <t>BETHLEHEM-CENTER</t>
  </si>
  <si>
    <t>BIG BEAVER FALLS AREA</t>
  </si>
  <si>
    <t>BIG SPRING</t>
  </si>
  <si>
    <t>BLACKHAWK</t>
  </si>
  <si>
    <t>BLACKLICK VALLEY</t>
  </si>
  <si>
    <t>BLOOMSBURG AREA</t>
  </si>
  <si>
    <t>BLUE MOUNTAIN</t>
  </si>
  <si>
    <t>BLUE RIDGE</t>
  </si>
  <si>
    <t>BOYERTOWN AREA</t>
  </si>
  <si>
    <t>BRADFORD AREA</t>
  </si>
  <si>
    <t>BRANDYWINE HEIGHTS AREA</t>
  </si>
  <si>
    <t>BRENTWOOD BOROUGH</t>
  </si>
  <si>
    <t>BRISTOL BOROUGH</t>
  </si>
  <si>
    <t>BRISTOL TOWNSHIP</t>
  </si>
  <si>
    <t>BROCKWAY AREA</t>
  </si>
  <si>
    <t>BROOKVILLE AREA</t>
  </si>
  <si>
    <t>BROWNSVILLE AREA</t>
  </si>
  <si>
    <t>BRYN ATHYN</t>
  </si>
  <si>
    <t>BURGETTSTOWN AREA</t>
  </si>
  <si>
    <t>BURRELL</t>
  </si>
  <si>
    <t>BUTLER AREA</t>
  </si>
  <si>
    <t>CALIFORNIA AREA</t>
  </si>
  <si>
    <t>CAMBRIA HEIGHTS</t>
  </si>
  <si>
    <t>CAMERON COUNTY</t>
  </si>
  <si>
    <t>CAMP HILL</t>
  </si>
  <si>
    <t>CANON-MCMILLAN</t>
  </si>
  <si>
    <t>CANTON AREA</t>
  </si>
  <si>
    <t>CARBONDALE AREA</t>
  </si>
  <si>
    <t>CARLISLE AREA</t>
  </si>
  <si>
    <t>CARLYNTON</t>
  </si>
  <si>
    <t>CARMICHAELS AREA</t>
  </si>
  <si>
    <t>CATASAUQUA AREA</t>
  </si>
  <si>
    <t>CENTENNIAL</t>
  </si>
  <si>
    <t>CENTRAL BUCKS</t>
  </si>
  <si>
    <t>CENTRAL CAMBRIA</t>
  </si>
  <si>
    <t>CENTRAL COLUMBIA</t>
  </si>
  <si>
    <t>CENTRAL DAUPHIN</t>
  </si>
  <si>
    <t>CENTRAL FULTON</t>
  </si>
  <si>
    <t>CENTRAL GREENE</t>
  </si>
  <si>
    <t>CENTRAL VALLEY</t>
  </si>
  <si>
    <t>CENTRAL YORK</t>
  </si>
  <si>
    <t>CHAMBERSBURG AREA</t>
  </si>
  <si>
    <t>CHARLEROI</t>
  </si>
  <si>
    <t>CHARTIERS VALLEY</t>
  </si>
  <si>
    <t>CHARTIERS-HOUSTON</t>
  </si>
  <si>
    <t>CHELTENHAM TOWNSHIP</t>
  </si>
  <si>
    <t>CHESTER UPLAND</t>
  </si>
  <si>
    <t>CHESTNUT RIDGE</t>
  </si>
  <si>
    <t>CHICHESTER</t>
  </si>
  <si>
    <t>CLAIRTON</t>
  </si>
  <si>
    <t>CLARION AREA</t>
  </si>
  <si>
    <t>CLARION-LIMESTONE AREA</t>
  </si>
  <si>
    <t>CLAYSBURG-KIMMEL</t>
  </si>
  <si>
    <t>CLEARFIELD AREA</t>
  </si>
  <si>
    <t>COATESVILLE AREA</t>
  </si>
  <si>
    <t>COCALICO</t>
  </si>
  <si>
    <t>COLONIAL</t>
  </si>
  <si>
    <t>COLUMBIA BOROUGH</t>
  </si>
  <si>
    <t>COMMODORE PERRY</t>
  </si>
  <si>
    <t>CONEMAUGH TOWNSHIP AREA</t>
  </si>
  <si>
    <t>CONEMAUGH VALLEY</t>
  </si>
  <si>
    <t>CONESTOGA VALLEY</t>
  </si>
  <si>
    <t>CONEWAGO VALLEY</t>
  </si>
  <si>
    <t>CONNEAUT</t>
  </si>
  <si>
    <t>Northwestern</t>
  </si>
  <si>
    <t>CONNELLSVILLE AREA</t>
  </si>
  <si>
    <t>CONRAD WEISER AREA</t>
  </si>
  <si>
    <t>CORNELL</t>
  </si>
  <si>
    <t>CORNWALL-LEBANON</t>
  </si>
  <si>
    <t>CORRY AREA</t>
  </si>
  <si>
    <t>COUDERSPORT AREA</t>
  </si>
  <si>
    <t>COUNCIL ROCK</t>
  </si>
  <si>
    <t>CRANBERRY AREA</t>
  </si>
  <si>
    <t>CRAWFORD CENTRAL</t>
  </si>
  <si>
    <t>CRESTWOOD</t>
  </si>
  <si>
    <t>CUMBERLAND VALLEY</t>
  </si>
  <si>
    <t>CURWENSVILLE AREA</t>
  </si>
  <si>
    <t>DALLAS</t>
  </si>
  <si>
    <t>DALLASTOWN AREA</t>
  </si>
  <si>
    <t>DANIEL BOONE AREA</t>
  </si>
  <si>
    <t>DANVILLE AREA</t>
  </si>
  <si>
    <t>DEER LAKES</t>
  </si>
  <si>
    <t>DELAWARE VALLEY</t>
  </si>
  <si>
    <t>DERRY AREA</t>
  </si>
  <si>
    <t>DERRY TOWNSHIP</t>
  </si>
  <si>
    <t>DONEGAL</t>
  </si>
  <si>
    <t>DOVER AREA</t>
  </si>
  <si>
    <t>DOWNINGTOWN AREA</t>
  </si>
  <si>
    <t>DUBOIS AREA</t>
  </si>
  <si>
    <t>DUNMORE</t>
  </si>
  <si>
    <t>DUQUESNE CITY</t>
  </si>
  <si>
    <t>EAST ALLEGHENY</t>
  </si>
  <si>
    <t>EAST LYCOMING</t>
  </si>
  <si>
    <t>EAST PENN</t>
  </si>
  <si>
    <t>EAST PENNSBORO AREA</t>
  </si>
  <si>
    <t>EAST STROUDSBURG AREA</t>
  </si>
  <si>
    <t>EASTERN LANCASTER COUNTY</t>
  </si>
  <si>
    <t>EASTERN LEBANON COUNTY</t>
  </si>
  <si>
    <t>EASTERN YORK</t>
  </si>
  <si>
    <t>EASTON AREA</t>
  </si>
  <si>
    <t>ELIZABETH FORWARD</t>
  </si>
  <si>
    <t>ELIZABETHTOWN AREA</t>
  </si>
  <si>
    <t>ELK LAKE</t>
  </si>
  <si>
    <t>ELLWOOD CITY AREA</t>
  </si>
  <si>
    <t>EPHRATA AREA</t>
  </si>
  <si>
    <t>ERIE CITY</t>
  </si>
  <si>
    <t>EVERETT AREA</t>
  </si>
  <si>
    <t>EXETER TOWNSHIP</t>
  </si>
  <si>
    <t>FAIRFIELD AREA</t>
  </si>
  <si>
    <t>FAIRVIEW</t>
  </si>
  <si>
    <t>FANNETT-METAL</t>
  </si>
  <si>
    <t>FARRELL AREA</t>
  </si>
  <si>
    <t>FERNDALE AREA</t>
  </si>
  <si>
    <t>FLEETWOOD AREA</t>
  </si>
  <si>
    <t>FORBES ROAD</t>
  </si>
  <si>
    <t>FOREST AREA</t>
  </si>
  <si>
    <t>FOREST CITY REGIONAL</t>
  </si>
  <si>
    <t>FOREST HILLS</t>
  </si>
  <si>
    <t>FORT CHERRY</t>
  </si>
  <si>
    <t>FORT LEBOEUF</t>
  </si>
  <si>
    <t>FOX CHAPEL AREA</t>
  </si>
  <si>
    <t>FRANKLIN AREA</t>
  </si>
  <si>
    <t>FRANKLIN REGIONAL</t>
  </si>
  <si>
    <t>FRAZIER</t>
  </si>
  <si>
    <t>FREEDOM AREA</t>
  </si>
  <si>
    <t>FREEPORT AREA</t>
  </si>
  <si>
    <t>GALETON AREA</t>
  </si>
  <si>
    <t>GARNET VALLEY</t>
  </si>
  <si>
    <t>GATEWAY</t>
  </si>
  <si>
    <t>GENERAL MCLANE</t>
  </si>
  <si>
    <t>GETTYSBURG AREA</t>
  </si>
  <si>
    <t>GIRARD</t>
  </si>
  <si>
    <t>GLENDALE</t>
  </si>
  <si>
    <t>GOVERNOR MIFFLIN</t>
  </si>
  <si>
    <t>GREAT VALLEY</t>
  </si>
  <si>
    <t>GREATER JOHNSTOWN</t>
  </si>
  <si>
    <t>GREATER LATROBE</t>
  </si>
  <si>
    <t>GREATER NANTICOKE AREA</t>
  </si>
  <si>
    <t>GREENCASTLE-ANTRIM</t>
  </si>
  <si>
    <t>GREENSBURG SALEM</t>
  </si>
  <si>
    <t>GREENVILLE AREA</t>
  </si>
  <si>
    <t>GREENWOOD</t>
  </si>
  <si>
    <t>GROVE CITY AREA</t>
  </si>
  <si>
    <t>HALIFAX AREA</t>
  </si>
  <si>
    <t>HAMBURG AREA</t>
  </si>
  <si>
    <t>HAMPTON TOWNSHIP</t>
  </si>
  <si>
    <t>HANOVER AREA</t>
  </si>
  <si>
    <t>HANOVER PUBLIC</t>
  </si>
  <si>
    <t>HARBOR CREEK</t>
  </si>
  <si>
    <t>HARMONY AREA</t>
  </si>
  <si>
    <t>HARRISBURG CITY</t>
  </si>
  <si>
    <t>HATBORO-HORSHAM</t>
  </si>
  <si>
    <t>HAVERFORD TOWNSHIP</t>
  </si>
  <si>
    <t>HAZLETON AREA</t>
  </si>
  <si>
    <t>HEMPFIELD</t>
  </si>
  <si>
    <t>HEMPFIELD AREA</t>
  </si>
  <si>
    <t>HERMITAGE</t>
  </si>
  <si>
    <t>HIGHLANDS</t>
  </si>
  <si>
    <t>HOLLIDAYSBURG AREA</t>
  </si>
  <si>
    <t>HOMER CENTER</t>
  </si>
  <si>
    <t>HOPEWELL AREA</t>
  </si>
  <si>
    <t>HUNTINGDON AREA</t>
  </si>
  <si>
    <t>INDIANA AREA</t>
  </si>
  <si>
    <t>INTERBORO</t>
  </si>
  <si>
    <t>IROQUOIS</t>
  </si>
  <si>
    <t>JAMESTOWN AREA</t>
  </si>
  <si>
    <t>JEANNETTE CITY</t>
  </si>
  <si>
    <t>JEFFERSON-MORGAN</t>
  </si>
  <si>
    <t>JENKINTOWN</t>
  </si>
  <si>
    <t>JERSEY SHORE AREA</t>
  </si>
  <si>
    <t>JIM THORPE AREA</t>
  </si>
  <si>
    <t>JOHNSONBURG AREA</t>
  </si>
  <si>
    <t>JUNIATA COUNTY</t>
  </si>
  <si>
    <t>JUNIATA VALLEY</t>
  </si>
  <si>
    <t>KANE AREA</t>
  </si>
  <si>
    <t>KARNS CITY AREA</t>
  </si>
  <si>
    <t>KENNETT CONSOLIDATED</t>
  </si>
  <si>
    <t>KEYSTONE</t>
  </si>
  <si>
    <t>KEYSTONE CENTRAL</t>
  </si>
  <si>
    <t>KEYSTONE OAKS</t>
  </si>
  <si>
    <t>KISKI AREA</t>
  </si>
  <si>
    <t>KNOCH</t>
  </si>
  <si>
    <t>KUTZTOWN AREA</t>
  </si>
  <si>
    <t>LACKAWANNA TRAIL</t>
  </si>
  <si>
    <t>LAKE LEHMAN</t>
  </si>
  <si>
    <t>LAKELAND</t>
  </si>
  <si>
    <t>LAKEVIEW</t>
  </si>
  <si>
    <t>LAMPETER-STRASBURG</t>
  </si>
  <si>
    <t>LANCASTER</t>
  </si>
  <si>
    <t>LAUREL</t>
  </si>
  <si>
    <t>LAUREL HIGHLANDS</t>
  </si>
  <si>
    <t>LEBANON</t>
  </si>
  <si>
    <t>LEECHBURG AREA</t>
  </si>
  <si>
    <t>LEHIGHTON AREA</t>
  </si>
  <si>
    <t>LEWISBURG AREA</t>
  </si>
  <si>
    <t>LIGONIER VALLEY</t>
  </si>
  <si>
    <t>LINE MOUNTAIN</t>
  </si>
  <si>
    <t>LITTLESTOWN AREA</t>
  </si>
  <si>
    <t>LOWER DAUPHIN</t>
  </si>
  <si>
    <t>LOWER MERION</t>
  </si>
  <si>
    <t>LOWER MORELAND TOWNSHIP</t>
  </si>
  <si>
    <t>LOYALSOCK TOWNSHIP</t>
  </si>
  <si>
    <t>MAHANOY AREA</t>
  </si>
  <si>
    <t>MANHEIM CENTRAL</t>
  </si>
  <si>
    <t>MANHEIM TOWNSHIP</t>
  </si>
  <si>
    <t>MARION CENTER AREA</t>
  </si>
  <si>
    <t>MARPLE NEWTOWN</t>
  </si>
  <si>
    <t>MARS AREA</t>
  </si>
  <si>
    <t>MCGUFFEY</t>
  </si>
  <si>
    <t>MCKEESPORT AREA</t>
  </si>
  <si>
    <t>MECHANICSBURG AREA</t>
  </si>
  <si>
    <t>MERCER AREA</t>
  </si>
  <si>
    <t>METHACTON</t>
  </si>
  <si>
    <t>MEYERSDALE AREA</t>
  </si>
  <si>
    <t>MID VALLEY</t>
  </si>
  <si>
    <t>MIDD-WEST</t>
  </si>
  <si>
    <t>MIDDLETOWN AREA</t>
  </si>
  <si>
    <t>MIDLAND BOROUGH</t>
  </si>
  <si>
    <t>MIFFLIN COUNTY</t>
  </si>
  <si>
    <t>MIFFLINBURG AREA</t>
  </si>
  <si>
    <t>MILLCREEK TOWNSHIP</t>
  </si>
  <si>
    <t>MILLERSBURG AREA</t>
  </si>
  <si>
    <t>MILLVILLE AREA</t>
  </si>
  <si>
    <t>MILTON AREA</t>
  </si>
  <si>
    <t>MINERSVILLE AREA</t>
  </si>
  <si>
    <t>MOHAWK AREA</t>
  </si>
  <si>
    <t>MONESSEN CITY</t>
  </si>
  <si>
    <t>MONITEAU</t>
  </si>
  <si>
    <t>MONTGOMERY AREA</t>
  </si>
  <si>
    <t>MONTOUR</t>
  </si>
  <si>
    <t>MONTOURSVILLE AREA</t>
  </si>
  <si>
    <t>MONTROSE AREA</t>
  </si>
  <si>
    <t>MOON AREA</t>
  </si>
  <si>
    <t>MORRISVILLE BOROUGH</t>
  </si>
  <si>
    <t>MOSHANNON VALLEY</t>
  </si>
  <si>
    <t>MOUNT LEBANON</t>
  </si>
  <si>
    <t>MOUNT UNION AREA</t>
  </si>
  <si>
    <t>MOUNTAIN VIEW</t>
  </si>
  <si>
    <t>MT CARMEL AREA</t>
  </si>
  <si>
    <t>MT. PLEASANT AREA</t>
  </si>
  <si>
    <t>MUHLENBERG</t>
  </si>
  <si>
    <t>MUNCY</t>
  </si>
  <si>
    <t>NAZARETH AREA</t>
  </si>
  <si>
    <t>NESHAMINY</t>
  </si>
  <si>
    <t>NESHANNOCK TOWNSHIP</t>
  </si>
  <si>
    <t>NEW BRIGHTON AREA</t>
  </si>
  <si>
    <t>NEW CASTLE AREA</t>
  </si>
  <si>
    <t>NEW HOPE-SOLEBURY</t>
  </si>
  <si>
    <t>NEW KENSINGTON-ARNOLD</t>
  </si>
  <si>
    <t>NEWPORT</t>
  </si>
  <si>
    <t>NORRISTOWN AREA</t>
  </si>
  <si>
    <t>NORTH ALLEGHENY</t>
  </si>
  <si>
    <t>NORTH CLARION COUNTY</t>
  </si>
  <si>
    <t>NORTH EAST</t>
  </si>
  <si>
    <t>NORTH HILLS</t>
  </si>
  <si>
    <t>NORTH PENN</t>
  </si>
  <si>
    <t>NORTH POCONO</t>
  </si>
  <si>
    <t>NORTH SCHUYLKILL</t>
  </si>
  <si>
    <t>NORTH STAR</t>
  </si>
  <si>
    <t>NORTHAMPTON AREA</t>
  </si>
  <si>
    <t>NORTHEAST BRADFORD</t>
  </si>
  <si>
    <t>NORTHEASTERN YORK</t>
  </si>
  <si>
    <t>NORTHERN BEDFORD COUNTY</t>
  </si>
  <si>
    <t>NORTHERN CAMBRIA</t>
  </si>
  <si>
    <t>NORTHERN LEBANON</t>
  </si>
  <si>
    <t>NORTHERN LEHIGH</t>
  </si>
  <si>
    <t>NORTHERN POTTER</t>
  </si>
  <si>
    <t>NORTHERN TIOGA</t>
  </si>
  <si>
    <t>NORTHERN YORK COUNTY</t>
  </si>
  <si>
    <t>NORTHGATE</t>
  </si>
  <si>
    <t>NORTHWEST AREA</t>
  </si>
  <si>
    <t>NORTHWESTERN</t>
  </si>
  <si>
    <t>NORTHWESTERN LEHIGH</t>
  </si>
  <si>
    <t>NORWIN</t>
  </si>
  <si>
    <t>OCTORARA AREA</t>
  </si>
  <si>
    <t>OIL CITY AREA</t>
  </si>
  <si>
    <t>OLD FORGE</t>
  </si>
  <si>
    <t>OLEY VALLEY</t>
  </si>
  <si>
    <t>OSWAYO VALLEY</t>
  </si>
  <si>
    <t>OTTO ELDRED</t>
  </si>
  <si>
    <t>OWEN J ROBERTS</t>
  </si>
  <si>
    <t>OXFORD AREA</t>
  </si>
  <si>
    <t>PALISADES</t>
  </si>
  <si>
    <t>PALMERTON AREA</t>
  </si>
  <si>
    <t>PALMYRA AREA</t>
  </si>
  <si>
    <t>PANTHER VALLEY</t>
  </si>
  <si>
    <t>PARKLAND</t>
  </si>
  <si>
    <t>PEN ARGYL AREA</t>
  </si>
  <si>
    <t>PENN CAMBRIA</t>
  </si>
  <si>
    <t>PENN HILLS</t>
  </si>
  <si>
    <t>PENN MANOR</t>
  </si>
  <si>
    <t>PENN TRAFFORD</t>
  </si>
  <si>
    <t>PENN-DELCO</t>
  </si>
  <si>
    <t>PENNCREST</t>
  </si>
  <si>
    <t>PENNRIDGE</t>
  </si>
  <si>
    <t>PENNS MANOR AREA</t>
  </si>
  <si>
    <t>PENNS VALLEY AREA</t>
  </si>
  <si>
    <t>PENNSBURY</t>
  </si>
  <si>
    <t>PEQUEA VALLEY</t>
  </si>
  <si>
    <t>PERKIOMEN VALLEY</t>
  </si>
  <si>
    <t>PETERS TOWNSHIP</t>
  </si>
  <si>
    <t>PHILADELPHIA CITY</t>
  </si>
  <si>
    <t>PHILIPSBURG-OSCEOLA AREA</t>
  </si>
  <si>
    <t>PHOENIXVILLE AREA</t>
  </si>
  <si>
    <t>PINE GROVE AREA</t>
  </si>
  <si>
    <t>PINE-RICHLAND</t>
  </si>
  <si>
    <t>PITTSBURGH</t>
  </si>
  <si>
    <t>PITTSTON AREA</t>
  </si>
  <si>
    <t>PLEASANT VALLEY</t>
  </si>
  <si>
    <t>PLUM BOROUGH</t>
  </si>
  <si>
    <t>POCONO MOUNTAIN</t>
  </si>
  <si>
    <t>PORT ALLEGANY</t>
  </si>
  <si>
    <t>PORTAGE AREA</t>
  </si>
  <si>
    <t>POTTSGROVE</t>
  </si>
  <si>
    <t>POTTSTOWN</t>
  </si>
  <si>
    <t>POTTSVILLE AREA</t>
  </si>
  <si>
    <t>PUNXSUTAWNEY AREA</t>
  </si>
  <si>
    <t>PURCHASE LINE</t>
  </si>
  <si>
    <t>QUAKER VALLEY</t>
  </si>
  <si>
    <t>QUAKERTOWN COMMUNITY</t>
  </si>
  <si>
    <t>RADNOR TOWNSHIP</t>
  </si>
  <si>
    <t>READING</t>
  </si>
  <si>
    <t>RED LION AREA</t>
  </si>
  <si>
    <t>REDBANK VALLEY</t>
  </si>
  <si>
    <t>REYNOLDS</t>
  </si>
  <si>
    <t>RICHLAND</t>
  </si>
  <si>
    <t>RIDGWAY AREA</t>
  </si>
  <si>
    <t>RIDLEY</t>
  </si>
  <si>
    <t>RINGGOLD</t>
  </si>
  <si>
    <t>RIVER VALLEY</t>
  </si>
  <si>
    <t>RIVERSIDE</t>
  </si>
  <si>
    <t>RIVERSIDE BEAVER COUNTY</t>
  </si>
  <si>
    <t>RIVERVIEW</t>
  </si>
  <si>
    <t>ROCHESTER AREA</t>
  </si>
  <si>
    <t>ROCKWOOD AREA</t>
  </si>
  <si>
    <t>ROSE TREE MEDIA</t>
  </si>
  <si>
    <t>SAINT CLAIR AREA</t>
  </si>
  <si>
    <t>SALISBURY TOWNSHIP</t>
  </si>
  <si>
    <t>SALISBURY-ELK LICK</t>
  </si>
  <si>
    <t>SAUCON VALLEY</t>
  </si>
  <si>
    <t>SAYRE AREA</t>
  </si>
  <si>
    <t>SCHUYLKILL HAVEN AREA</t>
  </si>
  <si>
    <t>SCHUYLKILL VALLEY</t>
  </si>
  <si>
    <t>SCRANTON CITY</t>
  </si>
  <si>
    <t>SELINSGROVE AREA</t>
  </si>
  <si>
    <t>SENECA VALLEY</t>
  </si>
  <si>
    <t>SHADE-CENTRAL CITY</t>
  </si>
  <si>
    <t>SHALER AREA</t>
  </si>
  <si>
    <t>SHAMOKIN AREA</t>
  </si>
  <si>
    <t>SHANKSVILLE-STONYCREEK</t>
  </si>
  <si>
    <t>SHARON CITY</t>
  </si>
  <si>
    <t>SHARPSVILLE AREA</t>
  </si>
  <si>
    <t>SHENANDOAH VALLEY</t>
  </si>
  <si>
    <t>SHENANGO AREA</t>
  </si>
  <si>
    <t>SHIKELLAMY</t>
  </si>
  <si>
    <t>SHIPPENSBURG AREA</t>
  </si>
  <si>
    <t>SLIPPERY ROCK AREA</t>
  </si>
  <si>
    <t>SMETHPORT AREA</t>
  </si>
  <si>
    <t>SOLANCO</t>
  </si>
  <si>
    <t>SOMERSET AREA</t>
  </si>
  <si>
    <t>SOUDERTON AREA</t>
  </si>
  <si>
    <t>SOUTH ALLEGHENY</t>
  </si>
  <si>
    <t>SOUTH EASTERN</t>
  </si>
  <si>
    <t>SOUTH FAYETTE TOWNSHIP</t>
  </si>
  <si>
    <t>SOUTH MIDDLETON</t>
  </si>
  <si>
    <t>SOUTH PARK</t>
  </si>
  <si>
    <t>SOUTH SIDE AREA</t>
  </si>
  <si>
    <t>SOUTH WESTERN</t>
  </si>
  <si>
    <t>SOUTH WILLIAMSPORT AREA</t>
  </si>
  <si>
    <t>SOUTHEAST DELCO</t>
  </si>
  <si>
    <t>SOUTHEASTERN GREENE</t>
  </si>
  <si>
    <t>SOUTHERN COLUMBIA AREA</t>
  </si>
  <si>
    <t>SOUTHERN FULTON</t>
  </si>
  <si>
    <t>SOUTHERN HUNTINGDON CO.</t>
  </si>
  <si>
    <t>SOUTHERN LEHIGH</t>
  </si>
  <si>
    <t>SOUTHERN TIOGA</t>
  </si>
  <si>
    <t>SOUTHERN YORK COUNTY</t>
  </si>
  <si>
    <t>SOUTHMORELAND</t>
  </si>
  <si>
    <t>SPRING COVE</t>
  </si>
  <si>
    <t>SPRING FORD AREA</t>
  </si>
  <si>
    <t>SPRING GROVE AREA</t>
  </si>
  <si>
    <t>SPRINGFIELD</t>
  </si>
  <si>
    <t>SPRINGFIELD TOWNSHIP</t>
  </si>
  <si>
    <t>ST. MARYS AREA</t>
  </si>
  <si>
    <t>STATE COLLEGE AREA</t>
  </si>
  <si>
    <t>STEEL VALLEY</t>
  </si>
  <si>
    <t>STEELTON-HIGHSPIRE</t>
  </si>
  <si>
    <t>STO-ROX</t>
  </si>
  <si>
    <t>STROUDSBURG AREA</t>
  </si>
  <si>
    <t>SULLIVAN COUNTY</t>
  </si>
  <si>
    <t>SUSQUEHANNA COMMUNITY</t>
  </si>
  <si>
    <t>SUSQUEHANNA TOWNSHIP</t>
  </si>
  <si>
    <t>SUSQUENITA</t>
  </si>
  <si>
    <t>TAMAQUA AREA</t>
  </si>
  <si>
    <t>TITUSVILLE AREA</t>
  </si>
  <si>
    <t>TOWANDA AREA</t>
  </si>
  <si>
    <t>TREDYFFRIN-EASTTOWN</t>
  </si>
  <si>
    <t>TRI-VALLEY</t>
  </si>
  <si>
    <t>TRINITY AREA</t>
  </si>
  <si>
    <t>TROY AREA</t>
  </si>
  <si>
    <t>TULPEHOCKEN AREA</t>
  </si>
  <si>
    <t>TUNKHANNOCK AREA</t>
  </si>
  <si>
    <t>TURKEYFOOT VALLEY AREA</t>
  </si>
  <si>
    <t>TUSCARORA</t>
  </si>
  <si>
    <t>TUSSEY MOUNTAIN</t>
  </si>
  <si>
    <t>TWIN VALLEY</t>
  </si>
  <si>
    <t>TYRONE AREA</t>
  </si>
  <si>
    <t>UNION</t>
  </si>
  <si>
    <t>UNION AREA</t>
  </si>
  <si>
    <t>UNION CITY AREA</t>
  </si>
  <si>
    <t>UNIONTOWN AREA</t>
  </si>
  <si>
    <t>UNIONVILLE-CHADDS FORD</t>
  </si>
  <si>
    <t>UNITED</t>
  </si>
  <si>
    <t>UPPER ADAMS</t>
  </si>
  <si>
    <t>UPPER DARBY</t>
  </si>
  <si>
    <t>UPPER DAUPHIN AREA</t>
  </si>
  <si>
    <t>UPPER DUBLIN</t>
  </si>
  <si>
    <t>UPPER MERION AREA</t>
  </si>
  <si>
    <t>UPPER MORELAND TOWNSHIP</t>
  </si>
  <si>
    <t>UPPER PERKIOMEN</t>
  </si>
  <si>
    <t>UPPER ST CLAIR</t>
  </si>
  <si>
    <t>VALLEY GROVE</t>
  </si>
  <si>
    <t>VALLEY VIEW</t>
  </si>
  <si>
    <t>WALLENPAUPACK AREA</t>
  </si>
  <si>
    <t>WALLINGFORD SWARTHMORE</t>
  </si>
  <si>
    <t>WARREN COUNTY</t>
  </si>
  <si>
    <t>WARRIOR RUN</t>
  </si>
  <si>
    <t>WARWICK</t>
  </si>
  <si>
    <t>WASHINGTON</t>
  </si>
  <si>
    <t>WATTSBURG AREA</t>
  </si>
  <si>
    <t>WAYNE HIGHLANDS</t>
  </si>
  <si>
    <t>WAYNESBORO AREA</t>
  </si>
  <si>
    <t>WEATHERLY AREA</t>
  </si>
  <si>
    <t>WELLSBORO AREA</t>
  </si>
  <si>
    <t>WEST ALLEGHENY</t>
  </si>
  <si>
    <t>WEST BRANCH AREA</t>
  </si>
  <si>
    <t>WEST CHESTER AREA</t>
  </si>
  <si>
    <t>WEST GREENE</t>
  </si>
  <si>
    <t>WEST JEFFERSON HILLS</t>
  </si>
  <si>
    <t>WEST MIDDLESEX AREA</t>
  </si>
  <si>
    <t>WEST MIFFLIN AREA</t>
  </si>
  <si>
    <t>WEST PERRY</t>
  </si>
  <si>
    <t>WEST SHORE</t>
  </si>
  <si>
    <t>WEST YORK AREA</t>
  </si>
  <si>
    <t>WESTERN BEAVER COUNTY</t>
  </si>
  <si>
    <t>WESTERN WAYNE</t>
  </si>
  <si>
    <t>WESTMONT HILLTOP</t>
  </si>
  <si>
    <t>WHITEHALL-COPLAY</t>
  </si>
  <si>
    <t>WILKES-BARRE AREA</t>
  </si>
  <si>
    <t>WILKINSBURG BOROUGH</t>
  </si>
  <si>
    <t>WILLIAM PENN</t>
  </si>
  <si>
    <t>WILLIAMS VALLEY</t>
  </si>
  <si>
    <t>WILLIAMSBURG COMMUNITY</t>
  </si>
  <si>
    <t>WILLIAMSPORT AREA</t>
  </si>
  <si>
    <t>WILMINGTON AREA</t>
  </si>
  <si>
    <t>WILSON</t>
  </si>
  <si>
    <t>WILSON AREA</t>
  </si>
  <si>
    <t>WINDBER AREA</t>
  </si>
  <si>
    <t>WISSAHICKON</t>
  </si>
  <si>
    <t>WOODLAND HILLS</t>
  </si>
  <si>
    <t>WYALUSING AREA</t>
  </si>
  <si>
    <t>WYOMING AREA</t>
  </si>
  <si>
    <t>WYOMING VALLEY WEST</t>
  </si>
  <si>
    <t>WYOMISSING AREA</t>
  </si>
  <si>
    <t>YORK CITY</t>
  </si>
  <si>
    <t>YORK SUBURBAN</t>
  </si>
  <si>
    <t>YOUGH</t>
  </si>
  <si>
    <t>A W BEATTIE AVTS</t>
  </si>
  <si>
    <t>Career and Technical Center</t>
  </si>
  <si>
    <t>ADAMS CO TECH INSTITUTE</t>
  </si>
  <si>
    <t>ADMIRAL PEARY AVTS</t>
  </si>
  <si>
    <t>ALTOONA AVTS</t>
  </si>
  <si>
    <t>BEAVER COUNTY AVTS</t>
  </si>
  <si>
    <t>BEDFORD-EVERETT AVTS</t>
  </si>
  <si>
    <t>BERKS COUNTY CAREER &amp; TEC</t>
  </si>
  <si>
    <t>BETHLEHEM AVTS</t>
  </si>
  <si>
    <t>BUCKS COUNTY AVTS</t>
  </si>
  <si>
    <t>BUTLER COUNTY AVTS</t>
  </si>
  <si>
    <t>C MONTGOMERY COUNTY AVTS</t>
  </si>
  <si>
    <t>CARBON COUNTY AVTS</t>
  </si>
  <si>
    <t>CAREER INSTITUTE OF TECH</t>
  </si>
  <si>
    <t>CENTER FOR ARTS &amp; TECHNOL</t>
  </si>
  <si>
    <t>CENTRAL PA INST SCI TECH</t>
  </si>
  <si>
    <t>CLARION COUNTY AVTS</t>
  </si>
  <si>
    <t>CLEARFIELD COUNTY AVTS</t>
  </si>
  <si>
    <t>CNTL WSTMRLND CO AVTS</t>
  </si>
  <si>
    <t>COLUMBIA-MONTOUR AVTS</t>
  </si>
  <si>
    <t>CONNELLSVILLE AREA CTC</t>
  </si>
  <si>
    <t>CRAWFORD COUNTY AVTS</t>
  </si>
  <si>
    <t>CUMBERLAND PERRY AVTS</t>
  </si>
  <si>
    <t>DAUPHIN COUNTY AVTS</t>
  </si>
  <si>
    <t>DELAWARE COUNTY AVTS</t>
  </si>
  <si>
    <t>E MONTGOMERY COUNTY AVTS</t>
  </si>
  <si>
    <t>E WSTMRLND CO AVTS</t>
  </si>
  <si>
    <t>ERIE CITY AVTS</t>
  </si>
  <si>
    <t>ERIE COUNTY AVTS</t>
  </si>
  <si>
    <t>FAYETTE COUNTY AVTS</t>
  </si>
  <si>
    <t>FORBES ROAD EAST AVTS</t>
  </si>
  <si>
    <t>FRANKLIN COUNTY AVTS</t>
  </si>
  <si>
    <t>FULTON COUNTY VO-TECH</t>
  </si>
  <si>
    <t>GREATER JOHNSTOWN CTC</t>
  </si>
  <si>
    <t>GREENE COUNTY AVTS</t>
  </si>
  <si>
    <t>HAZLETON AVTS</t>
  </si>
  <si>
    <t>HUNTINGDON COUNTY AVTS</t>
  </si>
  <si>
    <t>INDIANA COUNTY AVTS</t>
  </si>
  <si>
    <t>JEFFERSON CO-DUBOIS AVTS</t>
  </si>
  <si>
    <t>KEYSTONE CENTRAL AVTS</t>
  </si>
  <si>
    <t>LACKAWANNA COUNTY AVTS</t>
  </si>
  <si>
    <t>LANCASTER COUNTY AVTS</t>
  </si>
  <si>
    <t>LAWRENCE COUNTY AVTS</t>
  </si>
  <si>
    <t>LEBANON COUNTY AVTS</t>
  </si>
  <si>
    <t>LEHIGH COUNTY AVTS</t>
  </si>
  <si>
    <t>LENAPE AVTS</t>
  </si>
  <si>
    <t>LYCOMING COUNTY VO-TECH</t>
  </si>
  <si>
    <t>MCKEESPORT AVTS</t>
  </si>
  <si>
    <t>MERCER COUNTY AVTS</t>
  </si>
  <si>
    <t>MIDDLE BUCKS COUNTY AVTS</t>
  </si>
  <si>
    <t>MIFFLIN CO ACAD SCI/TECH</t>
  </si>
  <si>
    <t>MON VALLEY AVTS</t>
  </si>
  <si>
    <t>MONROE COUNTY AVTS</t>
  </si>
  <si>
    <t>NORTH MONTCO AVTS</t>
  </si>
  <si>
    <t>NORTHERN TIER CAREER CNTR</t>
  </si>
  <si>
    <t>NORTHUMBERLAND COUNTY AVT</t>
  </si>
  <si>
    <t>NRTHN WSTMRLND CO AVTS</t>
  </si>
  <si>
    <t>PARKWAY WEST AVTS</t>
  </si>
  <si>
    <t>PHILADELPHIA CITY AVTS</t>
  </si>
  <si>
    <t>PITTSBURGH AVTS</t>
  </si>
  <si>
    <t>READING-MUHLENBERG AVTS</t>
  </si>
  <si>
    <t>SCHUYLKILL COUNTY AVTS</t>
  </si>
  <si>
    <t>SENECA HIGHLANDS AVTS</t>
  </si>
  <si>
    <t>SOMERSET CO TECH CTR</t>
  </si>
  <si>
    <t>STEEL CENTER AVTS</t>
  </si>
  <si>
    <t>SUN AVTS</t>
  </si>
  <si>
    <t>SUSQUEHANNA COUNTY AVTS</t>
  </si>
  <si>
    <t>UPPER BUCKS COUNTY AVTS</t>
  </si>
  <si>
    <t>VENANGO COUNTY AVTS</t>
  </si>
  <si>
    <t>W MONTGOMERY COUNTY AVTS</t>
  </si>
  <si>
    <t>WARREN COUNTY AVTS</t>
  </si>
  <si>
    <t>WEST SIDE AVTS</t>
  </si>
  <si>
    <t>WESTERN AVTS</t>
  </si>
  <si>
    <t>WILKES-BARRE AVTS</t>
  </si>
  <si>
    <t>YORK COUNTY AVTS</t>
  </si>
  <si>
    <t>IU 01 INTERMEDIATE</t>
  </si>
  <si>
    <t>Intermediate Unit</t>
  </si>
  <si>
    <t>IU 03 ALLEGHENY</t>
  </si>
  <si>
    <t>IU 04 MIDWESTERN</t>
  </si>
  <si>
    <t>IU 05 NORTHWEST TRI-COUNT</t>
  </si>
  <si>
    <t>IU 06 RIVERVIEW</t>
  </si>
  <si>
    <t>IU 07 WESTMORELAND</t>
  </si>
  <si>
    <t>IU 08 APPALACHIA</t>
  </si>
  <si>
    <t>IU 09 SENECA HIGHLANDS</t>
  </si>
  <si>
    <t>IU 10 CENTRAL</t>
  </si>
  <si>
    <t>IU 11 TUSCARORA</t>
  </si>
  <si>
    <t>IU 12 LINCOLN</t>
  </si>
  <si>
    <t>IU 13 LANCASTER-LEBANON</t>
  </si>
  <si>
    <t>IU 14 BERKS COUNTY</t>
  </si>
  <si>
    <t>IU 15 CAPITAL AREA</t>
  </si>
  <si>
    <t>IU 16 CENTRAL SUSQUEHANNA</t>
  </si>
  <si>
    <t>IU 17 BLAST</t>
  </si>
  <si>
    <t>IU 18 LUZERNE</t>
  </si>
  <si>
    <t>IU 19 NORTHEASTERN</t>
  </si>
  <si>
    <t>IU 20 COLONIAL NORTHAMPTO</t>
  </si>
  <si>
    <t>IU 21 CARBON-LEHIGH</t>
  </si>
  <si>
    <t>IU 22 BUCKS</t>
  </si>
  <si>
    <t>IU 23 MONTGOMERY</t>
  </si>
  <si>
    <t>IU 24 CHESTER</t>
  </si>
  <si>
    <t>IU 25 DELAWARE</t>
  </si>
  <si>
    <t>IU 27 BEAVER VALLEY</t>
  </si>
  <si>
    <t>IU 28 ARIN</t>
  </si>
  <si>
    <t>IU 29 SCHUYLKILL</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</si>
  <si>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t>
  </si>
  <si>
    <t>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See the tab "Source Notes" for a detailed summary of the state subsidy payments included above.</t>
  </si>
  <si>
    <t>By state senator, estimated selected state subsidy payments due to be paid by the Commonwealth of Pennsylvania to schools on July 31st and August 28th</t>
  </si>
  <si>
    <t>State Senate District</t>
  </si>
  <si>
    <t>State Senator</t>
  </si>
  <si>
    <t>Estimated Select State Subsidy Payments to be made in July &amp; August</t>
  </si>
  <si>
    <t>Nikil Saval</t>
  </si>
  <si>
    <t>Christine M. Tartaglione</t>
  </si>
  <si>
    <t>Sharif Street</t>
  </si>
  <si>
    <t>Arthur Haywood</t>
  </si>
  <si>
    <t>Joe Picozzi</t>
  </si>
  <si>
    <t>Frank Farry</t>
  </si>
  <si>
    <t>Vincent J. Hughes</t>
  </si>
  <si>
    <t>Anthony H. Williams</t>
  </si>
  <si>
    <t>John Kane</t>
  </si>
  <si>
    <t>Steve Santarsiero</t>
  </si>
  <si>
    <t>Judith L. Schwank</t>
  </si>
  <si>
    <t>Maria Collett</t>
  </si>
  <si>
    <t>Scott F. Martin</t>
  </si>
  <si>
    <t>Nicholas Miller</t>
  </si>
  <si>
    <t>Patty Kim</t>
  </si>
  <si>
    <t>Jarrett Coleman</t>
  </si>
  <si>
    <t>Amanda Cappelletti</t>
  </si>
  <si>
    <t>Lisa M. Boscola</t>
  </si>
  <si>
    <t>Carolyn Comitta</t>
  </si>
  <si>
    <t>Lisa Baker</t>
  </si>
  <si>
    <t>Scott E. Hutchinson</t>
  </si>
  <si>
    <t>Marty Flynn</t>
  </si>
  <si>
    <t>E. Eugene Yaw</t>
  </si>
  <si>
    <t>Tracy Pennycuick</t>
  </si>
  <si>
    <t>Cris Dush</t>
  </si>
  <si>
    <t>Timothy Kearney</t>
  </si>
  <si>
    <t>Lynda Culver</t>
  </si>
  <si>
    <t>Kristin Phillips-Hill</t>
  </si>
  <si>
    <t>David G. Argall</t>
  </si>
  <si>
    <t>Judith Ward</t>
  </si>
  <si>
    <t>Dawn Keefer</t>
  </si>
  <si>
    <t>Pat Stefano</t>
  </si>
  <si>
    <t>Doug Mastriano</t>
  </si>
  <si>
    <t>Greg Rothman</t>
  </si>
  <si>
    <t>Wayne Langerholc, Jr.</t>
  </si>
  <si>
    <t>James A. Malone</t>
  </si>
  <si>
    <t>Devlin Robinson</t>
  </si>
  <si>
    <t>Lindsey Williams</t>
  </si>
  <si>
    <t>Kim L. Ward</t>
  </si>
  <si>
    <t>Rosemary Brown</t>
  </si>
  <si>
    <t>Joe Pittman</t>
  </si>
  <si>
    <t>Wayne D. Fontana</t>
  </si>
  <si>
    <t>Jay Costa, Jr.</t>
  </si>
  <si>
    <t>Katie Muth</t>
  </si>
  <si>
    <t>Nick Pisciottano</t>
  </si>
  <si>
    <t>Camera Bartolotta</t>
  </si>
  <si>
    <t>Elder A. Vogel, Jr.</t>
  </si>
  <si>
    <t>Chris Gebhard</t>
  </si>
  <si>
    <t>Daniel J. Laughlin</t>
  </si>
  <si>
    <t>Michele Brooks</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</si>
  <si>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Senate district totals include the entire payment due to each school that is at least in part in the boundaries of the senate district, as a result summing across senate districts will yield a total larger than the actual statewide total.</t>
  </si>
  <si>
    <t>flag_missing_CTC</t>
  </si>
  <si>
    <t>LEANAME</t>
  </si>
  <si>
    <t>JulAug_MissedPayments</t>
  </si>
  <si>
    <t>StateRev_ShTot</t>
  </si>
  <si>
    <r>
      <t xml:space="preserve">Select State Senator </t>
    </r>
    <r>
      <rPr>
        <b/>
        <sz val="11"/>
        <rFont val="Aptos Narrow"/>
        <family val="2"/>
      </rPr>
      <t>↓ (Sorted by last name, (district #)</t>
    </r>
  </si>
  <si>
    <t>Ward, Kim (39)</t>
  </si>
  <si>
    <t>AUN1</t>
  </si>
  <si>
    <t>AUN2</t>
  </si>
  <si>
    <t>AUN3</t>
  </si>
  <si>
    <t>AUN4</t>
  </si>
  <si>
    <t>AUN5</t>
  </si>
  <si>
    <t>AUN6</t>
  </si>
  <si>
    <t>AUN7</t>
  </si>
  <si>
    <t>AUN8</t>
  </si>
  <si>
    <t>AUN9</t>
  </si>
  <si>
    <t>AUN10</t>
  </si>
  <si>
    <t>AUN11</t>
  </si>
  <si>
    <t>AUN12</t>
  </si>
  <si>
    <t>AUN13</t>
  </si>
  <si>
    <t>AUN14</t>
  </si>
  <si>
    <t>AUN15</t>
  </si>
  <si>
    <t>AUN16</t>
  </si>
  <si>
    <t>AUN17</t>
  </si>
  <si>
    <t>AUN18</t>
  </si>
  <si>
    <t>AUN19</t>
  </si>
  <si>
    <t>AUN20</t>
  </si>
  <si>
    <t>AUN21</t>
  </si>
  <si>
    <t>AUN22</t>
  </si>
  <si>
    <t>AUN23</t>
  </si>
  <si>
    <t>AUN24</t>
  </si>
  <si>
    <t>AUN25</t>
  </si>
  <si>
    <t>AUN26</t>
  </si>
  <si>
    <t>AUN27</t>
  </si>
  <si>
    <t>AUN28</t>
  </si>
  <si>
    <t>AUN29</t>
  </si>
  <si>
    <t>AUN30</t>
  </si>
  <si>
    <t>AUN31</t>
  </si>
  <si>
    <t>AUN32</t>
  </si>
  <si>
    <t>AUN33</t>
  </si>
  <si>
    <t>AUN34</t>
  </si>
  <si>
    <t>AUN35</t>
  </si>
  <si>
    <t>AUN36</t>
  </si>
  <si>
    <t>AUN37</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</si>
  <si>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t>
  </si>
  <si>
    <t xml:space="preserve">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t>
  </si>
  <si>
    <t>Type</t>
  </si>
  <si>
    <t>REGIONNAME</t>
  </si>
  <si>
    <t>Aug_BEF_2026</t>
  </si>
  <si>
    <t>Jul_SEF_2026</t>
  </si>
  <si>
    <t>Aug_SPTRA_2026</t>
  </si>
  <si>
    <t>Aug_RTLBG_2026</t>
  </si>
  <si>
    <t>Aug_PupilTrans_2024</t>
  </si>
  <si>
    <t>Sep_PSERS_2024</t>
  </si>
  <si>
    <t>Aug_SS_2024</t>
  </si>
  <si>
    <t>Aug_CTE_2026</t>
  </si>
  <si>
    <t>Oct_BEF_2026</t>
  </si>
  <si>
    <t>Sep_SEF_2026</t>
  </si>
  <si>
    <t>Oct_SPTRA_2026</t>
  </si>
  <si>
    <t>Oct_RTLBG_2026</t>
  </si>
  <si>
    <t>Oct_CTE_2026</t>
  </si>
  <si>
    <t>Aug_SpEdTrans_2024</t>
  </si>
  <si>
    <t>Aug_SpEdCore_2024</t>
  </si>
  <si>
    <t>Jul_EI_2024</t>
  </si>
  <si>
    <t>Aug_EI_2024</t>
  </si>
  <si>
    <t>Jul_MissedPayments</t>
  </si>
  <si>
    <t>Aug_MissedPayments</t>
  </si>
  <si>
    <t>Sep_MissedPayments</t>
  </si>
  <si>
    <t>Oct_MissedPayments</t>
  </si>
  <si>
    <t>MU_JulAug_5yAvg</t>
  </si>
  <si>
    <t>StSh_MU_JulAgu_5yAvg</t>
  </si>
  <si>
    <t>StRevAll_5yrAvg</t>
  </si>
  <si>
    <t>StExpAll_5yrAvg</t>
  </si>
  <si>
    <t>FB_CAU_A</t>
  </si>
  <si>
    <t>ExpPerDay</t>
  </si>
  <si>
    <t>v_10_6111_0_B</t>
  </si>
  <si>
    <t>flag_budget25miss</t>
  </si>
  <si>
    <t>PTAX_DaysofExp</t>
  </si>
  <si>
    <t>MissedPays_DaysofExp</t>
  </si>
  <si>
    <t>StSub_DaysofExp</t>
  </si>
  <si>
    <t>FundBal_DaysofExp</t>
  </si>
  <si>
    <t>Basic Ed</t>
  </si>
  <si>
    <t>sdistrict</t>
  </si>
  <si>
    <t>By state representative, estimated selected state subsidy payments due to be paid by the Commonwealth of Pennsylvania to schools on July 31st and August 28th</t>
  </si>
  <si>
    <t>State House District</t>
  </si>
  <si>
    <t>State Representative</t>
  </si>
  <si>
    <t>Patrick J. Harkins</t>
  </si>
  <si>
    <t>Robert Merski</t>
  </si>
  <si>
    <t>Ryan A. Bizzarro</t>
  </si>
  <si>
    <t>Jacob Banta</t>
  </si>
  <si>
    <t>Eric Weaknecht</t>
  </si>
  <si>
    <t>Brad Roae</t>
  </si>
  <si>
    <t>Parke Wentling</t>
  </si>
  <si>
    <t>Aaron Joseph Bernstine</t>
  </si>
  <si>
    <t>Marla Brown</t>
  </si>
  <si>
    <t>Amen Brown</t>
  </si>
  <si>
    <t>Marci Mustello</t>
  </si>
  <si>
    <t>Stephanie Scialabba</t>
  </si>
  <si>
    <t>John A. Lawrence</t>
  </si>
  <si>
    <t>Roman Kozak</t>
  </si>
  <si>
    <t>Joshua Kail</t>
  </si>
  <si>
    <t>Robert Matzie</t>
  </si>
  <si>
    <t>Tim Bonner</t>
  </si>
  <si>
    <t>Kathleen Tomlinson</t>
  </si>
  <si>
    <t>Aerion Abney</t>
  </si>
  <si>
    <t>Emily Kinkead</t>
  </si>
  <si>
    <t>Lindsay Powell</t>
  </si>
  <si>
    <t>Josh Siegel</t>
  </si>
  <si>
    <t>Dan Frankel</t>
  </si>
  <si>
    <t>La'Tasha Mayes</t>
  </si>
  <si>
    <t>Brandon Markosek</t>
  </si>
  <si>
    <t>Paul Friel</t>
  </si>
  <si>
    <t>Daniel J. Deasy</t>
  </si>
  <si>
    <t>Jeremy Shaffer</t>
  </si>
  <si>
    <t>Timothy Brennan</t>
  </si>
  <si>
    <t>Arvind Venkat</t>
  </si>
  <si>
    <t>Perry S. Warren, Jr.</t>
  </si>
  <si>
    <t>Joe McAndrew</t>
  </si>
  <si>
    <t>Mandy Steele</t>
  </si>
  <si>
    <t>Abigail Salisbury</t>
  </si>
  <si>
    <t>Vacant</t>
  </si>
  <si>
    <t>Jessica Benham</t>
  </si>
  <si>
    <t>Mindy Fee</t>
  </si>
  <si>
    <t>John Inglis</t>
  </si>
  <si>
    <t>Andrew Kuzma</t>
  </si>
  <si>
    <t>Natalie Mihalek</t>
  </si>
  <si>
    <t>Brett Miller</t>
  </si>
  <si>
    <t>Dan Miller</t>
  </si>
  <si>
    <t>Keith J. Greiner</t>
  </si>
  <si>
    <t>Valerie Gaydos</t>
  </si>
  <si>
    <t>Anita Astorino Kulik</t>
  </si>
  <si>
    <t>Jason Ortitay</t>
  </si>
  <si>
    <t>Joe D'Orsie</t>
  </si>
  <si>
    <t>Tim O'Neal</t>
  </si>
  <si>
    <t>Ismail Smith-Wade-El</t>
  </si>
  <si>
    <t>Bud Cook</t>
  </si>
  <si>
    <t>Charity Krupa</t>
  </si>
  <si>
    <t>Ryan Warner</t>
  </si>
  <si>
    <t>Steven Malagari</t>
  </si>
  <si>
    <t>Gregory Scott</t>
  </si>
  <si>
    <t>Jill Cooper</t>
  </si>
  <si>
    <t>Brian Rasel</t>
  </si>
  <si>
    <t>Eric Nelson</t>
  </si>
  <si>
    <t>Eric Davanzo</t>
  </si>
  <si>
    <t>Leslie Rossi</t>
  </si>
  <si>
    <t>Abby Major</t>
  </si>
  <si>
    <t>Liz Hanbidge</t>
  </si>
  <si>
    <t>James Struzzi</t>
  </si>
  <si>
    <t>Josh Bashline</t>
  </si>
  <si>
    <t>R. Lee James</t>
  </si>
  <si>
    <t>Kathy L. Rapp</t>
  </si>
  <si>
    <t>Brian Smith</t>
  </si>
  <si>
    <t>Martin T. Causer</t>
  </si>
  <si>
    <t>Clint Owlett</t>
  </si>
  <si>
    <t>Carl Walker Metzgar</t>
  </si>
  <si>
    <t>Matthew D. Bradford</t>
  </si>
  <si>
    <t>James Rigby</t>
  </si>
  <si>
    <t>Frank Burns</t>
  </si>
  <si>
    <t>Dallas Kephart</t>
  </si>
  <si>
    <t>Dan Williams</t>
  </si>
  <si>
    <t>Mike Armanini</t>
  </si>
  <si>
    <t>Stephanie Borowicz</t>
  </si>
  <si>
    <t>H. Scott Conklin</t>
  </si>
  <si>
    <t>Jesse Topper</t>
  </si>
  <si>
    <t>Lou Schmitt</t>
  </si>
  <si>
    <t>Scott Barger</t>
  </si>
  <si>
    <t>Richard Irvin</t>
  </si>
  <si>
    <t>Paul Takac</t>
  </si>
  <si>
    <t>Jamie Flick</t>
  </si>
  <si>
    <t>Joe Hamm</t>
  </si>
  <si>
    <t>David Rowe</t>
  </si>
  <si>
    <t>Perry Stambaugh</t>
  </si>
  <si>
    <t>Thomas Kutz</t>
  </si>
  <si>
    <t>Sheryl M. Delozier</t>
  </si>
  <si>
    <t>Rob W. Kauffman</t>
  </si>
  <si>
    <t>Chad Reichard</t>
  </si>
  <si>
    <t>Dan Moul</t>
  </si>
  <si>
    <t>Marc Anderson</t>
  </si>
  <si>
    <t>Mike Jones</t>
  </si>
  <si>
    <t>Wendy Fink</t>
  </si>
  <si>
    <t>Carol Hill-Evans</t>
  </si>
  <si>
    <t>Nikki Rivera</t>
  </si>
  <si>
    <t>Steven C. Mentzer</t>
  </si>
  <si>
    <t>Thomas Jones</t>
  </si>
  <si>
    <t>David H. Zimmerman</t>
  </si>
  <si>
    <t>Bryan Cutler</t>
  </si>
  <si>
    <t>John Schlegel</t>
  </si>
  <si>
    <t>Russ Diamond</t>
  </si>
  <si>
    <t>Nate Davidson</t>
  </si>
  <si>
    <t>David Madsen</t>
  </si>
  <si>
    <t>Justin Fleming</t>
  </si>
  <si>
    <t>Thomas L. Mehaffie III</t>
  </si>
  <si>
    <t>Joanne Stehr</t>
  </si>
  <si>
    <t>Michael Stender</t>
  </si>
  <si>
    <t>Robert Leadbeter</t>
  </si>
  <si>
    <t>Tina Pickett</t>
  </si>
  <si>
    <t>Jonathan A. Fritz</t>
  </si>
  <si>
    <t>Kyle Mullins</t>
  </si>
  <si>
    <t>Kyle Donahue</t>
  </si>
  <si>
    <t>Bridget Malloy Kosierowski</t>
  </si>
  <si>
    <t>Maureen E. Madden</t>
  </si>
  <si>
    <t>Dane Watro</t>
  </si>
  <si>
    <t>Jamie Walsh</t>
  </si>
  <si>
    <t>James Haddock</t>
  </si>
  <si>
    <t>Alec Ryncavage</t>
  </si>
  <si>
    <t>Brenda Pugh</t>
  </si>
  <si>
    <t>Eddie Day Pashinski</t>
  </si>
  <si>
    <t>Doyle Heffley</t>
  </si>
  <si>
    <t>Timothy Twardzik</t>
  </si>
  <si>
    <t>James Barton</t>
  </si>
  <si>
    <t>Joseph Kerwin</t>
  </si>
  <si>
    <t>Jacklyn Rusnock</t>
  </si>
  <si>
    <t>Manuel Guzman</t>
  </si>
  <si>
    <t>Mark M. Gillen</t>
  </si>
  <si>
    <t>Johanny Cepeda-Freytiz</t>
  </si>
  <si>
    <t>David M. Maloney, Sr.</t>
  </si>
  <si>
    <t>Milou Mackenzie</t>
  </si>
  <si>
    <t>Michael H. Schlossberg</t>
  </si>
  <si>
    <t>Jeanne McNeill</t>
  </si>
  <si>
    <t>Pete Schweyer</t>
  </si>
  <si>
    <t>Steve Samuelson</t>
  </si>
  <si>
    <t>Robert Freeman</t>
  </si>
  <si>
    <t>Joe Emrick</t>
  </si>
  <si>
    <t>Ann Flood</t>
  </si>
  <si>
    <t>Jeff Olsommer</t>
  </si>
  <si>
    <t>Jim Prokopiak</t>
  </si>
  <si>
    <t>Tina M. Davis</t>
  </si>
  <si>
    <t>Joseph Hogan</t>
  </si>
  <si>
    <t>Shelby Labs</t>
  </si>
  <si>
    <t>Brian Munroe</t>
  </si>
  <si>
    <t>Craig Staats</t>
  </si>
  <si>
    <t>Joe Ciresi</t>
  </si>
  <si>
    <t>Donna Marie Scheuren</t>
  </si>
  <si>
    <t>Mary Jo Daley</t>
  </si>
  <si>
    <t>Tim Briggs</t>
  </si>
  <si>
    <t>Joe Webster</t>
  </si>
  <si>
    <t>Melissa Cerrato</t>
  </si>
  <si>
    <t>Nancy Guenst</t>
  </si>
  <si>
    <t>Ben Sanchez</t>
  </si>
  <si>
    <t>Napoleon Nelson</t>
  </si>
  <si>
    <t>Danielle Friel Otten</t>
  </si>
  <si>
    <t>Christopher Pielli</t>
  </si>
  <si>
    <t>Melissa Shusterman</t>
  </si>
  <si>
    <t>Christina Sappey</t>
  </si>
  <si>
    <t>Carol Kazeem</t>
  </si>
  <si>
    <t>Craig Williams</t>
  </si>
  <si>
    <t>Leanne Krueger</t>
  </si>
  <si>
    <t>David Delloso</t>
  </si>
  <si>
    <t>Heather Boyd</t>
  </si>
  <si>
    <t>Gina Curry</t>
  </si>
  <si>
    <t>Jennifer O'Mara</t>
  </si>
  <si>
    <t>Greg Vitali</t>
  </si>
  <si>
    <t>Kristine Howard</t>
  </si>
  <si>
    <t>Lisa Borowski</t>
  </si>
  <si>
    <t>Kate Klunk</t>
  </si>
  <si>
    <t>Martina White</t>
  </si>
  <si>
    <t>Kerry A. Benninghoff</t>
  </si>
  <si>
    <t>Sean Dougherty</t>
  </si>
  <si>
    <t>Patrick Gallagher</t>
  </si>
  <si>
    <t>Ed Neilson</t>
  </si>
  <si>
    <t>Marylouise Isaacson</t>
  </si>
  <si>
    <t>Jack Rader, Jr.</t>
  </si>
  <si>
    <t>Joe Hohenstein</t>
  </si>
  <si>
    <t>Kristin Marcell</t>
  </si>
  <si>
    <t>Jason Dawkins</t>
  </si>
  <si>
    <t>Jose Giral</t>
  </si>
  <si>
    <t>Malcolm Kenyatta</t>
  </si>
  <si>
    <t>Benjamin Waxman</t>
  </si>
  <si>
    <t>Zachary A. Mako</t>
  </si>
  <si>
    <t>Elizabeth Fiedler</t>
  </si>
  <si>
    <t>Regina Young</t>
  </si>
  <si>
    <t>Jordan A. Harris</t>
  </si>
  <si>
    <t>Gary Day</t>
  </si>
  <si>
    <t>Rick Krajewski</t>
  </si>
  <si>
    <t>Tarah Probst</t>
  </si>
  <si>
    <t>Roni Green</t>
  </si>
  <si>
    <t>Joanna McClinton</t>
  </si>
  <si>
    <t>Morgan Cephas</t>
  </si>
  <si>
    <t>Torren Ecker</t>
  </si>
  <si>
    <t>Tarik Khan</t>
  </si>
  <si>
    <t>Keith Harris</t>
  </si>
  <si>
    <t>Seth M. Grove</t>
  </si>
  <si>
    <t>Danilo Burgos</t>
  </si>
  <si>
    <t>Darisha Parker</t>
  </si>
  <si>
    <t>Barbara Gleim</t>
  </si>
  <si>
    <t>Christopher M. Rabb</t>
  </si>
  <si>
    <t>Andre Carroll</t>
  </si>
  <si>
    <t>Jared Solomon</t>
  </si>
  <si>
    <t>Anthony Bellmon</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</si>
  <si>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House district totals include the entire payment due to each school that is at least in part in the boundaries of the house district, as a result summing across house districts will yield a total larger than the actual statewide total.</t>
  </si>
  <si>
    <t>↓ Rep. First then Last Name Sorted By Last Name</t>
  </si>
  <si>
    <t>(19) Aerion Abney</t>
  </si>
  <si>
    <t>School District /
CTC /
IU</t>
  </si>
  <si>
    <t>All State Subsidies As A Share of All Revenue
(five year average)</t>
  </si>
  <si>
    <t>LEACount</t>
  </si>
  <si>
    <t>Lname_full</t>
  </si>
  <si>
    <t>First Name</t>
  </si>
  <si>
    <t>Last Name</t>
  </si>
  <si>
    <t>sldu24</t>
  </si>
  <si>
    <t>NumName</t>
  </si>
  <si>
    <t>David</t>
  </si>
  <si>
    <t>Argall</t>
  </si>
  <si>
    <t>(29) David G. Argall</t>
  </si>
  <si>
    <t>Argall, David (29)</t>
  </si>
  <si>
    <t>Lisa</t>
  </si>
  <si>
    <t>Baker</t>
  </si>
  <si>
    <t>(20) Lisa Baker</t>
  </si>
  <si>
    <t>Baker, Lisa (20)</t>
  </si>
  <si>
    <t>Camera</t>
  </si>
  <si>
    <t>Bartolotta</t>
  </si>
  <si>
    <t>(46) Camera Bartolotta</t>
  </si>
  <si>
    <t>Bartolotta, Camera (46)</t>
  </si>
  <si>
    <t>Boscola</t>
  </si>
  <si>
    <t>(18) Lisa M. Boscola</t>
  </si>
  <si>
    <t>Boscola, Lisa (18)</t>
  </si>
  <si>
    <t>Michele</t>
  </si>
  <si>
    <t>Brooks</t>
  </si>
  <si>
    <t>(50) Michele Brooks</t>
  </si>
  <si>
    <t>Brooks, Michele (50)</t>
  </si>
  <si>
    <t>Rosemary</t>
  </si>
  <si>
    <t>Brown</t>
  </si>
  <si>
    <t>(40) Rosemary Brown</t>
  </si>
  <si>
    <t>Brown, Rosemary (40)</t>
  </si>
  <si>
    <t>Amanda</t>
  </si>
  <si>
    <t>Cappelletti</t>
  </si>
  <si>
    <t>(17) Amanda Cappelletti</t>
  </si>
  <si>
    <t>Cappelletti, Amanda (17)</t>
  </si>
  <si>
    <t>Jarrett</t>
  </si>
  <si>
    <t>Coleman</t>
  </si>
  <si>
    <t>(16) Jarrett Coleman</t>
  </si>
  <si>
    <t>Coleman, Jarrett (16)</t>
  </si>
  <si>
    <t>Maria</t>
  </si>
  <si>
    <t>Collett</t>
  </si>
  <si>
    <t>(12) Maria Collett</t>
  </si>
  <si>
    <t>Collett, Maria (12)</t>
  </si>
  <si>
    <t>Carolyn</t>
  </si>
  <si>
    <t>Comitta</t>
  </si>
  <si>
    <t>(19) Carolyn Comitta</t>
  </si>
  <si>
    <t>Comitta, Carolyn (19)</t>
  </si>
  <si>
    <t>Jay</t>
  </si>
  <si>
    <t>Costa</t>
  </si>
  <si>
    <t>(43) Jay Costa, Jr.</t>
  </si>
  <si>
    <t>Costa, Jay (43)</t>
  </si>
  <si>
    <t>Lynda</t>
  </si>
  <si>
    <t>Culver</t>
  </si>
  <si>
    <t>(27) Lynda Culver</t>
  </si>
  <si>
    <t>Culver, Lynda (27)</t>
  </si>
  <si>
    <t>Cris</t>
  </si>
  <si>
    <t>Dush</t>
  </si>
  <si>
    <t>(25) Cris Dush</t>
  </si>
  <si>
    <t>Dush, Cris (25)</t>
  </si>
  <si>
    <t>Frank</t>
  </si>
  <si>
    <t>Farry</t>
  </si>
  <si>
    <t>(6) Frank Farry</t>
  </si>
  <si>
    <t>Farry, Frank (6)</t>
  </si>
  <si>
    <t>Marty</t>
  </si>
  <si>
    <t>Flynn</t>
  </si>
  <si>
    <t>(22) Marty Flynn</t>
  </si>
  <si>
    <t>Flynn, Marty (22)</t>
  </si>
  <si>
    <t>Wayne</t>
  </si>
  <si>
    <t>Fontana</t>
  </si>
  <si>
    <t>(42) Wayne D. Fontana</t>
  </si>
  <si>
    <t>Fontana, Wayne (42)</t>
  </si>
  <si>
    <t>Chris</t>
  </si>
  <si>
    <t>Gebhard</t>
  </si>
  <si>
    <t>(48) Chris Gebhard</t>
  </si>
  <si>
    <t>Gebhard, Chris (48)</t>
  </si>
  <si>
    <t>Arthur</t>
  </si>
  <si>
    <t>Haywood</t>
  </si>
  <si>
    <t>(4) Arthur Haywood</t>
  </si>
  <si>
    <t>Haywood, Arthur (4)</t>
  </si>
  <si>
    <t>Vincent</t>
  </si>
  <si>
    <t>Hughes</t>
  </si>
  <si>
    <t>(7) Vincent J. Hughes</t>
  </si>
  <si>
    <t>Hughes, Vincent (7)</t>
  </si>
  <si>
    <t>Scott</t>
  </si>
  <si>
    <t>Hutchinson</t>
  </si>
  <si>
    <t>(21) Scott E. Hutchinson</t>
  </si>
  <si>
    <t>Hutchinson, Scott (21)</t>
  </si>
  <si>
    <t>John</t>
  </si>
  <si>
    <t>Kane</t>
  </si>
  <si>
    <t>(9) John Kane</t>
  </si>
  <si>
    <t>Kane, John (9)</t>
  </si>
  <si>
    <t>Timothy</t>
  </si>
  <si>
    <t>Kearney</t>
  </si>
  <si>
    <t>(26) Timothy Kearney</t>
  </si>
  <si>
    <t>Kearney, Timothy (26)</t>
  </si>
  <si>
    <t>Dawn</t>
  </si>
  <si>
    <t>Keefer</t>
  </si>
  <si>
    <t>(31) Dawn Keefer</t>
  </si>
  <si>
    <t>Keefer, Dawn (31)</t>
  </si>
  <si>
    <t xml:space="preserve">Patty </t>
  </si>
  <si>
    <t>Kim</t>
  </si>
  <si>
    <t>(15) Patty Kim</t>
  </si>
  <si>
    <t>Kim, Patty  (15)</t>
  </si>
  <si>
    <t>Langerholc</t>
  </si>
  <si>
    <t>(35) Wayne Langerholc, Jr.</t>
  </si>
  <si>
    <t>Langerholc, Wayne (35)</t>
  </si>
  <si>
    <t>Dan</t>
  </si>
  <si>
    <t>Laughlin</t>
  </si>
  <si>
    <t>(49) Daniel J. Laughlin</t>
  </si>
  <si>
    <t>Laughlin, Dan (49)</t>
  </si>
  <si>
    <t>James</t>
  </si>
  <si>
    <t>Malone</t>
  </si>
  <si>
    <t>(36) James A. Malone</t>
  </si>
  <si>
    <t>Malone, James (36)</t>
  </si>
  <si>
    <t>Martin</t>
  </si>
  <si>
    <t>(13) Scott F. Martin</t>
  </si>
  <si>
    <t>Martin, Scott (13)</t>
  </si>
  <si>
    <t>Doug</t>
  </si>
  <si>
    <t>Mastriano</t>
  </si>
  <si>
    <t>(33) Doug Mastriano</t>
  </si>
  <si>
    <t>Mastriano, Doug (33)</t>
  </si>
  <si>
    <t>Nicholas</t>
  </si>
  <si>
    <t>Miller</t>
  </si>
  <si>
    <t>(14) Nicholas Miller</t>
  </si>
  <si>
    <t>Miller, Nicholas (14)</t>
  </si>
  <si>
    <t>Katie</t>
  </si>
  <si>
    <t>Muth</t>
  </si>
  <si>
    <t>(44) Katie Muth</t>
  </si>
  <si>
    <t>Muth, Katie (44)</t>
  </si>
  <si>
    <t>Tracy</t>
  </si>
  <si>
    <t>Pennycuick</t>
  </si>
  <si>
    <t>(24) Tracy Pennycuick</t>
  </si>
  <si>
    <t>Pennycuick, Tracy (24)</t>
  </si>
  <si>
    <t>Kristin</t>
  </si>
  <si>
    <t>Phillips-Hill</t>
  </si>
  <si>
    <t>(28) Kristin Phillips-Hill</t>
  </si>
  <si>
    <t>Phillips-Hill, Kristin (28)</t>
  </si>
  <si>
    <t>Joe</t>
  </si>
  <si>
    <t>Picozzi</t>
  </si>
  <si>
    <t>(5) Joe Picozzi</t>
  </si>
  <si>
    <t>Picozzi, Joe (5)</t>
  </si>
  <si>
    <t>Nick</t>
  </si>
  <si>
    <t>Pisciottano</t>
  </si>
  <si>
    <t>(45) Nick Pisciottano</t>
  </si>
  <si>
    <t>Pisciottano, Nick (45)</t>
  </si>
  <si>
    <t>Pittman</t>
  </si>
  <si>
    <t>(41) Joe Pittman</t>
  </si>
  <si>
    <t>Pittman, Joe (41)</t>
  </si>
  <si>
    <t>Devlin</t>
  </si>
  <si>
    <t>Robinson</t>
  </si>
  <si>
    <t>(37) Devlin Robinson</t>
  </si>
  <si>
    <t>Robinson, Devlin (37)</t>
  </si>
  <si>
    <t>Greg</t>
  </si>
  <si>
    <t>Rothman</t>
  </si>
  <si>
    <t>(34) Greg Rothman</t>
  </si>
  <si>
    <t>Rothman, Greg (34)</t>
  </si>
  <si>
    <t>Steven</t>
  </si>
  <si>
    <t>Santarsiero</t>
  </si>
  <si>
    <t>(10) Steve Santarsiero</t>
  </si>
  <si>
    <t>Santarsiero, Steven (10)</t>
  </si>
  <si>
    <t>Nikil</t>
  </si>
  <si>
    <t>Saval</t>
  </si>
  <si>
    <t>(1) Nikil Saval</t>
  </si>
  <si>
    <t>Saval, Nikil (1)</t>
  </si>
  <si>
    <t>Judith</t>
  </si>
  <si>
    <t>Schwank</t>
  </si>
  <si>
    <t>(11) Judith L. Schwank</t>
  </si>
  <si>
    <t>Schwank, Judith (11)</t>
  </si>
  <si>
    <t>Patrick</t>
  </si>
  <si>
    <t>Stefano</t>
  </si>
  <si>
    <t>(32) Pat Stefano</t>
  </si>
  <si>
    <t>Stefano, Patrick (32)</t>
  </si>
  <si>
    <t>Sharif</t>
  </si>
  <si>
    <t>Street</t>
  </si>
  <si>
    <t>(3) Sharif Street</t>
  </si>
  <si>
    <t>Street, Sharif (3)</t>
  </si>
  <si>
    <t>Christine</t>
  </si>
  <si>
    <t>Tartaglione</t>
  </si>
  <si>
    <t>(2) Christine M. Tartaglione</t>
  </si>
  <si>
    <t>Tartaglione, Christine (2)</t>
  </si>
  <si>
    <t>Elder</t>
  </si>
  <si>
    <t>Vogel</t>
  </si>
  <si>
    <t>(47) Elder A. Vogel, Jr.</t>
  </si>
  <si>
    <t>Vogel, Elder (47)</t>
  </si>
  <si>
    <t>Judy</t>
  </si>
  <si>
    <t>Ward</t>
  </si>
  <si>
    <t>(30) Judith Ward</t>
  </si>
  <si>
    <t>Ward, Judy (30)</t>
  </si>
  <si>
    <t>(39) Kim L. Ward</t>
  </si>
  <si>
    <t>Anthony Hardy</t>
  </si>
  <si>
    <t>Williams</t>
  </si>
  <si>
    <t>(8) Anthony H. Williams</t>
  </si>
  <si>
    <t>Williams, Anthony Hardy (8)</t>
  </si>
  <si>
    <t>Lindsey</t>
  </si>
  <si>
    <t>(38) Lindsey Williams</t>
  </si>
  <si>
    <t>Williams, Lindsey (38)</t>
  </si>
  <si>
    <t>Gene</t>
  </si>
  <si>
    <t>Yaw</t>
  </si>
  <si>
    <t>(23) E. Eugene Yaw</t>
  </si>
  <si>
    <t>Yaw, Gene (23)</t>
  </si>
  <si>
    <t>Crosswalk Senate</t>
  </si>
  <si>
    <t>Data missed pays</t>
  </si>
  <si>
    <t>Crosswalk House</t>
  </si>
  <si>
    <t>hdistrict</t>
  </si>
  <si>
    <t>Estimated state subsidy payments for July, August, September, &amp; October.</t>
  </si>
  <si>
    <t>Revenues Expressed As Days of Expenditure</t>
  </si>
  <si>
    <t xml:space="preserve">Budgeted Property Tax Collections (2024-25) </t>
  </si>
  <si>
    <t>July &amp; August State Subsidy Payments</t>
  </si>
  <si>
    <t>All State Subsidies (2023-24)</t>
  </si>
  <si>
    <t>Appropriable Fund Balance (2023-24)</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</si>
  <si>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secondary career and technical education subsidy. The September subsidy payments include school employee retirement, early intervention, and special education. The October subsidy payments include basic education funding, state property tax reduction allocation, early intervention, career and technical education &amp; the ready to learn block grant. See the tab "Source Notes" for additional detail on the assumptions underlying these estimates. </t>
  </si>
  <si>
    <t>Source. PSEA Research</t>
  </si>
  <si>
    <t>sldl24</t>
  </si>
  <si>
    <t>Aerion</t>
  </si>
  <si>
    <t>Abney</t>
  </si>
  <si>
    <t>Marc</t>
  </si>
  <si>
    <t>Anderson</t>
  </si>
  <si>
    <t>(92) Marc Anderson</t>
  </si>
  <si>
    <t>Mike</t>
  </si>
  <si>
    <t>Armanini</t>
  </si>
  <si>
    <t>(75) Mike Armanini</t>
  </si>
  <si>
    <t>Jacob</t>
  </si>
  <si>
    <t>Banta</t>
  </si>
  <si>
    <t>(4) Jacob Banta</t>
  </si>
  <si>
    <t>Barger</t>
  </si>
  <si>
    <t>(80) Scott Barger</t>
  </si>
  <si>
    <t xml:space="preserve">James </t>
  </si>
  <si>
    <t>Barton</t>
  </si>
  <si>
    <t>(124) James Barton</t>
  </si>
  <si>
    <t xml:space="preserve">Josh </t>
  </si>
  <si>
    <t>Bashline</t>
  </si>
  <si>
    <t>(63) Josh Bashline</t>
  </si>
  <si>
    <t>Anthony</t>
  </si>
  <si>
    <t>Bellmon</t>
  </si>
  <si>
    <t>(203) Anthony Bellmon</t>
  </si>
  <si>
    <t>Jessica</t>
  </si>
  <si>
    <t>Benham</t>
  </si>
  <si>
    <t>(36) Jessica Benham</t>
  </si>
  <si>
    <t xml:space="preserve">Kerry </t>
  </si>
  <si>
    <t>Benninghoff</t>
  </si>
  <si>
    <t>(171) Kerry A. Benninghoff</t>
  </si>
  <si>
    <t>Aaron</t>
  </si>
  <si>
    <t>Bernstine</t>
  </si>
  <si>
    <t>(8) Aaron Joseph Bernstine</t>
  </si>
  <si>
    <t xml:space="preserve">Ryan </t>
  </si>
  <si>
    <t>Bizzarro</t>
  </si>
  <si>
    <t>(3) Ryan A. Bizzarro</t>
  </si>
  <si>
    <t>Bonner</t>
  </si>
  <si>
    <t>(17) Tim Bonner</t>
  </si>
  <si>
    <t>Stephanie</t>
  </si>
  <si>
    <t>Borowicz</t>
  </si>
  <si>
    <t>(76) Stephanie Borowicz</t>
  </si>
  <si>
    <t>Borowski</t>
  </si>
  <si>
    <t>(168) Lisa Borowski</t>
  </si>
  <si>
    <t>Heather</t>
  </si>
  <si>
    <t>Boyd</t>
  </si>
  <si>
    <t>(163) Heather Boyd</t>
  </si>
  <si>
    <t xml:space="preserve">Matthew </t>
  </si>
  <si>
    <t>Bradford</t>
  </si>
  <si>
    <t>(70) Matthew D. Bradford</t>
  </si>
  <si>
    <t>Brennan</t>
  </si>
  <si>
    <t>(29) Timothy Brennan</t>
  </si>
  <si>
    <t>Tim</t>
  </si>
  <si>
    <t>Briggs</t>
  </si>
  <si>
    <t>(149) Tim Briggs</t>
  </si>
  <si>
    <t>Marla</t>
  </si>
  <si>
    <t>(9) Marla Brown</t>
  </si>
  <si>
    <t>Amen</t>
  </si>
  <si>
    <t>(10) Amen Brown</t>
  </si>
  <si>
    <t>Danilo</t>
  </si>
  <si>
    <t>Burgos</t>
  </si>
  <si>
    <t>(197) Danilo Burgos</t>
  </si>
  <si>
    <t xml:space="preserve">Frank </t>
  </si>
  <si>
    <t>Burns</t>
  </si>
  <si>
    <t>(72) Frank Burns</t>
  </si>
  <si>
    <t>Andre</t>
  </si>
  <si>
    <t>Carroll</t>
  </si>
  <si>
    <t>(201) Andre Carroll</t>
  </si>
  <si>
    <t xml:space="preserve">Martin </t>
  </si>
  <si>
    <t>Causer</t>
  </si>
  <si>
    <t>(67) Martin T. Causer</t>
  </si>
  <si>
    <t>Johanny</t>
  </si>
  <si>
    <t>Cepeda-Freytiz</t>
  </si>
  <si>
    <t>(129) Johanny Cepeda-Freytiz</t>
  </si>
  <si>
    <t>Morgan</t>
  </si>
  <si>
    <t>Cephas</t>
  </si>
  <si>
    <t>(192) Morgan Cephas</t>
  </si>
  <si>
    <t>Melissa</t>
  </si>
  <si>
    <t>Cerrato</t>
  </si>
  <si>
    <t>(151) Melissa Cerrato</t>
  </si>
  <si>
    <t>Ciresi</t>
  </si>
  <si>
    <t>(146) Joe Ciresi</t>
  </si>
  <si>
    <t>H. Scott</t>
  </si>
  <si>
    <t>Conklin</t>
  </si>
  <si>
    <t>(77) H. Scott Conklin</t>
  </si>
  <si>
    <t>Donald</t>
  </si>
  <si>
    <t xml:space="preserve">Cook </t>
  </si>
  <si>
    <t>(50) Bud Cook</t>
  </si>
  <si>
    <t xml:space="preserve">Jill </t>
  </si>
  <si>
    <t>Cooper</t>
  </si>
  <si>
    <t>(55) Jill Cooper</t>
  </si>
  <si>
    <t>Gina</t>
  </si>
  <si>
    <t>Curry</t>
  </si>
  <si>
    <t>(164) Gina Curry</t>
  </si>
  <si>
    <t xml:space="preserve">Bryan </t>
  </si>
  <si>
    <t>Cutler</t>
  </si>
  <si>
    <t>(100) Bryan Cutler</t>
  </si>
  <si>
    <t>D'Orsie</t>
  </si>
  <si>
    <t>(47) Joe D'Orsie</t>
  </si>
  <si>
    <t>Mary Jo</t>
  </si>
  <si>
    <t>Daley</t>
  </si>
  <si>
    <t>(148) Mary Jo Daley</t>
  </si>
  <si>
    <t>Eric</t>
  </si>
  <si>
    <t>Davanzo</t>
  </si>
  <si>
    <t>(58) Eric Davanzo</t>
  </si>
  <si>
    <t>Nate</t>
  </si>
  <si>
    <t>Davidson</t>
  </si>
  <si>
    <t>(103) Nate Davidson</t>
  </si>
  <si>
    <t xml:space="preserve">Tina </t>
  </si>
  <si>
    <t>Davis</t>
  </si>
  <si>
    <t>(141) Tina M. Davis</t>
  </si>
  <si>
    <t>Jason</t>
  </si>
  <si>
    <t>Dawkins</t>
  </si>
  <si>
    <t>(179) Jason Dawkins</t>
  </si>
  <si>
    <t>Gary</t>
  </si>
  <si>
    <t>Day</t>
  </si>
  <si>
    <t>(187) Gary Day</t>
  </si>
  <si>
    <t>Daniel</t>
  </si>
  <si>
    <t>Deasy</t>
  </si>
  <si>
    <t>(27) Daniel J. Deasy</t>
  </si>
  <si>
    <t>Delloso</t>
  </si>
  <si>
    <t>(162) David Delloso</t>
  </si>
  <si>
    <t>Sheryl</t>
  </si>
  <si>
    <t>Delozier</t>
  </si>
  <si>
    <t>(88) Sheryl M. Delozier</t>
  </si>
  <si>
    <t>Russ</t>
  </si>
  <si>
    <t>Diamond</t>
  </si>
  <si>
    <t>(102) Russ Diamond</t>
  </si>
  <si>
    <t>Kyle</t>
  </si>
  <si>
    <t>Donahue</t>
  </si>
  <si>
    <t>(113) Kyle Donahue</t>
  </si>
  <si>
    <t>Sean</t>
  </si>
  <si>
    <t>Dougherty</t>
  </si>
  <si>
    <t>(172) Sean Dougherty</t>
  </si>
  <si>
    <t>Torren</t>
  </si>
  <si>
    <t>Ecker</t>
  </si>
  <si>
    <t>(193) Torren Ecker</t>
  </si>
  <si>
    <t>Joseph</t>
  </si>
  <si>
    <t>Emrick</t>
  </si>
  <si>
    <t>(137) Joe Emrick</t>
  </si>
  <si>
    <t>Mindy</t>
  </si>
  <si>
    <t>Fee</t>
  </si>
  <si>
    <t>(37) Mindy Fee</t>
  </si>
  <si>
    <t xml:space="preserve">Elizabeth </t>
  </si>
  <si>
    <t>Fiedler</t>
  </si>
  <si>
    <t>(184) Elizabeth Fiedler</t>
  </si>
  <si>
    <t>Wendy</t>
  </si>
  <si>
    <t>Fink</t>
  </si>
  <si>
    <t>(94) Wendy Fink</t>
  </si>
  <si>
    <t>Justin</t>
  </si>
  <si>
    <t>Fleming</t>
  </si>
  <si>
    <t>(105) Justin Fleming</t>
  </si>
  <si>
    <t>Jamie</t>
  </si>
  <si>
    <t>Flick</t>
  </si>
  <si>
    <t>(83) Jamie Flick</t>
  </si>
  <si>
    <t>Ann</t>
  </si>
  <si>
    <t>Flood</t>
  </si>
  <si>
    <t>(138) Ann Flood</t>
  </si>
  <si>
    <t xml:space="preserve">Dan </t>
  </si>
  <si>
    <t>Frankel</t>
  </si>
  <si>
    <t>(23) Dan Frankel</t>
  </si>
  <si>
    <t xml:space="preserve">Robert </t>
  </si>
  <si>
    <t>Freeman</t>
  </si>
  <si>
    <t>(136) Robert Freeman</t>
  </si>
  <si>
    <t xml:space="preserve">Paul </t>
  </si>
  <si>
    <t>Friel</t>
  </si>
  <si>
    <t>(26) Paul Friel</t>
  </si>
  <si>
    <t>Jonathan</t>
  </si>
  <si>
    <t>Fritz</t>
  </si>
  <si>
    <t>(111) Jonathan A. Fritz</t>
  </si>
  <si>
    <t>Gallagher</t>
  </si>
  <si>
    <t>(173) Patrick Gallagher</t>
  </si>
  <si>
    <t>Valerie</t>
  </si>
  <si>
    <t>Gaydos</t>
  </si>
  <si>
    <t>(44) Valerie Gaydos</t>
  </si>
  <si>
    <t xml:space="preserve">Mark </t>
  </si>
  <si>
    <t>Gillen</t>
  </si>
  <si>
    <t>(128) Mark M. Gillen</t>
  </si>
  <si>
    <t xml:space="preserve">Jose </t>
  </si>
  <si>
    <t>Giral</t>
  </si>
  <si>
    <t>(180) Jose Giral</t>
  </si>
  <si>
    <t xml:space="preserve">Barbara </t>
  </si>
  <si>
    <t>Gleim</t>
  </si>
  <si>
    <t>(199) Barbara Gleim</t>
  </si>
  <si>
    <t>Gwendolyn</t>
  </si>
  <si>
    <t>Green</t>
  </si>
  <si>
    <t>(190) Roni Green</t>
  </si>
  <si>
    <t>Keith</t>
  </si>
  <si>
    <t>Greiner</t>
  </si>
  <si>
    <t>(43) Keith J. Greiner</t>
  </si>
  <si>
    <t xml:space="preserve">Seth </t>
  </si>
  <si>
    <t>Grove</t>
  </si>
  <si>
    <t>(196) Seth M. Grove</t>
  </si>
  <si>
    <t>Nancy</t>
  </si>
  <si>
    <t>Guenst</t>
  </si>
  <si>
    <t>(152) Nancy Guenst</t>
  </si>
  <si>
    <t>Manuel</t>
  </si>
  <si>
    <t>Guzman</t>
  </si>
  <si>
    <t>(127) Manuel Guzman</t>
  </si>
  <si>
    <t>Haddock</t>
  </si>
  <si>
    <t>(118) James Haddock</t>
  </si>
  <si>
    <t>Hamm</t>
  </si>
  <si>
    <t>(84) Joe Hamm</t>
  </si>
  <si>
    <t>Liz</t>
  </si>
  <si>
    <t>Hanbidge</t>
  </si>
  <si>
    <t>(61) Liz Hanbidge</t>
  </si>
  <si>
    <t>Harkins</t>
  </si>
  <si>
    <t>(1) Patrick J. Harkins</t>
  </si>
  <si>
    <t>Harris</t>
  </si>
  <si>
    <t>(195) Keith Harris</t>
  </si>
  <si>
    <t>Jordan</t>
  </si>
  <si>
    <t>(186) Jordan A. Harris</t>
  </si>
  <si>
    <t>Doyle</t>
  </si>
  <si>
    <t>Heffley</t>
  </si>
  <si>
    <t>(122) Doyle Heffley</t>
  </si>
  <si>
    <t>Carol</t>
  </si>
  <si>
    <t>Hill-Evans</t>
  </si>
  <si>
    <t>(95) Carol Hill-Evans</t>
  </si>
  <si>
    <t>Hogan</t>
  </si>
  <si>
    <t>(142) Joseph Hogan</t>
  </si>
  <si>
    <t xml:space="preserve">Joe </t>
  </si>
  <si>
    <t>Hohenstein</t>
  </si>
  <si>
    <t>(177) Joe Hohenstein</t>
  </si>
  <si>
    <t>Kristine</t>
  </si>
  <si>
    <t>Howard</t>
  </si>
  <si>
    <t>(167) Kristine Howard</t>
  </si>
  <si>
    <t xml:space="preserve">John </t>
  </si>
  <si>
    <t>Inglis</t>
  </si>
  <si>
    <t>(38) John Inglis</t>
  </si>
  <si>
    <t>Richard</t>
  </si>
  <si>
    <t>Irvin</t>
  </si>
  <si>
    <t>(81) Richard Irvin</t>
  </si>
  <si>
    <t>Marylouise</t>
  </si>
  <si>
    <t>Isaacson</t>
  </si>
  <si>
    <t>(175) Marylouise Isaacson</t>
  </si>
  <si>
    <t>Lee</t>
  </si>
  <si>
    <t>(64) R. Lee James</t>
  </si>
  <si>
    <t>Jones</t>
  </si>
  <si>
    <t>(93) Mike Jones</t>
  </si>
  <si>
    <t xml:space="preserve">Thomas </t>
  </si>
  <si>
    <t>(98) Thomas Jones</t>
  </si>
  <si>
    <t>Joshua</t>
  </si>
  <si>
    <t>Kail</t>
  </si>
  <si>
    <t>(15) Joshua Kail</t>
  </si>
  <si>
    <t>Kauffman</t>
  </si>
  <si>
    <t>(89) Rob W. Kauffman</t>
  </si>
  <si>
    <t>Kazeem</t>
  </si>
  <si>
    <t>(159) Carol Kazeem</t>
  </si>
  <si>
    <t>Malcolm</t>
  </si>
  <si>
    <t>Kenyatta</t>
  </si>
  <si>
    <t>(181) Malcolm Kenyatta</t>
  </si>
  <si>
    <t>Dallas</t>
  </si>
  <si>
    <t>Kephart</t>
  </si>
  <si>
    <t>(73) Dallas Kephart</t>
  </si>
  <si>
    <t>Kerwin</t>
  </si>
  <si>
    <t>(125) Joseph Kerwin</t>
  </si>
  <si>
    <t>Tarik</t>
  </si>
  <si>
    <t>Khan</t>
  </si>
  <si>
    <t>(194) Tarik Khan</t>
  </si>
  <si>
    <t>Emily</t>
  </si>
  <si>
    <t>Kinkead</t>
  </si>
  <si>
    <t>(20) Emily Kinkead</t>
  </si>
  <si>
    <t>Kate</t>
  </si>
  <si>
    <t>Klunk</t>
  </si>
  <si>
    <t>(169) Kate Klunk</t>
  </si>
  <si>
    <t>Bridget</t>
  </si>
  <si>
    <t>Kosierowski</t>
  </si>
  <si>
    <t>(114) Bridget Malloy Kosierowski</t>
  </si>
  <si>
    <t>Roman</t>
  </si>
  <si>
    <t>Kozak</t>
  </si>
  <si>
    <t>(14) Roman Kozak</t>
  </si>
  <si>
    <t>Rick</t>
  </si>
  <si>
    <t>Krajewski</t>
  </si>
  <si>
    <t>(188) Rick Krajewski</t>
  </si>
  <si>
    <t>Leanne</t>
  </si>
  <si>
    <t>Krueger-Braneky</t>
  </si>
  <si>
    <t>(161) Leanne Krueger</t>
  </si>
  <si>
    <t>Charity</t>
  </si>
  <si>
    <t>Krupa</t>
  </si>
  <si>
    <t>(51) Charity Krupa</t>
  </si>
  <si>
    <t>Anita</t>
  </si>
  <si>
    <t>Kulilk</t>
  </si>
  <si>
    <t>(45) Anita Astorino Kulik</t>
  </si>
  <si>
    <t>Thomas</t>
  </si>
  <si>
    <t>Kutz</t>
  </si>
  <si>
    <t>(87) Thomas Kutz</t>
  </si>
  <si>
    <t>Andrew</t>
  </si>
  <si>
    <t>Kuzma</t>
  </si>
  <si>
    <t>(39) Andrew Kuzma</t>
  </si>
  <si>
    <t>Shelby</t>
  </si>
  <si>
    <t>Labs</t>
  </si>
  <si>
    <t>(143) Shelby Labs</t>
  </si>
  <si>
    <t>Lawrence</t>
  </si>
  <si>
    <t>(13) John A. Lawrence</t>
  </si>
  <si>
    <t>Leadbeter</t>
  </si>
  <si>
    <t>(109) Robert Leadbeter</t>
  </si>
  <si>
    <t>Milou</t>
  </si>
  <si>
    <t>Mackenzie</t>
  </si>
  <si>
    <t>(131) Milou Mackenzie</t>
  </si>
  <si>
    <t>Maureen</t>
  </si>
  <si>
    <t>Madden</t>
  </si>
  <si>
    <t>(115) Maureen E. Madden</t>
  </si>
  <si>
    <t>Madsen</t>
  </si>
  <si>
    <t>(104) David Madsen</t>
  </si>
  <si>
    <t>Abby</t>
  </si>
  <si>
    <t>Major</t>
  </si>
  <si>
    <t>(60) Abby Major</t>
  </si>
  <si>
    <t>Zachary</t>
  </si>
  <si>
    <t>Mako</t>
  </si>
  <si>
    <t>(183) Zachary A. Mako</t>
  </si>
  <si>
    <t>Steve</t>
  </si>
  <si>
    <t>Malagari</t>
  </si>
  <si>
    <t>(53) Steven Malagari</t>
  </si>
  <si>
    <t>Maloney</t>
  </si>
  <si>
    <t>(130) David M. Maloney, Sr.</t>
  </si>
  <si>
    <t xml:space="preserve">Kristin </t>
  </si>
  <si>
    <t>Marcell</t>
  </si>
  <si>
    <t>(178) Kristin Marcell</t>
  </si>
  <si>
    <t>Brandon</t>
  </si>
  <si>
    <t>Markosek</t>
  </si>
  <si>
    <t>(25) Brandon Markosek</t>
  </si>
  <si>
    <t>Matzie</t>
  </si>
  <si>
    <t>(16) Robert Matzie</t>
  </si>
  <si>
    <t>La'Tasha</t>
  </si>
  <si>
    <t>Mayes</t>
  </si>
  <si>
    <t>(24) La'Tasha Mayes</t>
  </si>
  <si>
    <t>McAndrew</t>
  </si>
  <si>
    <t>(32) Joe McAndrew</t>
  </si>
  <si>
    <t>Joanna</t>
  </si>
  <si>
    <t>McClinton</t>
  </si>
  <si>
    <t>(191) Joanna McClinton</t>
  </si>
  <si>
    <t>Jeanne</t>
  </si>
  <si>
    <t>McNeill</t>
  </si>
  <si>
    <t>(133) Jeanne McNeill</t>
  </si>
  <si>
    <t>Mehaffie</t>
  </si>
  <si>
    <t>(106) Thomas L. Mehaffie III</t>
  </si>
  <si>
    <t>Mentzer</t>
  </si>
  <si>
    <t>(97) Steven C. Mentzer</t>
  </si>
  <si>
    <t>Merski</t>
  </si>
  <si>
    <t>(2) Robert Merski</t>
  </si>
  <si>
    <t>Carl</t>
  </si>
  <si>
    <t>Metzgar</t>
  </si>
  <si>
    <t>(69) Carl Walker Metzgar</t>
  </si>
  <si>
    <t>Natalie</t>
  </si>
  <si>
    <t>Mihalek</t>
  </si>
  <si>
    <t>(40) Natalie Mihalek</t>
  </si>
  <si>
    <t>Brett</t>
  </si>
  <si>
    <t>(41) Brett Miller</t>
  </si>
  <si>
    <t>(42) Dan Miller</t>
  </si>
  <si>
    <t>Moul</t>
  </si>
  <si>
    <t>(91) Dan Moul</t>
  </si>
  <si>
    <t>Mullins</t>
  </si>
  <si>
    <t>(112) Kyle Mullins</t>
  </si>
  <si>
    <t>Brian</t>
  </si>
  <si>
    <t>Munroe</t>
  </si>
  <si>
    <t>(144) Brian Munroe</t>
  </si>
  <si>
    <t>Marci</t>
  </si>
  <si>
    <t>Mustello</t>
  </si>
  <si>
    <t>(11) Marci Mustello</t>
  </si>
  <si>
    <t>Ed</t>
  </si>
  <si>
    <t>Neilson</t>
  </si>
  <si>
    <t>(174) Ed Neilson</t>
  </si>
  <si>
    <t>Nelson</t>
  </si>
  <si>
    <t>(57) Eric Nelson</t>
  </si>
  <si>
    <t>Napoleon</t>
  </si>
  <si>
    <t>(154) Napoleon Nelson</t>
  </si>
  <si>
    <t>Jennifer</t>
  </si>
  <si>
    <t>O'Mara</t>
  </si>
  <si>
    <t>(165) Jennifer O'Mara</t>
  </si>
  <si>
    <t>O'Neal</t>
  </si>
  <si>
    <t>(48) Tim O'Neal</t>
  </si>
  <si>
    <t>Jeff</t>
  </si>
  <si>
    <t>Olsommer</t>
  </si>
  <si>
    <t>(139) Jeff Olsommer</t>
  </si>
  <si>
    <t>Ortitay</t>
  </si>
  <si>
    <t>(46) Jason Ortitay</t>
  </si>
  <si>
    <t>Danielle</t>
  </si>
  <si>
    <t>Otten</t>
  </si>
  <si>
    <t>(155) Danielle Friel Otten</t>
  </si>
  <si>
    <t>Clint</t>
  </si>
  <si>
    <t>Owlett</t>
  </si>
  <si>
    <t>(68) Clint Owlett</t>
  </si>
  <si>
    <t>Darisha</t>
  </si>
  <si>
    <t>Parker</t>
  </si>
  <si>
    <t>(198) Darisha Parker</t>
  </si>
  <si>
    <t>Eddie</t>
  </si>
  <si>
    <t>Pashinski</t>
  </si>
  <si>
    <t>(121) Eddie Day Pashinski</t>
  </si>
  <si>
    <t>Pickett</t>
  </si>
  <si>
    <t>(110) Tina Pickett</t>
  </si>
  <si>
    <t>Christopher</t>
  </si>
  <si>
    <t>Pielli</t>
  </si>
  <si>
    <t>(156) Christopher Pielli</t>
  </si>
  <si>
    <t>Lindsay</t>
  </si>
  <si>
    <t>Powell</t>
  </si>
  <si>
    <t>(21) Lindsay Powell</t>
  </si>
  <si>
    <t>Tarah</t>
  </si>
  <si>
    <t>Probst</t>
  </si>
  <si>
    <t>(189) Tarah Probst</t>
  </si>
  <si>
    <t xml:space="preserve">Jim </t>
  </si>
  <si>
    <t>Prokopiak</t>
  </si>
  <si>
    <t>(140) Jim Prokopiak</t>
  </si>
  <si>
    <t>Brenda</t>
  </si>
  <si>
    <t>Pugh</t>
  </si>
  <si>
    <t>(120) Brenda Pugh</t>
  </si>
  <si>
    <t>Rabb</t>
  </si>
  <si>
    <t>(200) Christopher M. Rabb</t>
  </si>
  <si>
    <t>Jack</t>
  </si>
  <si>
    <t>Rader</t>
  </si>
  <si>
    <t>(176) Jack Rader, Jr.</t>
  </si>
  <si>
    <t>Kathy</t>
  </si>
  <si>
    <t>Rapp</t>
  </si>
  <si>
    <t>(65) Kathy L. Rapp</t>
  </si>
  <si>
    <t>Rasel</t>
  </si>
  <si>
    <t>(56) Brian Rasel</t>
  </si>
  <si>
    <t>Chad</t>
  </si>
  <si>
    <t>Reichard</t>
  </si>
  <si>
    <t>(90) Chad Reichard</t>
  </si>
  <si>
    <t>Rigby</t>
  </si>
  <si>
    <t>(71) James Rigby</t>
  </si>
  <si>
    <t>Nikki</t>
  </si>
  <si>
    <t>Rivera</t>
  </si>
  <si>
    <t>(96) Nikki Rivera</t>
  </si>
  <si>
    <t>Brad</t>
  </si>
  <si>
    <t>Roae</t>
  </si>
  <si>
    <t>(6) Brad Roae</t>
  </si>
  <si>
    <t>Leslie</t>
  </si>
  <si>
    <t>Rossi</t>
  </si>
  <si>
    <t>(59) Leslie Rossi</t>
  </si>
  <si>
    <t>Rowe</t>
  </si>
  <si>
    <t>(85) David Rowe</t>
  </si>
  <si>
    <t>Jacklyn</t>
  </si>
  <si>
    <t>Rusnock</t>
  </si>
  <si>
    <t>(126) Jacklyn Rusnock</t>
  </si>
  <si>
    <t>Alex</t>
  </si>
  <si>
    <t>Ryncavage</t>
  </si>
  <si>
    <t>(119) Alec Ryncavage</t>
  </si>
  <si>
    <t>Abigail</t>
  </si>
  <si>
    <t>Salisbury</t>
  </si>
  <si>
    <t>(34) Abigail Salisbury</t>
  </si>
  <si>
    <t>Samuelson</t>
  </si>
  <si>
    <t>(135) Steve Samuelson</t>
  </si>
  <si>
    <t>Ben</t>
  </si>
  <si>
    <t>Sanchez</t>
  </si>
  <si>
    <t>(153) Ben Sanchez</t>
  </si>
  <si>
    <t xml:space="preserve">Christina </t>
  </si>
  <si>
    <t>Sappey</t>
  </si>
  <si>
    <t>(158) Christina Sappey</t>
  </si>
  <si>
    <t>Donna Marie</t>
  </si>
  <si>
    <t>Scheuren</t>
  </si>
  <si>
    <t>(147) Donna Marie Scheuren</t>
  </si>
  <si>
    <t>Schlegel</t>
  </si>
  <si>
    <t>(101) John Schlegel</t>
  </si>
  <si>
    <t>Michael</t>
  </si>
  <si>
    <t>Schlossberg</t>
  </si>
  <si>
    <t>(132) Michael H. Schlossberg</t>
  </si>
  <si>
    <t>Louis</t>
  </si>
  <si>
    <t>Schmitt</t>
  </si>
  <si>
    <t>(79) Lou Schmitt</t>
  </si>
  <si>
    <t>Pete</t>
  </si>
  <si>
    <t>Schweyer</t>
  </si>
  <si>
    <t>(134) Pete Schweyer</t>
  </si>
  <si>
    <t>Scialabba</t>
  </si>
  <si>
    <t>(12) Stephanie Scialabba</t>
  </si>
  <si>
    <t>Gregory</t>
  </si>
  <si>
    <t>(54) Gregory Scott</t>
  </si>
  <si>
    <t>Jeremy</t>
  </si>
  <si>
    <t>Shaffer</t>
  </si>
  <si>
    <t>(28) Jeremy Shaffer</t>
  </si>
  <si>
    <t>Shusterman</t>
  </si>
  <si>
    <t>(157) Melissa Shusterman</t>
  </si>
  <si>
    <t>Siegel</t>
  </si>
  <si>
    <t>(22) Josh Siegel</t>
  </si>
  <si>
    <t>Smith</t>
  </si>
  <si>
    <t>(66) Brian Smith</t>
  </si>
  <si>
    <t>Izzy</t>
  </si>
  <si>
    <t>(49) Ismail Smith-Wade-El</t>
  </si>
  <si>
    <t>Jared</t>
  </si>
  <si>
    <t>Solomon</t>
  </si>
  <si>
    <t>(202) Jared Solomon</t>
  </si>
  <si>
    <t>Craig</t>
  </si>
  <si>
    <t>Staats</t>
  </si>
  <si>
    <t>(145) Craig Staats</t>
  </si>
  <si>
    <t>Perry</t>
  </si>
  <si>
    <t>Stambaugh</t>
  </si>
  <si>
    <t>(86) Perry Stambaugh</t>
  </si>
  <si>
    <t>Mandy</t>
  </si>
  <si>
    <t>Steele</t>
  </si>
  <si>
    <t>(33) Mandy Steele</t>
  </si>
  <si>
    <t>Joanne</t>
  </si>
  <si>
    <t>Stehr</t>
  </si>
  <si>
    <t>(107) Joanne Stehr</t>
  </si>
  <si>
    <t>Stender</t>
  </si>
  <si>
    <t>(108) Michael Stender</t>
  </si>
  <si>
    <t>Struzzi</t>
  </si>
  <si>
    <t>(62) James Struzzi</t>
  </si>
  <si>
    <t>Takac</t>
  </si>
  <si>
    <t>(82) Paul Takac</t>
  </si>
  <si>
    <t>KC</t>
  </si>
  <si>
    <t>Thomlinson</t>
  </si>
  <si>
    <t>(18) Kathleen Tomlinson</t>
  </si>
  <si>
    <t>Jesse</t>
  </si>
  <si>
    <t>Topper</t>
  </si>
  <si>
    <t>(78) Jesse Topper</t>
  </si>
  <si>
    <t>Twardzik</t>
  </si>
  <si>
    <t>(123) Timothy Twardzik</t>
  </si>
  <si>
    <t>(35) Vacant</t>
  </si>
  <si>
    <t>Arvind</t>
  </si>
  <si>
    <t>Venkat</t>
  </si>
  <si>
    <t>(30) Arvind Venkat</t>
  </si>
  <si>
    <t>Vitali</t>
  </si>
  <si>
    <t>(166) Greg Vitali</t>
  </si>
  <si>
    <t xml:space="preserve">Jamie </t>
  </si>
  <si>
    <t>Walsh</t>
  </si>
  <si>
    <t>(117) Jamie Walsh</t>
  </si>
  <si>
    <t>Warner</t>
  </si>
  <si>
    <t>(52) Ryan Warner</t>
  </si>
  <si>
    <t>Warren</t>
  </si>
  <si>
    <t>(31) Perry S. Warren, Jr.</t>
  </si>
  <si>
    <t>Dane</t>
  </si>
  <si>
    <t>Watro</t>
  </si>
  <si>
    <t>(116) Dane Watro</t>
  </si>
  <si>
    <t>Benjamin</t>
  </si>
  <si>
    <t>Waxman</t>
  </si>
  <si>
    <t>(182) Benjamin Waxman</t>
  </si>
  <si>
    <t>Weaknecht</t>
  </si>
  <si>
    <t>(5) Eric Weaknecht</t>
  </si>
  <si>
    <t>Webster</t>
  </si>
  <si>
    <t>(150) Joe Webster</t>
  </si>
  <si>
    <t>Parke</t>
  </si>
  <si>
    <t>Wentling</t>
  </si>
  <si>
    <t>(7) Parke Wentling</t>
  </si>
  <si>
    <t>Martina</t>
  </si>
  <si>
    <t>White</t>
  </si>
  <si>
    <t>(170) Martina White</t>
  </si>
  <si>
    <t>(160) Craig Williams</t>
  </si>
  <si>
    <t>(74) Dan Williams</t>
  </si>
  <si>
    <t>Regina</t>
  </si>
  <si>
    <t>Young</t>
  </si>
  <si>
    <t>(185) Regina Young</t>
  </si>
  <si>
    <t>Zimmerman</t>
  </si>
  <si>
    <t>(99) David H. Zimmerman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</si>
</sst>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name val="Calibri"/>
    </font>
    <font>
      <sz val="11"/>
      <name val="Calibri"/>
      <family val="2"/>
    </font>
    <font>
      <sz val="11"/>
      <name val="Georgia Pro Light"/>
      <family val="1"/>
    </font>
    <font>
      <sz val="9"/>
      <color theme="0" tint="-0.34998626667073579"/>
      <name val="Georgia Pro Light"/>
      <family val="1"/>
    </font>
    <font>
      <sz val="11"/>
      <color theme="0" tint="-0.34998626667073579"/>
      <name val="Georgia Pro Light"/>
      <family val="1"/>
    </font>
    <font>
      <sz val="10"/>
      <name val="Georgia Pro Light"/>
      <family val="1"/>
    </font>
    <font>
      <sz val="10"/>
      <color theme="0"/>
      <name val="Georgia Pro Light"/>
      <family val="1"/>
    </font>
    <font>
      <b/>
      <sz val="10"/>
      <color theme="0"/>
      <name val="Georgia Pro Light"/>
      <family val="1"/>
    </font>
    <font>
      <sz val="10"/>
      <color theme="0" tint="-0.34998626667073579"/>
      <name val="Georgia Pro Light"/>
      <family val="1"/>
    </font>
    <font>
      <b/>
      <sz val="11"/>
      <name val="Georgia Pro Light"/>
      <family val="1"/>
    </font>
    <font>
      <b/>
      <sz val="11"/>
      <name val="Aptos Narrow"/>
      <family val="2"/>
    </font>
    <font>
      <b/>
      <sz val="12"/>
      <color theme="0"/>
      <name val="Georgia Pro Light"/>
      <family val="1"/>
    </font>
    <font>
      <b/>
      <sz val="14"/>
      <name val="Georgia Pro Light"/>
      <family val="1"/>
    </font>
    <font>
      <b/>
      <sz val="16"/>
      <name val="Georgia Pro Light"/>
      <family val="1"/>
    </font>
    <font>
      <sz val="11"/>
      <name val="Calibri"/>
      <family val="2"/>
    </font>
    <font>
      <b/>
      <sz val="11"/>
      <color rgb="FFC00000"/>
      <name val="Georgia Pro Light"/>
      <family val="1"/>
    </font>
    <font>
      <u val="double"/>
      <sz val="11"/>
      <name val="Georgia Pro Light"/>
      <family val="1"/>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24994659260841701"/>
        <bgColor indexed="64"/>
      </patternFill>
    </fill>
    <fill>
      <patternFill patternType="solid">
        <fgColor theme="5" tint="-0.24994659260841701"/>
        <bgColor indexed="64"/>
      </patternFill>
    </fill>
    <fill>
      <patternFill patternType="solid">
        <fgColor theme="0" tint="-4.9745170445875425E-2"/>
        <bgColor indexed="64"/>
      </patternFill>
    </fill>
    <fill>
      <patternFill patternType="solid">
        <fgColor theme="0" tint="-4.9775688955351421E-2"/>
        <bgColor indexed="64"/>
      </patternFill>
    </fill>
    <fill>
      <patternFill patternType="solid">
        <fgColor theme="3" tint="0.49995422223578601"/>
        <bgColor indexed="64"/>
      </patternFill>
    </fill>
    <fill>
      <patternFill patternType="solid">
        <fgColor theme="0" tint="-4.9806207464827418E-2"/>
        <bgColor indexed="64"/>
      </patternFill>
    </fill>
    <fill>
      <patternFill patternType="solid">
        <fgColor theme="0" tint="-4.986724448377941E-2"/>
        <bgColor indexed="64"/>
      </patternFill>
    </fill>
    <fill>
      <patternFill patternType="solid">
        <fgColor theme="0" tint="-4.9897762993255407E-2"/>
        <bgColor indexed="64"/>
      </patternFill>
    </fill>
  </fills>
  <borders count="9">
    <border>
      <left/>
      <right/>
      <top/>
      <bottom/>
      <diagonal/>
    </border>
    <border>
      <left/>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ck">
        <color indexed="64"/>
      </top>
      <bottom style="thick">
        <color indexed="64"/>
      </bottom>
      <diagonal/>
    </border>
    <border>
      <left/>
      <right/>
      <top style="thin">
        <color indexed="64"/>
      </top>
      <bottom style="thick">
        <color indexed="64"/>
      </bottom>
      <diagonal/>
    </border>
    <border>
      <left/>
      <right/>
      <top/>
      <bottom style="medium">
        <color auto="1"/>
      </bottom>
      <diagonal/>
    </border>
  </borders>
  <cellStyleXfs count="3">
    <xf numFmtId="0" fontId="0" fillId="0" borderId="0"/>
    <xf numFmtId="0" fontId="1" fillId="0" borderId="0"/>
    <xf numFmtId="9" fontId="14" fillId="0" borderId="0" applyFont="0" applyFill="0" applyBorder="0" applyAlignment="0" applyProtection="0"/>
  </cellStyleXfs>
  <cellXfs count="92">
    <xf numFmtId="0" fontId="0" fillId="0" borderId="0" xfId="0"/>
    <xf numFmtId="0" fontId="2" fillId="0" borderId="0" xfId="1" applyFont="1"/>
    <xf numFmtId="0" fontId="2" fillId="0" borderId="0" xfId="0" applyFont="1"/>
    <xf numFmtId="0" fontId="5" fillId="0" borderId="0" xfId="0" applyFont="1"/>
    <xf numFmtId="0" fontId="5" fillId="3" borderId="0" xfId="0" applyFont="1" applyFill="1"/>
    <xf numFmtId="0" fontId="6" fillId="4" borderId="0" xfId="0" applyFont="1" applyFill="1"/>
    <xf numFmtId="0" fontId="5" fillId="5" borderId="0" xfId="0" applyFont="1" applyFill="1"/>
    <xf numFmtId="0" fontId="7" fillId="5" borderId="0" xfId="0" applyFont="1" applyFill="1"/>
    <xf numFmtId="0" fontId="7" fillId="4" borderId="0" xfId="0" applyFont="1" applyFill="1"/>
    <xf numFmtId="0" fontId="2" fillId="3" borderId="0" xfId="0" applyFont="1" applyFill="1"/>
    <xf numFmtId="0" fontId="8" fillId="3" borderId="0" xfId="0" applyFont="1" applyFill="1"/>
    <xf numFmtId="0" fontId="8" fillId="3" borderId="0" xfId="0" applyFont="1" applyFill="1" applyAlignment="1">
      <alignment horizontal="center" vertical="center"/>
    </xf>
    <xf numFmtId="1" fontId="8" fillId="3" borderId="0" xfId="0" applyNumberFormat="1" applyFont="1" applyFill="1" applyAlignment="1">
      <alignment horizontal="center" vertical="center"/>
    </xf>
    <xf numFmtId="0" fontId="2" fillId="3" borderId="0" xfId="0" applyFont="1" applyFill="1" applyAlignment="1">
      <alignment horizontal="left" vertical="center"/>
    </xf>
    <xf numFmtId="0" fontId="3" fillId="3" borderId="0" xfId="0" applyFont="1" applyFill="1" applyAlignment="1">
      <alignment horizontal="center" vertical="center"/>
    </xf>
    <xf numFmtId="0" fontId="9" fillId="3" borderId="0" xfId="0" applyFont="1" applyFill="1" applyAlignment="1">
      <alignment vertical="center" wrapText="1"/>
    </xf>
    <xf numFmtId="0" fontId="2" fillId="6" borderId="2" xfId="0" applyFont="1" applyFill="1" applyBorder="1"/>
    <xf numFmtId="3" fontId="2" fillId="3" borderId="0" xfId="0" applyNumberFormat="1" applyFont="1" applyFill="1" applyAlignment="1">
      <alignment horizontal="right" vertical="center"/>
    </xf>
    <xf numFmtId="3" fontId="2" fillId="6" borderId="2" xfId="0" applyNumberFormat="1" applyFont="1" applyFill="1" applyBorder="1"/>
    <xf numFmtId="0" fontId="9" fillId="3" borderId="0" xfId="0" applyFont="1" applyFill="1"/>
    <xf numFmtId="0" fontId="2" fillId="3" borderId="1" xfId="0" applyFont="1" applyFill="1" applyBorder="1" applyAlignment="1">
      <alignment horizontal="left" vertical="center"/>
    </xf>
    <xf numFmtId="3" fontId="2" fillId="3" borderId="1" xfId="0" applyNumberFormat="1" applyFont="1" applyFill="1" applyBorder="1" applyAlignment="1">
      <alignment horizontal="right"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xf>
    <xf numFmtId="3" fontId="0" fillId="0" borderId="0" xfId="0" applyNumberFormat="1"/>
    <xf numFmtId="3" fontId="2" fillId="3" borderId="0" xfId="0" applyNumberFormat="1" applyFont="1" applyFill="1"/>
    <xf numFmtId="0" fontId="2" fillId="3" borderId="0" xfId="0" applyFont="1" applyFill="1" applyAlignment="1">
      <alignment horizontal="center" vertical="center"/>
    </xf>
    <xf numFmtId="0" fontId="2" fillId="3" borderId="0" xfId="0" applyFont="1" applyFill="1" applyAlignment="1">
      <alignment vertical="center" wrapText="1"/>
    </xf>
    <xf numFmtId="0" fontId="2" fillId="3" borderId="1" xfId="0" applyFont="1" applyFill="1" applyBorder="1" applyAlignment="1">
      <alignment horizontal="center" vertical="center"/>
    </xf>
    <xf numFmtId="0" fontId="2" fillId="3" borderId="1" xfId="0" applyFont="1" applyFill="1" applyBorder="1"/>
    <xf numFmtId="3" fontId="2" fillId="3" borderId="1" xfId="0" applyNumberFormat="1" applyFont="1" applyFill="1" applyBorder="1"/>
    <xf numFmtId="0" fontId="9" fillId="3" borderId="1" xfId="0" applyFont="1" applyFill="1" applyBorder="1"/>
    <xf numFmtId="0" fontId="2" fillId="7" borderId="0" xfId="0" applyFont="1" applyFill="1" applyAlignment="1">
      <alignment horizontal="center" vertical="center"/>
    </xf>
    <xf numFmtId="0" fontId="2" fillId="3" borderId="0" xfId="0" applyFont="1" applyFill="1" applyAlignment="1">
      <alignment horizontal="left" vertical="center" wrapText="1"/>
    </xf>
    <xf numFmtId="0" fontId="2" fillId="7" borderId="0" xfId="0" applyFont="1" applyFill="1" applyAlignment="1">
      <alignment horizontal="left" vertical="center" wrapText="1"/>
    </xf>
    <xf numFmtId="0" fontId="2" fillId="3" borderId="0" xfId="0" applyFont="1" applyFill="1" applyAlignment="1">
      <alignment vertical="top" wrapText="1"/>
    </xf>
    <xf numFmtId="0" fontId="2" fillId="7" borderId="0" xfId="0" applyFont="1" applyFill="1" applyAlignment="1">
      <alignment vertical="top" wrapText="1"/>
    </xf>
    <xf numFmtId="0" fontId="2" fillId="3" borderId="0" xfId="0" applyFont="1" applyFill="1" applyAlignment="1">
      <alignment horizontal="left" vertical="top" wrapText="1"/>
    </xf>
    <xf numFmtId="0" fontId="2" fillId="7" borderId="0" xfId="0" applyFont="1" applyFill="1" applyAlignment="1">
      <alignment horizontal="left" vertical="top" wrapText="1"/>
    </xf>
    <xf numFmtId="0" fontId="2" fillId="7" borderId="1" xfId="0" applyFont="1" applyFill="1" applyBorder="1" applyAlignment="1">
      <alignment horizontal="left" vertical="center" wrapText="1"/>
    </xf>
    <xf numFmtId="0" fontId="2" fillId="7" borderId="1" xfId="0" applyFont="1" applyFill="1" applyBorder="1" applyAlignment="1">
      <alignment horizontal="center" vertical="center"/>
    </xf>
    <xf numFmtId="0" fontId="2" fillId="7" borderId="1" xfId="0" applyFont="1" applyFill="1" applyBorder="1" applyAlignment="1">
      <alignment vertical="top" wrapText="1"/>
    </xf>
    <xf numFmtId="0" fontId="2" fillId="9" borderId="6" xfId="0" applyFont="1" applyFill="1" applyBorder="1" applyAlignment="1">
      <alignment vertical="center" wrapText="1"/>
    </xf>
    <xf numFmtId="3" fontId="2" fillId="9" borderId="6" xfId="0" applyNumberFormat="1" applyFont="1" applyFill="1" applyBorder="1" applyAlignment="1">
      <alignment horizontal="right" vertical="center" wrapText="1"/>
    </xf>
    <xf numFmtId="0" fontId="12" fillId="3" borderId="1" xfId="0" applyFont="1" applyFill="1" applyBorder="1" applyAlignment="1">
      <alignment horizontal="center" vertical="center" wrapText="1"/>
    </xf>
    <xf numFmtId="0" fontId="2" fillId="9" borderId="0" xfId="0" applyFont="1" applyFill="1"/>
    <xf numFmtId="3" fontId="2" fillId="9" borderId="0" xfId="0" applyNumberFormat="1" applyFont="1" applyFill="1" applyAlignment="1">
      <alignment horizontal="right" vertical="center"/>
    </xf>
    <xf numFmtId="0" fontId="2" fillId="0" borderId="0" xfId="0" applyFont="1" applyAlignment="1">
      <alignment vertical="center" wrapText="1"/>
    </xf>
    <xf numFmtId="0" fontId="12" fillId="3" borderId="0" xfId="0" applyFont="1" applyFill="1" applyAlignment="1">
      <alignment horizontal="center" vertical="center" wrapText="1"/>
    </xf>
    <xf numFmtId="0" fontId="9" fillId="3" borderId="0" xfId="0" applyFont="1" applyFill="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3" fontId="5" fillId="0" borderId="0" xfId="0" applyNumberFormat="1" applyFont="1"/>
    <xf numFmtId="0" fontId="8" fillId="3" borderId="0" xfId="0" applyFont="1" applyFill="1" applyAlignment="1">
      <alignment horizontal="center"/>
    </xf>
    <xf numFmtId="3" fontId="2" fillId="3" borderId="0" xfId="0" applyNumberFormat="1" applyFont="1" applyFill="1" applyAlignment="1">
      <alignment horizontal="center" vertical="center"/>
    </xf>
    <xf numFmtId="3" fontId="2" fillId="3" borderId="1" xfId="0" applyNumberFormat="1" applyFont="1" applyFill="1" applyBorder="1" applyAlignment="1">
      <alignment horizontal="center" vertical="center"/>
    </xf>
    <xf numFmtId="3" fontId="2" fillId="6" borderId="2" xfId="0" applyNumberFormat="1" applyFont="1" applyFill="1" applyBorder="1" applyAlignment="1">
      <alignment horizontal="center" vertical="center"/>
    </xf>
    <xf numFmtId="9" fontId="2" fillId="3" borderId="0" xfId="2" applyFont="1" applyFill="1" applyAlignment="1">
      <alignment horizontal="center" vertical="center"/>
    </xf>
    <xf numFmtId="9" fontId="2" fillId="10" borderId="6" xfId="0" applyNumberFormat="1" applyFont="1" applyFill="1" applyBorder="1" applyAlignment="1">
      <alignment horizontal="center" vertical="center"/>
    </xf>
    <xf numFmtId="9" fontId="2" fillId="3" borderId="1" xfId="2" applyFont="1" applyFill="1" applyBorder="1" applyAlignment="1">
      <alignment horizontal="center" vertical="center"/>
    </xf>
    <xf numFmtId="9" fontId="2" fillId="10" borderId="0" xfId="2" applyFont="1" applyFill="1" applyAlignment="1">
      <alignment horizontal="center" vertical="center"/>
    </xf>
    <xf numFmtId="0" fontId="2" fillId="11" borderId="0" xfId="0" applyFont="1" applyFill="1"/>
    <xf numFmtId="3" fontId="2" fillId="11" borderId="0" xfId="0" applyNumberFormat="1" applyFont="1" applyFill="1"/>
    <xf numFmtId="0" fontId="9" fillId="11" borderId="8" xfId="0" applyFont="1" applyFill="1" applyBorder="1" applyAlignment="1">
      <alignment horizontal="center" vertical="center" wrapText="1"/>
    </xf>
    <xf numFmtId="0" fontId="5" fillId="2" borderId="0" xfId="0" applyFont="1" applyFill="1"/>
    <xf numFmtId="0" fontId="6" fillId="2" borderId="0" xfId="0" applyFont="1" applyFill="1"/>
    <xf numFmtId="0" fontId="2" fillId="2" borderId="0" xfId="0" applyFont="1" applyFill="1"/>
    <xf numFmtId="0" fontId="2" fillId="3" borderId="0" xfId="0" applyFont="1" applyFill="1" applyAlignment="1">
      <alignment horizontal="center" vertical="center" wrapText="1"/>
    </xf>
    <xf numFmtId="0" fontId="2" fillId="3" borderId="2" xfId="0" applyFont="1" applyFill="1" applyBorder="1"/>
    <xf numFmtId="3" fontId="2" fillId="3" borderId="2" xfId="0" applyNumberFormat="1" applyFont="1" applyFill="1" applyBorder="1"/>
    <xf numFmtId="3" fontId="2" fillId="3" borderId="2" xfId="0" applyNumberFormat="1" applyFont="1" applyFill="1" applyBorder="1" applyAlignment="1">
      <alignment horizontal="center" vertical="center"/>
    </xf>
    <xf numFmtId="0" fontId="2" fillId="3" borderId="0" xfId="0" applyFont="1" applyFill="1" applyAlignment="1">
      <alignment horizontal="center"/>
    </xf>
    <xf numFmtId="9" fontId="16" fillId="3" borderId="0" xfId="2" applyFont="1" applyFill="1" applyAlignment="1">
      <alignment horizontal="center" vertical="center"/>
    </xf>
    <xf numFmtId="0" fontId="13" fillId="0" borderId="0" xfId="0" applyFont="1" applyAlignment="1">
      <alignment horizontal="center" vertical="top" wrapText="1"/>
    </xf>
    <xf numFmtId="0" fontId="11" fillId="8" borderId="0" xfId="0" applyFont="1" applyFill="1" applyAlignment="1">
      <alignment horizontal="center"/>
    </xf>
    <xf numFmtId="0" fontId="2" fillId="3" borderId="0" xfId="0" applyFont="1" applyFill="1" applyAlignment="1">
      <alignment horizontal="left" vertical="top" wrapText="1"/>
    </xf>
    <xf numFmtId="0" fontId="2" fillId="3" borderId="5" xfId="0" applyFont="1" applyFill="1" applyBorder="1" applyAlignment="1">
      <alignment horizontal="left" vertical="top" wrapText="1"/>
    </xf>
    <xf numFmtId="0" fontId="2" fillId="3" borderId="0" xfId="0" applyFont="1" applyFill="1" applyAlignment="1">
      <alignment vertical="top" wrapText="1"/>
    </xf>
    <xf numFmtId="0" fontId="12" fillId="3" borderId="1"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12" fillId="3" borderId="1" xfId="0" applyFont="1" applyFill="1" applyBorder="1" applyAlignment="1">
      <alignment vertical="top" wrapText="1"/>
    </xf>
    <xf numFmtId="0" fontId="2" fillId="3" borderId="5" xfId="0" applyFont="1" applyFill="1" applyBorder="1" applyAlignment="1">
      <alignment vertical="top" wrapText="1"/>
    </xf>
    <xf numFmtId="0" fontId="2" fillId="3" borderId="0" xfId="0" applyFont="1" applyFill="1" applyAlignment="1">
      <alignment wrapText="1"/>
    </xf>
    <xf numFmtId="0" fontId="9" fillId="11" borderId="1" xfId="0" applyFont="1" applyFill="1" applyBorder="1" applyAlignment="1">
      <alignment horizontal="center"/>
    </xf>
    <xf numFmtId="0" fontId="15" fillId="3" borderId="0" xfId="0" applyFont="1" applyFill="1" applyAlignment="1">
      <alignment horizontal="center" vertical="center" wrapText="1"/>
    </xf>
    <xf numFmtId="0" fontId="15" fillId="3" borderId="8"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8" xfId="0" applyFont="1" applyFill="1" applyBorder="1" applyAlignment="1">
      <alignment horizontal="center" vertical="center" wrapText="1"/>
    </xf>
    <xf numFmtId="0" fontId="9" fillId="3" borderId="0" xfId="0" applyFont="1" applyFill="1" applyAlignment="1">
      <alignment vertical="center" wrapText="1"/>
    </xf>
    <xf numFmtId="0" fontId="9" fillId="3" borderId="8" xfId="0" applyFont="1" applyFill="1" applyBorder="1" applyAlignment="1">
      <alignment vertical="center" wrapText="1"/>
    </xf>
    <xf numFmtId="0" fontId="2" fillId="2" borderId="0" xfId="0" applyFont="1" applyFill="1" applyAlignment="1"/>
    <xf numFmtId="0" fontId="2" fillId="3" borderId="0" xfId="0" applyFont="1" applyFill="1" applyAlignment="1"/>
  </cellXfs>
  <cellStyles count="3">
    <cellStyle name="Normal" xfId="0" builtinId="0"/>
    <cellStyle name="Normal 2 2" xfId="1" xr:uid="{00000000-0005-0000-0000-000001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psea-my.sharepoint.com/personal/mprice_psea_org/Documents/PriceMA/My%20Documents/PSEA_2025/TS_Field/Federal%20Revenues/tables/PSEARes%20Federal%20Revenue%20Dashboard.xlsx" TargetMode="External"/><Relationship Id="rId1" Type="http://schemas.openxmlformats.org/officeDocument/2006/relationships/externalLinkPath" Target="/personal/mprice_psea_org/Documents/PriceMA/My%20Documents/PSEA_2025/TS_Field/Federal%20Revenues/tables/PSEARes%20Federal%20Revenue%20Dashboar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 cofips"/>
      <sheetName val="LIST Unit of Measure"/>
      <sheetName val="LIST YR"/>
      <sheetName val="Table of Contents"/>
      <sheetName val="ALL"/>
      <sheetName val="Special - Hempfield - 2"/>
      <sheetName val="Special - Hempfield"/>
      <sheetName val="By Cluster"/>
      <sheetName val="By Region"/>
      <sheetName val="NEA Tables"/>
      <sheetName val="Cut Calculator"/>
      <sheetName val="School Districts"/>
      <sheetName val="Career &amp; Technical Centers"/>
      <sheetName val="Intermediate Units"/>
      <sheetName val="IU by Year"/>
      <sheetName val="KEY"/>
      <sheetName val="TABLE Congressional T1"/>
      <sheetName val="TABLE Congressional T2"/>
      <sheetName val="By Congressional Dist. with LEA"/>
      <sheetName val="By Congressional Dist. w LEA 2"/>
      <sheetName val="TABLE County Total"/>
      <sheetName val="TABLE County Total NonStimulus"/>
      <sheetName val="By County"/>
      <sheetName val="TABLE County"/>
      <sheetName val="Congressional District"/>
      <sheetName val="For Coms"/>
      <sheetName val="Revision Notes"/>
      <sheetName val="LIST AUNID SD"/>
      <sheetName val="DATA SD"/>
      <sheetName val="DATA CTC"/>
      <sheetName val="DATA IU"/>
      <sheetName val="DATA CLUSTER"/>
      <sheetName val="LIST UNISERV"/>
      <sheetName val="CROSSWALK CLUSTER to AUN"/>
      <sheetName val="LIST AUNID CTC"/>
      <sheetName val="LIST AUNID IU"/>
      <sheetName val="LIST AUNID SD CTC IU"/>
      <sheetName val="LIST AUNID SD CTC IU BY AUN"/>
      <sheetName val="CROSSWALK REGION TO AUN"/>
      <sheetName val="CROSSWALK CongD to AUN"/>
      <sheetName val="LIST CongD"/>
      <sheetName val="CROSSWALK County to AUN"/>
      <sheetName val="LIST County"/>
      <sheetName val="LIST IU"/>
      <sheetName val="TABLE SD TitleI Count"/>
      <sheetName val="TABLE RTLBG vs TitleIDEA"/>
      <sheetName val="TABLE Adequacy vs TitleI IDEA"/>
      <sheetName val="Version"/>
      <sheetName val="DATA Medicaid Count"/>
      <sheetName val="TABLE Congressional Total"/>
      <sheetName val="By Congressional District"/>
      <sheetName val="Sheet1"/>
      <sheetName val="Trump - Budget Proposal"/>
      <sheetName val="Current Known Threats"/>
      <sheetName val="By Cluster - Overall"/>
      <sheetName val="By Cluster - Current Threats"/>
      <sheetName val="Cut Calculator - Just Tilte I"/>
      <sheetName val="Cut Calculator - Just Tilte III"/>
      <sheetName val="Cut Calculator - TrumpBudget"/>
      <sheetName val="By Congressional Dist. - Threat"/>
      <sheetName val="LIST UNISERV (old)"/>
      <sheetName val="CROSSWALK CLUSTER to AUN (old)"/>
      <sheetName val="TABLE RTLBG TitleIDEA1_revised"/>
      <sheetName val="TABLE Adq26 TitleIDEA_revised"/>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1179-C250-41A4-8279-67277747B7F9}">
  <sheetPr>
    <pageSetUpPr fitToPage="1"/>
  </sheetPr>
  <dimension ref="A1:E21"/>
  <sheetViews>
    <sheetView workbookViewId="0">
      <selection activeCell="B2" sqref="B2:D2"/>
    </sheetView>
  </sheetViews>
  <sheetFormatPr defaultColWidth="8.85546875" defaultRowHeight="14.25"/>
  <cols>
    <col min="1" max="1" width="5.7109375" style="2" customWidth="1"/>
    <col min="2" max="2" width="27.28515625" style="2" bestFit="1" customWidth="1"/>
    <col min="3" max="3" width="27.28515625" style="2" customWidth="1"/>
    <col min="4" max="4" width="83.140625" style="2" customWidth="1"/>
    <col min="5" max="5" width="5.7109375" style="2" customWidth="1"/>
    <col min="6" max="16384" width="8.85546875" style="2"/>
  </cols>
  <sheetData>
    <row r="1" spans="1:5">
      <c r="B1" s="9"/>
      <c r="C1" s="9"/>
      <c r="D1" s="9"/>
    </row>
    <row r="2" spans="1:5" ht="56.45" customHeight="1">
      <c r="A2" s="9"/>
      <c r="B2" s="73" t="s">
        <v>0</v>
      </c>
      <c r="C2" s="73"/>
      <c r="D2" s="73"/>
      <c r="E2" s="9"/>
    </row>
    <row r="3" spans="1:5" ht="15">
      <c r="A3" s="9"/>
      <c r="B3" s="74" t="s">
        <v>1</v>
      </c>
      <c r="C3" s="74"/>
      <c r="D3" s="74"/>
      <c r="E3" s="9"/>
    </row>
    <row r="4" spans="1:5">
      <c r="A4" s="9"/>
      <c r="B4" s="31" t="s">
        <v>2</v>
      </c>
      <c r="C4" s="31" t="s">
        <v>3</v>
      </c>
      <c r="D4" s="31" t="s">
        <v>4</v>
      </c>
      <c r="E4" s="9"/>
    </row>
    <row r="5" spans="1:5" ht="60.6" customHeight="1">
      <c r="A5" s="9"/>
      <c r="B5" s="27" t="s">
        <v>5</v>
      </c>
      <c r="C5" s="26" t="s">
        <v>6</v>
      </c>
      <c r="D5" s="37" t="s">
        <v>7</v>
      </c>
      <c r="E5" s="9"/>
    </row>
    <row r="6" spans="1:5" ht="76.900000000000006" customHeight="1">
      <c r="A6" s="9"/>
      <c r="B6" s="34" t="s">
        <v>8</v>
      </c>
      <c r="C6" s="32" t="s">
        <v>9</v>
      </c>
      <c r="D6" s="38" t="s">
        <v>10</v>
      </c>
      <c r="E6" s="9"/>
    </row>
    <row r="7" spans="1:5" ht="15">
      <c r="A7" s="9"/>
      <c r="B7" s="74" t="s">
        <v>11</v>
      </c>
      <c r="C7" s="74"/>
      <c r="D7" s="74"/>
      <c r="E7" s="9"/>
    </row>
    <row r="8" spans="1:5">
      <c r="A8" s="9"/>
      <c r="B8" s="31" t="s">
        <v>2</v>
      </c>
      <c r="C8" s="31" t="s">
        <v>3</v>
      </c>
      <c r="D8" s="31" t="s">
        <v>4</v>
      </c>
      <c r="E8" s="9"/>
    </row>
    <row r="9" spans="1:5" ht="99.75">
      <c r="A9" s="9"/>
      <c r="B9" s="33" t="s">
        <v>12</v>
      </c>
      <c r="C9" s="26" t="s">
        <v>6</v>
      </c>
      <c r="D9" s="35" t="s">
        <v>13</v>
      </c>
      <c r="E9" s="9"/>
    </row>
    <row r="10" spans="1:5" ht="87" customHeight="1">
      <c r="A10" s="9"/>
      <c r="B10" s="34" t="s">
        <v>14</v>
      </c>
      <c r="C10" s="32" t="s">
        <v>6</v>
      </c>
      <c r="D10" s="36" t="s">
        <v>15</v>
      </c>
      <c r="E10" s="9"/>
    </row>
    <row r="11" spans="1:5" ht="85.5">
      <c r="A11" s="9"/>
      <c r="B11" s="33" t="s">
        <v>16</v>
      </c>
      <c r="C11" s="26" t="s">
        <v>6</v>
      </c>
      <c r="D11" s="35" t="s">
        <v>17</v>
      </c>
      <c r="E11" s="9"/>
    </row>
    <row r="12" spans="1:5" ht="82.9" customHeight="1">
      <c r="A12" s="9"/>
      <c r="B12" s="34" t="s">
        <v>18</v>
      </c>
      <c r="C12" s="32" t="s">
        <v>6</v>
      </c>
      <c r="D12" s="36" t="s">
        <v>19</v>
      </c>
      <c r="E12" s="9"/>
    </row>
    <row r="13" spans="1:5" ht="87.6" customHeight="1">
      <c r="A13" s="9"/>
      <c r="B13" s="33" t="s">
        <v>20</v>
      </c>
      <c r="C13" s="26" t="s">
        <v>21</v>
      </c>
      <c r="D13" s="35" t="s">
        <v>22</v>
      </c>
      <c r="E13" s="9"/>
    </row>
    <row r="14" spans="1:5" ht="89.45" customHeight="1">
      <c r="A14" s="9"/>
      <c r="B14" s="34" t="s">
        <v>23</v>
      </c>
      <c r="C14" s="32" t="s">
        <v>9</v>
      </c>
      <c r="D14" s="36" t="s">
        <v>24</v>
      </c>
      <c r="E14" s="9"/>
    </row>
    <row r="15" spans="1:5" ht="90.75" customHeight="1">
      <c r="A15" s="9"/>
      <c r="B15" s="33" t="s">
        <v>25</v>
      </c>
      <c r="C15" s="26" t="s">
        <v>9</v>
      </c>
      <c r="D15" s="35" t="s">
        <v>26</v>
      </c>
      <c r="E15" s="9"/>
    </row>
    <row r="16" spans="1:5" ht="75" customHeight="1">
      <c r="A16" s="9"/>
      <c r="B16" s="39" t="s">
        <v>27</v>
      </c>
      <c r="C16" s="40" t="s">
        <v>28</v>
      </c>
      <c r="D16" s="41" t="s">
        <v>29</v>
      </c>
      <c r="E16" s="9"/>
    </row>
    <row r="17" spans="1:5" ht="15">
      <c r="A17" s="9"/>
      <c r="B17" s="74" t="s">
        <v>30</v>
      </c>
      <c r="C17" s="74"/>
      <c r="D17" s="74"/>
      <c r="E17" s="9"/>
    </row>
    <row r="18" spans="1:5">
      <c r="A18" s="9"/>
      <c r="B18" s="31" t="s">
        <v>2</v>
      </c>
      <c r="C18" s="31" t="s">
        <v>3</v>
      </c>
      <c r="D18" s="31" t="s">
        <v>4</v>
      </c>
      <c r="E18" s="9"/>
    </row>
    <row r="19" spans="1:5" ht="110.25" customHeight="1">
      <c r="A19" s="9"/>
      <c r="B19" s="33" t="s">
        <v>31</v>
      </c>
      <c r="C19" s="26" t="s">
        <v>21</v>
      </c>
      <c r="D19" s="35" t="s">
        <v>32</v>
      </c>
      <c r="E19" s="9"/>
    </row>
    <row r="20" spans="1:5" ht="64.5" customHeight="1">
      <c r="A20" s="9"/>
      <c r="B20" s="76" t="s">
        <v>33</v>
      </c>
      <c r="C20" s="76"/>
      <c r="D20" s="76"/>
      <c r="E20" s="9"/>
    </row>
    <row r="21" spans="1:5" ht="27.6" customHeight="1">
      <c r="A21" s="9"/>
      <c r="B21" s="75" t="s">
        <v>34</v>
      </c>
      <c r="C21" s="75"/>
      <c r="D21" s="75"/>
      <c r="E21" s="9"/>
    </row>
  </sheetData>
  <mergeCells count="6">
    <mergeCell ref="B2:D2"/>
    <mergeCell ref="B17:D17"/>
    <mergeCell ref="B3:D3"/>
    <mergeCell ref="B7:D7"/>
    <mergeCell ref="B21:D21"/>
    <mergeCell ref="B20:D20"/>
  </mergeCells>
  <printOptions horizontalCentered="1"/>
  <pageMargins left="0.25" right="0.25" top="0.75" bottom="0.75" header="0.3" footer="0.3"/>
  <pageSetup scale="7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2FDC-8EDA-49C9-8097-0FC178BAB605}">
  <sheetPr>
    <tabColor theme="9"/>
  </sheetPr>
  <dimension ref="A1:Q51"/>
  <sheetViews>
    <sheetView topLeftCell="A12" workbookViewId="0">
      <selection activeCell="P2" sqref="P2:Q51"/>
    </sheetView>
  </sheetViews>
  <sheetFormatPr defaultColWidth="8.85546875" defaultRowHeight="14.25"/>
  <cols>
    <col min="1" max="1" width="24.140625" style="1" bestFit="1" customWidth="1"/>
    <col min="2" max="2" width="15.42578125" style="1" bestFit="1" customWidth="1"/>
    <col min="3" max="3" width="12" style="1" bestFit="1" customWidth="1"/>
    <col min="4" max="4" width="7" style="1" bestFit="1" customWidth="1"/>
    <col min="5" max="5" width="27.7109375" style="1" bestFit="1" customWidth="1"/>
    <col min="6" max="6" width="28.5703125" style="1" bestFit="1" customWidth="1"/>
    <col min="7" max="8" width="8.85546875" style="1"/>
    <col min="9" max="9" width="28.5703125" style="1" bestFit="1" customWidth="1"/>
    <col min="10" max="10" width="24.140625" style="1" bestFit="1" customWidth="1"/>
    <col min="11" max="11" width="15.42578125" style="1" bestFit="1" customWidth="1"/>
    <col min="12" max="12" width="12" style="1" bestFit="1" customWidth="1"/>
    <col min="13" max="13" width="7" style="1" bestFit="1" customWidth="1"/>
    <col min="14" max="14" width="27.7109375" style="1" bestFit="1" customWidth="1"/>
    <col min="15" max="16384" width="8.85546875" style="1"/>
  </cols>
  <sheetData>
    <row r="1" spans="1:17">
      <c r="A1" s="1" t="s">
        <v>1005</v>
      </c>
      <c r="B1" s="1" t="s">
        <v>1006</v>
      </c>
      <c r="C1" s="1" t="s">
        <v>1007</v>
      </c>
      <c r="D1" s="1" t="s">
        <v>1008</v>
      </c>
      <c r="E1" s="1" t="s">
        <v>1009</v>
      </c>
      <c r="I1" s="1" t="s">
        <v>1009</v>
      </c>
      <c r="J1" s="1" t="s">
        <v>1005</v>
      </c>
      <c r="K1" s="1" t="s">
        <v>1006</v>
      </c>
      <c r="L1" s="1" t="s">
        <v>1007</v>
      </c>
      <c r="M1" s="1" t="s">
        <v>1008</v>
      </c>
    </row>
    <row r="2" spans="1:17">
      <c r="A2" s="1" t="s">
        <v>688</v>
      </c>
      <c r="B2" s="1" t="s">
        <v>1010</v>
      </c>
      <c r="C2" s="1" t="s">
        <v>1011</v>
      </c>
      <c r="D2" s="1">
        <v>29</v>
      </c>
      <c r="E2" s="1" t="s">
        <v>1012</v>
      </c>
      <c r="F2" s="1" t="str">
        <f t="shared" ref="F2:F51" si="0">CONCATENATE(C2,", ",B2," (",D2,")")</f>
        <v>Argall, David (29)</v>
      </c>
      <c r="I2" s="1" t="s">
        <v>1013</v>
      </c>
      <c r="J2" s="1" t="s">
        <v>688</v>
      </c>
      <c r="K2" s="1" t="s">
        <v>1010</v>
      </c>
      <c r="L2" s="1" t="s">
        <v>1011</v>
      </c>
      <c r="M2" s="1">
        <v>29</v>
      </c>
      <c r="N2" s="1" t="s">
        <v>1012</v>
      </c>
      <c r="P2" s="1">
        <f>D2</f>
        <v>29</v>
      </c>
      <c r="Q2" s="1" t="str">
        <f>J2</f>
        <v>David G. Argall</v>
      </c>
    </row>
    <row r="3" spans="1:17">
      <c r="A3" s="1" t="s">
        <v>679</v>
      </c>
      <c r="B3" s="1" t="s">
        <v>1014</v>
      </c>
      <c r="C3" s="1" t="s">
        <v>1015</v>
      </c>
      <c r="D3" s="1">
        <v>20</v>
      </c>
      <c r="E3" s="1" t="s">
        <v>1016</v>
      </c>
      <c r="F3" s="1" t="str">
        <f t="shared" si="0"/>
        <v>Baker, Lisa (20)</v>
      </c>
      <c r="I3" s="1" t="s">
        <v>1017</v>
      </c>
      <c r="J3" s="1" t="s">
        <v>679</v>
      </c>
      <c r="K3" s="1" t="s">
        <v>1014</v>
      </c>
      <c r="L3" s="1" t="s">
        <v>1015</v>
      </c>
      <c r="M3" s="1">
        <v>20</v>
      </c>
      <c r="N3" s="1" t="s">
        <v>1016</v>
      </c>
      <c r="P3" s="1">
        <f t="shared" ref="P3:P51" si="1">D3</f>
        <v>20</v>
      </c>
      <c r="Q3" s="1" t="str">
        <f t="shared" ref="Q3:Q51" si="2">J3</f>
        <v>Lisa Baker</v>
      </c>
    </row>
    <row r="4" spans="1:17">
      <c r="A4" s="1" t="s">
        <v>705</v>
      </c>
      <c r="B4" s="1" t="s">
        <v>1018</v>
      </c>
      <c r="C4" s="1" t="s">
        <v>1019</v>
      </c>
      <c r="D4" s="1">
        <v>46</v>
      </c>
      <c r="E4" s="1" t="s">
        <v>1020</v>
      </c>
      <c r="F4" s="1" t="str">
        <f t="shared" si="0"/>
        <v>Bartolotta, Camera (46)</v>
      </c>
      <c r="I4" s="1" t="s">
        <v>1021</v>
      </c>
      <c r="J4" s="1" t="s">
        <v>705</v>
      </c>
      <c r="K4" s="1" t="s">
        <v>1018</v>
      </c>
      <c r="L4" s="1" t="s">
        <v>1019</v>
      </c>
      <c r="M4" s="1">
        <v>46</v>
      </c>
      <c r="N4" s="1" t="s">
        <v>1020</v>
      </c>
      <c r="P4" s="1">
        <f t="shared" si="1"/>
        <v>46</v>
      </c>
      <c r="Q4" s="1" t="str">
        <f t="shared" si="2"/>
        <v>Camera Bartolotta</v>
      </c>
    </row>
    <row r="5" spans="1:17">
      <c r="A5" s="1" t="s">
        <v>677</v>
      </c>
      <c r="B5" s="1" t="s">
        <v>1014</v>
      </c>
      <c r="C5" s="1" t="s">
        <v>1022</v>
      </c>
      <c r="D5" s="1">
        <v>18</v>
      </c>
      <c r="E5" s="1" t="s">
        <v>1023</v>
      </c>
      <c r="F5" s="1" t="str">
        <f t="shared" si="0"/>
        <v>Boscola, Lisa (18)</v>
      </c>
      <c r="I5" s="1" t="s">
        <v>1024</v>
      </c>
      <c r="J5" s="1" t="s">
        <v>677</v>
      </c>
      <c r="K5" s="1" t="s">
        <v>1014</v>
      </c>
      <c r="L5" s="1" t="s">
        <v>1022</v>
      </c>
      <c r="M5" s="1">
        <v>18</v>
      </c>
      <c r="N5" s="1" t="s">
        <v>1023</v>
      </c>
      <c r="P5" s="1">
        <f t="shared" si="1"/>
        <v>18</v>
      </c>
      <c r="Q5" s="1" t="str">
        <f t="shared" si="2"/>
        <v>Lisa M. Boscola</v>
      </c>
    </row>
    <row r="6" spans="1:17">
      <c r="A6" s="1" t="s">
        <v>709</v>
      </c>
      <c r="B6" s="1" t="s">
        <v>1025</v>
      </c>
      <c r="C6" s="1" t="s">
        <v>1026</v>
      </c>
      <c r="D6" s="1">
        <v>50</v>
      </c>
      <c r="E6" s="1" t="s">
        <v>1027</v>
      </c>
      <c r="F6" s="1" t="str">
        <f t="shared" si="0"/>
        <v>Brooks, Michele (50)</v>
      </c>
      <c r="I6" s="1" t="s">
        <v>1028</v>
      </c>
      <c r="J6" s="1" t="s">
        <v>709</v>
      </c>
      <c r="K6" s="1" t="s">
        <v>1025</v>
      </c>
      <c r="L6" s="1" t="s">
        <v>1026</v>
      </c>
      <c r="M6" s="1">
        <v>50</v>
      </c>
      <c r="N6" s="1" t="s">
        <v>1027</v>
      </c>
      <c r="P6" s="1">
        <f t="shared" si="1"/>
        <v>50</v>
      </c>
      <c r="Q6" s="1" t="str">
        <f t="shared" si="2"/>
        <v>Michele Brooks</v>
      </c>
    </row>
    <row r="7" spans="1:17">
      <c r="A7" s="1" t="s">
        <v>699</v>
      </c>
      <c r="B7" s="1" t="s">
        <v>1029</v>
      </c>
      <c r="C7" s="1" t="s">
        <v>1030</v>
      </c>
      <c r="D7" s="1">
        <v>40</v>
      </c>
      <c r="E7" s="1" t="s">
        <v>1031</v>
      </c>
      <c r="F7" s="1" t="str">
        <f t="shared" si="0"/>
        <v>Brown, Rosemary (40)</v>
      </c>
      <c r="I7" s="1" t="s">
        <v>1032</v>
      </c>
      <c r="J7" s="1" t="s">
        <v>699</v>
      </c>
      <c r="K7" s="1" t="s">
        <v>1029</v>
      </c>
      <c r="L7" s="1" t="s">
        <v>1030</v>
      </c>
      <c r="M7" s="1">
        <v>40</v>
      </c>
      <c r="N7" s="1" t="s">
        <v>1031</v>
      </c>
      <c r="P7" s="1">
        <f t="shared" si="1"/>
        <v>40</v>
      </c>
      <c r="Q7" s="1" t="str">
        <f t="shared" si="2"/>
        <v>Rosemary Brown</v>
      </c>
    </row>
    <row r="8" spans="1:17">
      <c r="A8" s="1" t="s">
        <v>676</v>
      </c>
      <c r="B8" s="1" t="s">
        <v>1033</v>
      </c>
      <c r="C8" s="1" t="s">
        <v>1034</v>
      </c>
      <c r="D8" s="1">
        <v>17</v>
      </c>
      <c r="E8" s="1" t="s">
        <v>1035</v>
      </c>
      <c r="F8" s="1" t="str">
        <f t="shared" si="0"/>
        <v>Cappelletti, Amanda (17)</v>
      </c>
      <c r="I8" s="1" t="s">
        <v>1036</v>
      </c>
      <c r="J8" s="1" t="s">
        <v>676</v>
      </c>
      <c r="K8" s="1" t="s">
        <v>1033</v>
      </c>
      <c r="L8" s="1" t="s">
        <v>1034</v>
      </c>
      <c r="M8" s="1">
        <v>17</v>
      </c>
      <c r="N8" s="1" t="s">
        <v>1035</v>
      </c>
      <c r="P8" s="1">
        <f t="shared" si="1"/>
        <v>17</v>
      </c>
      <c r="Q8" s="1" t="str">
        <f t="shared" si="2"/>
        <v>Amanda Cappelletti</v>
      </c>
    </row>
    <row r="9" spans="1:17">
      <c r="A9" s="1" t="s">
        <v>675</v>
      </c>
      <c r="B9" s="1" t="s">
        <v>1037</v>
      </c>
      <c r="C9" s="1" t="s">
        <v>1038</v>
      </c>
      <c r="D9" s="1">
        <v>16</v>
      </c>
      <c r="E9" s="1" t="s">
        <v>1039</v>
      </c>
      <c r="F9" s="1" t="str">
        <f t="shared" si="0"/>
        <v>Coleman, Jarrett (16)</v>
      </c>
      <c r="I9" s="1" t="s">
        <v>1040</v>
      </c>
      <c r="J9" s="1" t="s">
        <v>675</v>
      </c>
      <c r="K9" s="1" t="s">
        <v>1037</v>
      </c>
      <c r="L9" s="1" t="s">
        <v>1038</v>
      </c>
      <c r="M9" s="1">
        <v>16</v>
      </c>
      <c r="N9" s="1" t="s">
        <v>1039</v>
      </c>
      <c r="P9" s="1">
        <f t="shared" si="1"/>
        <v>16</v>
      </c>
      <c r="Q9" s="1" t="str">
        <f t="shared" si="2"/>
        <v>Jarrett Coleman</v>
      </c>
    </row>
    <row r="10" spans="1:17">
      <c r="A10" s="1" t="s">
        <v>671</v>
      </c>
      <c r="B10" s="1" t="s">
        <v>1041</v>
      </c>
      <c r="C10" s="1" t="s">
        <v>1042</v>
      </c>
      <c r="D10" s="1">
        <v>12</v>
      </c>
      <c r="E10" s="1" t="s">
        <v>1043</v>
      </c>
      <c r="F10" s="1" t="str">
        <f t="shared" si="0"/>
        <v>Collett, Maria (12)</v>
      </c>
      <c r="I10" s="1" t="s">
        <v>1044</v>
      </c>
      <c r="J10" s="1" t="s">
        <v>671</v>
      </c>
      <c r="K10" s="1" t="s">
        <v>1041</v>
      </c>
      <c r="L10" s="1" t="s">
        <v>1042</v>
      </c>
      <c r="M10" s="1">
        <v>12</v>
      </c>
      <c r="N10" s="1" t="s">
        <v>1043</v>
      </c>
      <c r="P10" s="1">
        <f t="shared" si="1"/>
        <v>12</v>
      </c>
      <c r="Q10" s="1" t="str">
        <f t="shared" si="2"/>
        <v>Maria Collett</v>
      </c>
    </row>
    <row r="11" spans="1:17">
      <c r="A11" s="1" t="s">
        <v>678</v>
      </c>
      <c r="B11" s="1" t="s">
        <v>1045</v>
      </c>
      <c r="C11" s="1" t="s">
        <v>1046</v>
      </c>
      <c r="D11" s="1">
        <v>19</v>
      </c>
      <c r="E11" s="1" t="s">
        <v>1047</v>
      </c>
      <c r="F11" s="1" t="str">
        <f t="shared" si="0"/>
        <v>Comitta, Carolyn (19)</v>
      </c>
      <c r="I11" s="1" t="s">
        <v>1048</v>
      </c>
      <c r="J11" s="1" t="s">
        <v>678</v>
      </c>
      <c r="K11" s="1" t="s">
        <v>1045</v>
      </c>
      <c r="L11" s="1" t="s">
        <v>1046</v>
      </c>
      <c r="M11" s="1">
        <v>19</v>
      </c>
      <c r="N11" s="1" t="s">
        <v>1047</v>
      </c>
      <c r="P11" s="1">
        <f t="shared" si="1"/>
        <v>19</v>
      </c>
      <c r="Q11" s="1" t="str">
        <f t="shared" si="2"/>
        <v>Carolyn Comitta</v>
      </c>
    </row>
    <row r="12" spans="1:17">
      <c r="A12" s="1" t="s">
        <v>702</v>
      </c>
      <c r="B12" s="1" t="s">
        <v>1049</v>
      </c>
      <c r="C12" s="1" t="s">
        <v>1050</v>
      </c>
      <c r="D12" s="1">
        <v>43</v>
      </c>
      <c r="E12" s="1" t="s">
        <v>1051</v>
      </c>
      <c r="F12" s="1" t="str">
        <f t="shared" si="0"/>
        <v>Costa, Jay (43)</v>
      </c>
      <c r="I12" s="1" t="s">
        <v>1052</v>
      </c>
      <c r="J12" s="1" t="s">
        <v>702</v>
      </c>
      <c r="K12" s="1" t="s">
        <v>1049</v>
      </c>
      <c r="L12" s="1" t="s">
        <v>1050</v>
      </c>
      <c r="M12" s="1">
        <v>43</v>
      </c>
      <c r="N12" s="1" t="s">
        <v>1051</v>
      </c>
      <c r="P12" s="1">
        <f t="shared" si="1"/>
        <v>43</v>
      </c>
      <c r="Q12" s="1" t="str">
        <f t="shared" si="2"/>
        <v>Jay Costa, Jr.</v>
      </c>
    </row>
    <row r="13" spans="1:17">
      <c r="A13" s="1" t="s">
        <v>686</v>
      </c>
      <c r="B13" s="1" t="s">
        <v>1053</v>
      </c>
      <c r="C13" s="1" t="s">
        <v>1054</v>
      </c>
      <c r="D13" s="1">
        <v>27</v>
      </c>
      <c r="E13" s="1" t="s">
        <v>1055</v>
      </c>
      <c r="F13" s="1" t="str">
        <f t="shared" si="0"/>
        <v>Culver, Lynda (27)</v>
      </c>
      <c r="I13" s="1" t="s">
        <v>1056</v>
      </c>
      <c r="J13" s="1" t="s">
        <v>686</v>
      </c>
      <c r="K13" s="1" t="s">
        <v>1053</v>
      </c>
      <c r="L13" s="1" t="s">
        <v>1054</v>
      </c>
      <c r="M13" s="1">
        <v>27</v>
      </c>
      <c r="N13" s="1" t="s">
        <v>1055</v>
      </c>
      <c r="P13" s="1">
        <f t="shared" si="1"/>
        <v>27</v>
      </c>
      <c r="Q13" s="1" t="str">
        <f t="shared" si="2"/>
        <v>Lynda Culver</v>
      </c>
    </row>
    <row r="14" spans="1:17">
      <c r="A14" s="1" t="s">
        <v>684</v>
      </c>
      <c r="B14" s="1" t="s">
        <v>1057</v>
      </c>
      <c r="C14" s="1" t="s">
        <v>1058</v>
      </c>
      <c r="D14" s="1">
        <v>25</v>
      </c>
      <c r="E14" s="1" t="s">
        <v>1059</v>
      </c>
      <c r="F14" s="1" t="str">
        <f t="shared" si="0"/>
        <v>Dush, Cris (25)</v>
      </c>
      <c r="I14" s="1" t="s">
        <v>1060</v>
      </c>
      <c r="J14" s="1" t="s">
        <v>684</v>
      </c>
      <c r="K14" s="1" t="s">
        <v>1057</v>
      </c>
      <c r="L14" s="1" t="s">
        <v>1058</v>
      </c>
      <c r="M14" s="1">
        <v>25</v>
      </c>
      <c r="N14" s="1" t="s">
        <v>1059</v>
      </c>
      <c r="P14" s="1">
        <f t="shared" si="1"/>
        <v>25</v>
      </c>
      <c r="Q14" s="1" t="str">
        <f t="shared" si="2"/>
        <v>Cris Dush</v>
      </c>
    </row>
    <row r="15" spans="1:17">
      <c r="A15" s="1" t="s">
        <v>665</v>
      </c>
      <c r="B15" s="1" t="s">
        <v>1061</v>
      </c>
      <c r="C15" s="1" t="s">
        <v>1062</v>
      </c>
      <c r="D15" s="1">
        <v>6</v>
      </c>
      <c r="E15" s="1" t="s">
        <v>1063</v>
      </c>
      <c r="F15" s="1" t="str">
        <f t="shared" si="0"/>
        <v>Farry, Frank (6)</v>
      </c>
      <c r="I15" s="1" t="s">
        <v>1064</v>
      </c>
      <c r="J15" s="1" t="s">
        <v>665</v>
      </c>
      <c r="K15" s="1" t="s">
        <v>1061</v>
      </c>
      <c r="L15" s="1" t="s">
        <v>1062</v>
      </c>
      <c r="M15" s="1">
        <v>6</v>
      </c>
      <c r="N15" s="1" t="s">
        <v>1063</v>
      </c>
      <c r="P15" s="1">
        <f t="shared" si="1"/>
        <v>6</v>
      </c>
      <c r="Q15" s="1" t="str">
        <f t="shared" si="2"/>
        <v>Frank Farry</v>
      </c>
    </row>
    <row r="16" spans="1:17">
      <c r="A16" s="1" t="s">
        <v>681</v>
      </c>
      <c r="B16" s="1" t="s">
        <v>1065</v>
      </c>
      <c r="C16" s="1" t="s">
        <v>1066</v>
      </c>
      <c r="D16" s="1">
        <v>22</v>
      </c>
      <c r="E16" s="1" t="s">
        <v>1067</v>
      </c>
      <c r="F16" s="1" t="str">
        <f t="shared" si="0"/>
        <v>Flynn, Marty (22)</v>
      </c>
      <c r="I16" s="1" t="s">
        <v>1068</v>
      </c>
      <c r="J16" s="1" t="s">
        <v>681</v>
      </c>
      <c r="K16" s="1" t="s">
        <v>1065</v>
      </c>
      <c r="L16" s="1" t="s">
        <v>1066</v>
      </c>
      <c r="M16" s="1">
        <v>22</v>
      </c>
      <c r="N16" s="1" t="s">
        <v>1067</v>
      </c>
      <c r="P16" s="1">
        <f t="shared" si="1"/>
        <v>22</v>
      </c>
      <c r="Q16" s="1" t="str">
        <f t="shared" si="2"/>
        <v>Marty Flynn</v>
      </c>
    </row>
    <row r="17" spans="1:17">
      <c r="A17" s="1" t="s">
        <v>701</v>
      </c>
      <c r="B17" s="1" t="s">
        <v>1069</v>
      </c>
      <c r="C17" s="1" t="s">
        <v>1070</v>
      </c>
      <c r="D17" s="1">
        <v>42</v>
      </c>
      <c r="E17" s="1" t="s">
        <v>1071</v>
      </c>
      <c r="F17" s="1" t="str">
        <f t="shared" si="0"/>
        <v>Fontana, Wayne (42)</v>
      </c>
      <c r="I17" s="1" t="s">
        <v>1072</v>
      </c>
      <c r="J17" s="1" t="s">
        <v>701</v>
      </c>
      <c r="K17" s="1" t="s">
        <v>1069</v>
      </c>
      <c r="L17" s="1" t="s">
        <v>1070</v>
      </c>
      <c r="M17" s="1">
        <v>42</v>
      </c>
      <c r="N17" s="1" t="s">
        <v>1071</v>
      </c>
      <c r="P17" s="1">
        <f t="shared" si="1"/>
        <v>42</v>
      </c>
      <c r="Q17" s="1" t="str">
        <f t="shared" si="2"/>
        <v>Wayne D. Fontana</v>
      </c>
    </row>
    <row r="18" spans="1:17">
      <c r="A18" s="1" t="s">
        <v>707</v>
      </c>
      <c r="B18" s="1" t="s">
        <v>1073</v>
      </c>
      <c r="C18" s="1" t="s">
        <v>1074</v>
      </c>
      <c r="D18" s="1">
        <v>48</v>
      </c>
      <c r="E18" s="1" t="s">
        <v>1075</v>
      </c>
      <c r="F18" s="1" t="str">
        <f t="shared" si="0"/>
        <v>Gebhard, Chris (48)</v>
      </c>
      <c r="I18" s="1" t="s">
        <v>1076</v>
      </c>
      <c r="J18" s="1" t="s">
        <v>707</v>
      </c>
      <c r="K18" s="1" t="s">
        <v>1073</v>
      </c>
      <c r="L18" s="1" t="s">
        <v>1074</v>
      </c>
      <c r="M18" s="1">
        <v>48</v>
      </c>
      <c r="N18" s="1" t="s">
        <v>1075</v>
      </c>
      <c r="P18" s="1">
        <f t="shared" si="1"/>
        <v>48</v>
      </c>
      <c r="Q18" s="1" t="str">
        <f t="shared" si="2"/>
        <v>Chris Gebhard</v>
      </c>
    </row>
    <row r="19" spans="1:17">
      <c r="A19" s="1" t="s">
        <v>663</v>
      </c>
      <c r="B19" s="1" t="s">
        <v>1077</v>
      </c>
      <c r="C19" s="1" t="s">
        <v>1078</v>
      </c>
      <c r="D19" s="1">
        <v>4</v>
      </c>
      <c r="E19" s="1" t="s">
        <v>1079</v>
      </c>
      <c r="F19" s="1" t="str">
        <f t="shared" si="0"/>
        <v>Haywood, Arthur (4)</v>
      </c>
      <c r="I19" s="1" t="s">
        <v>1080</v>
      </c>
      <c r="J19" s="1" t="s">
        <v>663</v>
      </c>
      <c r="K19" s="1" t="s">
        <v>1077</v>
      </c>
      <c r="L19" s="1" t="s">
        <v>1078</v>
      </c>
      <c r="M19" s="1">
        <v>4</v>
      </c>
      <c r="N19" s="1" t="s">
        <v>1079</v>
      </c>
      <c r="P19" s="1">
        <f t="shared" si="1"/>
        <v>4</v>
      </c>
      <c r="Q19" s="1" t="str">
        <f t="shared" si="2"/>
        <v>Arthur Haywood</v>
      </c>
    </row>
    <row r="20" spans="1:17">
      <c r="A20" s="1" t="s">
        <v>666</v>
      </c>
      <c r="B20" s="1" t="s">
        <v>1081</v>
      </c>
      <c r="C20" s="1" t="s">
        <v>1082</v>
      </c>
      <c r="D20" s="1">
        <v>7</v>
      </c>
      <c r="E20" s="1" t="s">
        <v>1083</v>
      </c>
      <c r="F20" s="1" t="str">
        <f t="shared" si="0"/>
        <v>Hughes, Vincent (7)</v>
      </c>
      <c r="I20" s="1" t="s">
        <v>1084</v>
      </c>
      <c r="J20" s="1" t="s">
        <v>666</v>
      </c>
      <c r="K20" s="1" t="s">
        <v>1081</v>
      </c>
      <c r="L20" s="1" t="s">
        <v>1082</v>
      </c>
      <c r="M20" s="1">
        <v>7</v>
      </c>
      <c r="N20" s="1" t="s">
        <v>1083</v>
      </c>
      <c r="P20" s="1">
        <f t="shared" si="1"/>
        <v>7</v>
      </c>
      <c r="Q20" s="1" t="str">
        <f t="shared" si="2"/>
        <v>Vincent J. Hughes</v>
      </c>
    </row>
    <row r="21" spans="1:17">
      <c r="A21" s="1" t="s">
        <v>680</v>
      </c>
      <c r="B21" s="1" t="s">
        <v>1085</v>
      </c>
      <c r="C21" s="1" t="s">
        <v>1086</v>
      </c>
      <c r="D21" s="1">
        <v>21</v>
      </c>
      <c r="E21" s="1" t="s">
        <v>1087</v>
      </c>
      <c r="F21" s="1" t="str">
        <f t="shared" si="0"/>
        <v>Hutchinson, Scott (21)</v>
      </c>
      <c r="I21" s="1" t="s">
        <v>1088</v>
      </c>
      <c r="J21" s="1" t="s">
        <v>680</v>
      </c>
      <c r="K21" s="1" t="s">
        <v>1085</v>
      </c>
      <c r="L21" s="1" t="s">
        <v>1086</v>
      </c>
      <c r="M21" s="1">
        <v>21</v>
      </c>
      <c r="N21" s="1" t="s">
        <v>1087</v>
      </c>
      <c r="P21" s="1">
        <f t="shared" si="1"/>
        <v>21</v>
      </c>
      <c r="Q21" s="1" t="str">
        <f t="shared" si="2"/>
        <v>Scott E. Hutchinson</v>
      </c>
    </row>
    <row r="22" spans="1:17">
      <c r="A22" s="1" t="s">
        <v>668</v>
      </c>
      <c r="B22" s="1" t="s">
        <v>1089</v>
      </c>
      <c r="C22" s="1" t="s">
        <v>1090</v>
      </c>
      <c r="D22" s="1">
        <v>9</v>
      </c>
      <c r="E22" s="1" t="s">
        <v>1091</v>
      </c>
      <c r="F22" s="1" t="str">
        <f t="shared" si="0"/>
        <v>Kane, John (9)</v>
      </c>
      <c r="I22" s="1" t="s">
        <v>1092</v>
      </c>
      <c r="J22" s="1" t="s">
        <v>668</v>
      </c>
      <c r="K22" s="1" t="s">
        <v>1089</v>
      </c>
      <c r="L22" s="1" t="s">
        <v>1090</v>
      </c>
      <c r="M22" s="1">
        <v>9</v>
      </c>
      <c r="N22" s="1" t="s">
        <v>1091</v>
      </c>
      <c r="P22" s="1">
        <f t="shared" si="1"/>
        <v>9</v>
      </c>
      <c r="Q22" s="1" t="str">
        <f t="shared" si="2"/>
        <v>John Kane</v>
      </c>
    </row>
    <row r="23" spans="1:17">
      <c r="A23" s="1" t="s">
        <v>685</v>
      </c>
      <c r="B23" s="1" t="s">
        <v>1093</v>
      </c>
      <c r="C23" s="1" t="s">
        <v>1094</v>
      </c>
      <c r="D23" s="1">
        <v>26</v>
      </c>
      <c r="E23" s="1" t="s">
        <v>1095</v>
      </c>
      <c r="F23" s="1" t="str">
        <f t="shared" si="0"/>
        <v>Kearney, Timothy (26)</v>
      </c>
      <c r="I23" s="1" t="s">
        <v>1096</v>
      </c>
      <c r="J23" s="1" t="s">
        <v>685</v>
      </c>
      <c r="K23" s="1" t="s">
        <v>1093</v>
      </c>
      <c r="L23" s="1" t="s">
        <v>1094</v>
      </c>
      <c r="M23" s="1">
        <v>26</v>
      </c>
      <c r="N23" s="1" t="s">
        <v>1095</v>
      </c>
      <c r="P23" s="1">
        <f t="shared" si="1"/>
        <v>26</v>
      </c>
      <c r="Q23" s="1" t="str">
        <f t="shared" si="2"/>
        <v>Timothy Kearney</v>
      </c>
    </row>
    <row r="24" spans="1:17">
      <c r="A24" s="1" t="s">
        <v>690</v>
      </c>
      <c r="B24" s="1" t="s">
        <v>1097</v>
      </c>
      <c r="C24" s="1" t="s">
        <v>1098</v>
      </c>
      <c r="D24" s="1">
        <v>31</v>
      </c>
      <c r="E24" s="1" t="s">
        <v>1099</v>
      </c>
      <c r="F24" s="1" t="str">
        <f t="shared" si="0"/>
        <v>Keefer, Dawn (31)</v>
      </c>
      <c r="I24" s="1" t="s">
        <v>1100</v>
      </c>
      <c r="J24" s="1" t="s">
        <v>690</v>
      </c>
      <c r="K24" s="1" t="s">
        <v>1097</v>
      </c>
      <c r="L24" s="1" t="s">
        <v>1098</v>
      </c>
      <c r="M24" s="1">
        <v>31</v>
      </c>
      <c r="N24" s="1" t="s">
        <v>1099</v>
      </c>
      <c r="P24" s="1">
        <f t="shared" si="1"/>
        <v>31</v>
      </c>
      <c r="Q24" s="1" t="str">
        <f t="shared" si="2"/>
        <v>Dawn Keefer</v>
      </c>
    </row>
    <row r="25" spans="1:17">
      <c r="A25" s="1" t="s">
        <v>674</v>
      </c>
      <c r="B25" s="1" t="s">
        <v>1101</v>
      </c>
      <c r="C25" s="1" t="s">
        <v>1102</v>
      </c>
      <c r="D25" s="1">
        <v>15</v>
      </c>
      <c r="E25" s="1" t="s">
        <v>1103</v>
      </c>
      <c r="F25" s="1" t="str">
        <f t="shared" si="0"/>
        <v>Kim, Patty  (15)</v>
      </c>
      <c r="I25" s="1" t="s">
        <v>1104</v>
      </c>
      <c r="J25" s="1" t="s">
        <v>674</v>
      </c>
      <c r="K25" s="1" t="s">
        <v>1101</v>
      </c>
      <c r="L25" s="1" t="s">
        <v>1102</v>
      </c>
      <c r="M25" s="1">
        <v>15</v>
      </c>
      <c r="N25" s="1" t="s">
        <v>1103</v>
      </c>
      <c r="P25" s="1">
        <f t="shared" si="1"/>
        <v>15</v>
      </c>
      <c r="Q25" s="1" t="str">
        <f t="shared" si="2"/>
        <v>Patty Kim</v>
      </c>
    </row>
    <row r="26" spans="1:17">
      <c r="A26" s="1" t="s">
        <v>694</v>
      </c>
      <c r="B26" s="1" t="s">
        <v>1069</v>
      </c>
      <c r="C26" s="1" t="s">
        <v>1105</v>
      </c>
      <c r="D26" s="1">
        <v>35</v>
      </c>
      <c r="E26" s="1" t="s">
        <v>1106</v>
      </c>
      <c r="F26" s="1" t="str">
        <f t="shared" si="0"/>
        <v>Langerholc, Wayne (35)</v>
      </c>
      <c r="I26" s="1" t="s">
        <v>1107</v>
      </c>
      <c r="J26" s="1" t="s">
        <v>694</v>
      </c>
      <c r="K26" s="1" t="s">
        <v>1069</v>
      </c>
      <c r="L26" s="1" t="s">
        <v>1105</v>
      </c>
      <c r="M26" s="1">
        <v>35</v>
      </c>
      <c r="N26" s="1" t="s">
        <v>1106</v>
      </c>
      <c r="P26" s="1">
        <f t="shared" si="1"/>
        <v>35</v>
      </c>
      <c r="Q26" s="1" t="str">
        <f t="shared" si="2"/>
        <v>Wayne Langerholc, Jr.</v>
      </c>
    </row>
    <row r="27" spans="1:17">
      <c r="A27" s="1" t="s">
        <v>708</v>
      </c>
      <c r="B27" s="1" t="s">
        <v>1108</v>
      </c>
      <c r="C27" s="1" t="s">
        <v>1109</v>
      </c>
      <c r="D27" s="1">
        <v>49</v>
      </c>
      <c r="E27" s="1" t="s">
        <v>1110</v>
      </c>
      <c r="F27" s="1" t="str">
        <f t="shared" si="0"/>
        <v>Laughlin, Dan (49)</v>
      </c>
      <c r="I27" s="1" t="s">
        <v>1111</v>
      </c>
      <c r="J27" s="1" t="s">
        <v>708</v>
      </c>
      <c r="K27" s="1" t="s">
        <v>1108</v>
      </c>
      <c r="L27" s="1" t="s">
        <v>1109</v>
      </c>
      <c r="M27" s="1">
        <v>49</v>
      </c>
      <c r="N27" s="1" t="s">
        <v>1110</v>
      </c>
      <c r="P27" s="1">
        <f t="shared" si="1"/>
        <v>49</v>
      </c>
      <c r="Q27" s="1" t="str">
        <f t="shared" si="2"/>
        <v>Daniel J. Laughlin</v>
      </c>
    </row>
    <row r="28" spans="1:17">
      <c r="A28" s="1" t="s">
        <v>695</v>
      </c>
      <c r="B28" s="1" t="s">
        <v>1112</v>
      </c>
      <c r="C28" s="1" t="s">
        <v>1113</v>
      </c>
      <c r="D28" s="1">
        <v>36</v>
      </c>
      <c r="E28" s="1" t="s">
        <v>1114</v>
      </c>
      <c r="F28" s="1" t="str">
        <f t="shared" si="0"/>
        <v>Malone, James (36)</v>
      </c>
      <c r="I28" s="1" t="s">
        <v>1115</v>
      </c>
      <c r="J28" s="1" t="s">
        <v>695</v>
      </c>
      <c r="K28" s="1" t="s">
        <v>1112</v>
      </c>
      <c r="L28" s="1" t="s">
        <v>1113</v>
      </c>
      <c r="M28" s="1">
        <v>36</v>
      </c>
      <c r="N28" s="1" t="s">
        <v>1114</v>
      </c>
      <c r="P28" s="1">
        <f t="shared" si="1"/>
        <v>36</v>
      </c>
      <c r="Q28" s="1" t="str">
        <f t="shared" si="2"/>
        <v>James A. Malone</v>
      </c>
    </row>
    <row r="29" spans="1:17">
      <c r="A29" s="1" t="s">
        <v>672</v>
      </c>
      <c r="B29" s="1" t="s">
        <v>1085</v>
      </c>
      <c r="C29" s="1" t="s">
        <v>1116</v>
      </c>
      <c r="D29" s="1">
        <v>13</v>
      </c>
      <c r="E29" s="1" t="s">
        <v>1117</v>
      </c>
      <c r="F29" s="1" t="str">
        <f t="shared" si="0"/>
        <v>Martin, Scott (13)</v>
      </c>
      <c r="I29" s="1" t="s">
        <v>1118</v>
      </c>
      <c r="J29" s="1" t="s">
        <v>672</v>
      </c>
      <c r="K29" s="1" t="s">
        <v>1085</v>
      </c>
      <c r="L29" s="1" t="s">
        <v>1116</v>
      </c>
      <c r="M29" s="1">
        <v>13</v>
      </c>
      <c r="N29" s="1" t="s">
        <v>1117</v>
      </c>
      <c r="P29" s="1">
        <f t="shared" si="1"/>
        <v>13</v>
      </c>
      <c r="Q29" s="1" t="str">
        <f t="shared" si="2"/>
        <v>Scott F. Martin</v>
      </c>
    </row>
    <row r="30" spans="1:17">
      <c r="A30" s="1" t="s">
        <v>692</v>
      </c>
      <c r="B30" s="1" t="s">
        <v>1119</v>
      </c>
      <c r="C30" s="1" t="s">
        <v>1120</v>
      </c>
      <c r="D30" s="1">
        <v>33</v>
      </c>
      <c r="E30" s="1" t="s">
        <v>1121</v>
      </c>
      <c r="F30" s="1" t="str">
        <f t="shared" si="0"/>
        <v>Mastriano, Doug (33)</v>
      </c>
      <c r="I30" s="1" t="s">
        <v>1122</v>
      </c>
      <c r="J30" s="1" t="s">
        <v>692</v>
      </c>
      <c r="K30" s="1" t="s">
        <v>1119</v>
      </c>
      <c r="L30" s="1" t="s">
        <v>1120</v>
      </c>
      <c r="M30" s="1">
        <v>33</v>
      </c>
      <c r="N30" s="1" t="s">
        <v>1121</v>
      </c>
      <c r="P30" s="1">
        <f t="shared" si="1"/>
        <v>33</v>
      </c>
      <c r="Q30" s="1" t="str">
        <f t="shared" si="2"/>
        <v>Doug Mastriano</v>
      </c>
    </row>
    <row r="31" spans="1:17">
      <c r="A31" s="1" t="s">
        <v>673</v>
      </c>
      <c r="B31" s="1" t="s">
        <v>1123</v>
      </c>
      <c r="C31" s="1" t="s">
        <v>1124</v>
      </c>
      <c r="D31" s="1">
        <v>14</v>
      </c>
      <c r="E31" s="1" t="s">
        <v>1125</v>
      </c>
      <c r="F31" s="1" t="str">
        <f t="shared" si="0"/>
        <v>Miller, Nicholas (14)</v>
      </c>
      <c r="I31" s="1" t="s">
        <v>1126</v>
      </c>
      <c r="J31" s="1" t="s">
        <v>673</v>
      </c>
      <c r="K31" s="1" t="s">
        <v>1123</v>
      </c>
      <c r="L31" s="1" t="s">
        <v>1124</v>
      </c>
      <c r="M31" s="1">
        <v>14</v>
      </c>
      <c r="N31" s="1" t="s">
        <v>1125</v>
      </c>
      <c r="P31" s="1">
        <f t="shared" si="1"/>
        <v>14</v>
      </c>
      <c r="Q31" s="1" t="str">
        <f t="shared" si="2"/>
        <v>Nicholas Miller</v>
      </c>
    </row>
    <row r="32" spans="1:17">
      <c r="A32" s="1" t="s">
        <v>703</v>
      </c>
      <c r="B32" s="1" t="s">
        <v>1127</v>
      </c>
      <c r="C32" s="1" t="s">
        <v>1128</v>
      </c>
      <c r="D32" s="1">
        <v>44</v>
      </c>
      <c r="E32" s="1" t="s">
        <v>1129</v>
      </c>
      <c r="F32" s="1" t="str">
        <f t="shared" si="0"/>
        <v>Muth, Katie (44)</v>
      </c>
      <c r="I32" s="1" t="s">
        <v>1130</v>
      </c>
      <c r="J32" s="1" t="s">
        <v>703</v>
      </c>
      <c r="K32" s="1" t="s">
        <v>1127</v>
      </c>
      <c r="L32" s="1" t="s">
        <v>1128</v>
      </c>
      <c r="M32" s="1">
        <v>44</v>
      </c>
      <c r="N32" s="1" t="s">
        <v>1129</v>
      </c>
      <c r="P32" s="1">
        <f t="shared" si="1"/>
        <v>44</v>
      </c>
      <c r="Q32" s="1" t="str">
        <f t="shared" si="2"/>
        <v>Katie Muth</v>
      </c>
    </row>
    <row r="33" spans="1:17">
      <c r="A33" s="1" t="s">
        <v>683</v>
      </c>
      <c r="B33" s="1" t="s">
        <v>1131</v>
      </c>
      <c r="C33" s="1" t="s">
        <v>1132</v>
      </c>
      <c r="D33" s="1">
        <v>24</v>
      </c>
      <c r="E33" s="1" t="s">
        <v>1133</v>
      </c>
      <c r="F33" s="1" t="str">
        <f t="shared" si="0"/>
        <v>Pennycuick, Tracy (24)</v>
      </c>
      <c r="I33" s="1" t="s">
        <v>1134</v>
      </c>
      <c r="J33" s="1" t="s">
        <v>683</v>
      </c>
      <c r="K33" s="1" t="s">
        <v>1131</v>
      </c>
      <c r="L33" s="1" t="s">
        <v>1132</v>
      </c>
      <c r="M33" s="1">
        <v>24</v>
      </c>
      <c r="N33" s="1" t="s">
        <v>1133</v>
      </c>
      <c r="P33" s="1">
        <f t="shared" si="1"/>
        <v>24</v>
      </c>
      <c r="Q33" s="1" t="str">
        <f t="shared" si="2"/>
        <v>Tracy Pennycuick</v>
      </c>
    </row>
    <row r="34" spans="1:17">
      <c r="A34" s="1" t="s">
        <v>687</v>
      </c>
      <c r="B34" s="1" t="s">
        <v>1135</v>
      </c>
      <c r="C34" s="1" t="s">
        <v>1136</v>
      </c>
      <c r="D34" s="1">
        <v>28</v>
      </c>
      <c r="E34" s="1" t="s">
        <v>1137</v>
      </c>
      <c r="F34" s="1" t="str">
        <f t="shared" si="0"/>
        <v>Phillips-Hill, Kristin (28)</v>
      </c>
      <c r="I34" s="1" t="s">
        <v>1138</v>
      </c>
      <c r="J34" s="1" t="s">
        <v>687</v>
      </c>
      <c r="K34" s="1" t="s">
        <v>1135</v>
      </c>
      <c r="L34" s="1" t="s">
        <v>1136</v>
      </c>
      <c r="M34" s="1">
        <v>28</v>
      </c>
      <c r="N34" s="1" t="s">
        <v>1137</v>
      </c>
      <c r="P34" s="1">
        <f t="shared" si="1"/>
        <v>28</v>
      </c>
      <c r="Q34" s="1" t="str">
        <f t="shared" si="2"/>
        <v>Kristin Phillips-Hill</v>
      </c>
    </row>
    <row r="35" spans="1:17">
      <c r="A35" s="1" t="s">
        <v>664</v>
      </c>
      <c r="B35" s="1" t="s">
        <v>1139</v>
      </c>
      <c r="C35" s="1" t="s">
        <v>1140</v>
      </c>
      <c r="D35" s="1">
        <v>5</v>
      </c>
      <c r="E35" s="1" t="s">
        <v>1141</v>
      </c>
      <c r="F35" s="1" t="str">
        <f t="shared" si="0"/>
        <v>Picozzi, Joe (5)</v>
      </c>
      <c r="I35" s="1" t="s">
        <v>1142</v>
      </c>
      <c r="J35" s="1" t="s">
        <v>664</v>
      </c>
      <c r="K35" s="1" t="s">
        <v>1139</v>
      </c>
      <c r="L35" s="1" t="s">
        <v>1140</v>
      </c>
      <c r="M35" s="1">
        <v>5</v>
      </c>
      <c r="N35" s="1" t="s">
        <v>1141</v>
      </c>
      <c r="P35" s="1">
        <f t="shared" si="1"/>
        <v>5</v>
      </c>
      <c r="Q35" s="1" t="str">
        <f t="shared" si="2"/>
        <v>Joe Picozzi</v>
      </c>
    </row>
    <row r="36" spans="1:17">
      <c r="A36" s="1" t="s">
        <v>704</v>
      </c>
      <c r="B36" s="1" t="s">
        <v>1143</v>
      </c>
      <c r="C36" s="1" t="s">
        <v>1144</v>
      </c>
      <c r="D36" s="1">
        <v>45</v>
      </c>
      <c r="E36" s="1" t="s">
        <v>1145</v>
      </c>
      <c r="F36" s="1" t="str">
        <f t="shared" si="0"/>
        <v>Pisciottano, Nick (45)</v>
      </c>
      <c r="I36" s="1" t="s">
        <v>1146</v>
      </c>
      <c r="J36" s="1" t="s">
        <v>704</v>
      </c>
      <c r="K36" s="1" t="s">
        <v>1143</v>
      </c>
      <c r="L36" s="1" t="s">
        <v>1144</v>
      </c>
      <c r="M36" s="1">
        <v>45</v>
      </c>
      <c r="N36" s="1" t="s">
        <v>1145</v>
      </c>
      <c r="P36" s="1">
        <f t="shared" si="1"/>
        <v>45</v>
      </c>
      <c r="Q36" s="1" t="str">
        <f t="shared" si="2"/>
        <v>Nick Pisciottano</v>
      </c>
    </row>
    <row r="37" spans="1:17">
      <c r="A37" s="1" t="s">
        <v>700</v>
      </c>
      <c r="B37" s="1" t="s">
        <v>1139</v>
      </c>
      <c r="C37" s="1" t="s">
        <v>1147</v>
      </c>
      <c r="D37" s="1">
        <v>41</v>
      </c>
      <c r="E37" s="1" t="s">
        <v>1148</v>
      </c>
      <c r="F37" s="1" t="str">
        <f t="shared" si="0"/>
        <v>Pittman, Joe (41)</v>
      </c>
      <c r="I37" s="1" t="s">
        <v>1149</v>
      </c>
      <c r="J37" s="1" t="s">
        <v>700</v>
      </c>
      <c r="K37" s="1" t="s">
        <v>1139</v>
      </c>
      <c r="L37" s="1" t="s">
        <v>1147</v>
      </c>
      <c r="M37" s="1">
        <v>41</v>
      </c>
      <c r="N37" s="1" t="s">
        <v>1148</v>
      </c>
      <c r="P37" s="1">
        <f t="shared" si="1"/>
        <v>41</v>
      </c>
      <c r="Q37" s="1" t="str">
        <f t="shared" si="2"/>
        <v>Joe Pittman</v>
      </c>
    </row>
    <row r="38" spans="1:17">
      <c r="A38" s="1" t="s">
        <v>696</v>
      </c>
      <c r="B38" s="1" t="s">
        <v>1150</v>
      </c>
      <c r="C38" s="1" t="s">
        <v>1151</v>
      </c>
      <c r="D38" s="1">
        <v>37</v>
      </c>
      <c r="E38" s="1" t="s">
        <v>1152</v>
      </c>
      <c r="F38" s="1" t="str">
        <f t="shared" si="0"/>
        <v>Robinson, Devlin (37)</v>
      </c>
      <c r="I38" s="1" t="s">
        <v>1153</v>
      </c>
      <c r="J38" s="1" t="s">
        <v>696</v>
      </c>
      <c r="K38" s="1" t="s">
        <v>1150</v>
      </c>
      <c r="L38" s="1" t="s">
        <v>1151</v>
      </c>
      <c r="M38" s="1">
        <v>37</v>
      </c>
      <c r="N38" s="1" t="s">
        <v>1152</v>
      </c>
      <c r="P38" s="1">
        <f t="shared" si="1"/>
        <v>37</v>
      </c>
      <c r="Q38" s="1" t="str">
        <f t="shared" si="2"/>
        <v>Devlin Robinson</v>
      </c>
    </row>
    <row r="39" spans="1:17">
      <c r="A39" s="1" t="s">
        <v>693</v>
      </c>
      <c r="B39" s="1" t="s">
        <v>1154</v>
      </c>
      <c r="C39" s="1" t="s">
        <v>1155</v>
      </c>
      <c r="D39" s="1">
        <v>34</v>
      </c>
      <c r="E39" s="1" t="s">
        <v>1156</v>
      </c>
      <c r="F39" s="1" t="str">
        <f t="shared" si="0"/>
        <v>Rothman, Greg (34)</v>
      </c>
      <c r="I39" s="1" t="s">
        <v>1157</v>
      </c>
      <c r="J39" s="1" t="s">
        <v>693</v>
      </c>
      <c r="K39" s="1" t="s">
        <v>1154</v>
      </c>
      <c r="L39" s="1" t="s">
        <v>1155</v>
      </c>
      <c r="M39" s="1">
        <v>34</v>
      </c>
      <c r="N39" s="1" t="s">
        <v>1156</v>
      </c>
      <c r="P39" s="1">
        <f t="shared" si="1"/>
        <v>34</v>
      </c>
      <c r="Q39" s="1" t="str">
        <f t="shared" si="2"/>
        <v>Greg Rothman</v>
      </c>
    </row>
    <row r="40" spans="1:17">
      <c r="A40" s="1" t="s">
        <v>669</v>
      </c>
      <c r="B40" s="1" t="s">
        <v>1158</v>
      </c>
      <c r="C40" s="1" t="s">
        <v>1159</v>
      </c>
      <c r="D40" s="1">
        <v>10</v>
      </c>
      <c r="E40" s="1" t="s">
        <v>1160</v>
      </c>
      <c r="F40" s="1" t="str">
        <f t="shared" si="0"/>
        <v>Santarsiero, Steven (10)</v>
      </c>
      <c r="I40" s="1" t="s">
        <v>1161</v>
      </c>
      <c r="J40" s="1" t="s">
        <v>669</v>
      </c>
      <c r="K40" s="1" t="s">
        <v>1158</v>
      </c>
      <c r="L40" s="1" t="s">
        <v>1159</v>
      </c>
      <c r="M40" s="1">
        <v>10</v>
      </c>
      <c r="N40" s="1" t="s">
        <v>1160</v>
      </c>
      <c r="P40" s="1">
        <f t="shared" si="1"/>
        <v>10</v>
      </c>
      <c r="Q40" s="1" t="str">
        <f t="shared" si="2"/>
        <v>Steve Santarsiero</v>
      </c>
    </row>
    <row r="41" spans="1:17">
      <c r="A41" s="1" t="s">
        <v>660</v>
      </c>
      <c r="B41" s="1" t="s">
        <v>1162</v>
      </c>
      <c r="C41" s="1" t="s">
        <v>1163</v>
      </c>
      <c r="D41" s="1">
        <v>1</v>
      </c>
      <c r="E41" s="1" t="s">
        <v>1164</v>
      </c>
      <c r="F41" s="1" t="str">
        <f t="shared" si="0"/>
        <v>Saval, Nikil (1)</v>
      </c>
      <c r="I41" s="1" t="s">
        <v>1165</v>
      </c>
      <c r="J41" s="1" t="s">
        <v>660</v>
      </c>
      <c r="K41" s="1" t="s">
        <v>1162</v>
      </c>
      <c r="L41" s="1" t="s">
        <v>1163</v>
      </c>
      <c r="M41" s="1">
        <v>1</v>
      </c>
      <c r="N41" s="1" t="s">
        <v>1164</v>
      </c>
      <c r="P41" s="1">
        <f t="shared" si="1"/>
        <v>1</v>
      </c>
      <c r="Q41" s="1" t="str">
        <f t="shared" si="2"/>
        <v>Nikil Saval</v>
      </c>
    </row>
    <row r="42" spans="1:17">
      <c r="A42" s="1" t="s">
        <v>670</v>
      </c>
      <c r="B42" s="1" t="s">
        <v>1166</v>
      </c>
      <c r="C42" s="1" t="s">
        <v>1167</v>
      </c>
      <c r="D42" s="1">
        <v>11</v>
      </c>
      <c r="E42" s="1" t="s">
        <v>1168</v>
      </c>
      <c r="F42" s="1" t="str">
        <f t="shared" si="0"/>
        <v>Schwank, Judith (11)</v>
      </c>
      <c r="I42" s="1" t="s">
        <v>1169</v>
      </c>
      <c r="J42" s="1" t="s">
        <v>670</v>
      </c>
      <c r="K42" s="1" t="s">
        <v>1166</v>
      </c>
      <c r="L42" s="1" t="s">
        <v>1167</v>
      </c>
      <c r="M42" s="1">
        <v>11</v>
      </c>
      <c r="N42" s="1" t="s">
        <v>1168</v>
      </c>
      <c r="P42" s="1">
        <f t="shared" si="1"/>
        <v>11</v>
      </c>
      <c r="Q42" s="1" t="str">
        <f t="shared" si="2"/>
        <v>Judith L. Schwank</v>
      </c>
    </row>
    <row r="43" spans="1:17">
      <c r="A43" s="1" t="s">
        <v>691</v>
      </c>
      <c r="B43" s="1" t="s">
        <v>1170</v>
      </c>
      <c r="C43" s="1" t="s">
        <v>1171</v>
      </c>
      <c r="D43" s="1">
        <v>32</v>
      </c>
      <c r="E43" s="1" t="s">
        <v>1172</v>
      </c>
      <c r="F43" s="1" t="str">
        <f t="shared" si="0"/>
        <v>Stefano, Patrick (32)</v>
      </c>
      <c r="I43" s="1" t="s">
        <v>1173</v>
      </c>
      <c r="J43" s="1" t="s">
        <v>691</v>
      </c>
      <c r="K43" s="1" t="s">
        <v>1170</v>
      </c>
      <c r="L43" s="1" t="s">
        <v>1171</v>
      </c>
      <c r="M43" s="1">
        <v>32</v>
      </c>
      <c r="N43" s="1" t="s">
        <v>1172</v>
      </c>
      <c r="P43" s="1">
        <f t="shared" si="1"/>
        <v>32</v>
      </c>
      <c r="Q43" s="1" t="str">
        <f t="shared" si="2"/>
        <v>Pat Stefano</v>
      </c>
    </row>
    <row r="44" spans="1:17">
      <c r="A44" s="1" t="s">
        <v>662</v>
      </c>
      <c r="B44" s="1" t="s">
        <v>1174</v>
      </c>
      <c r="C44" s="1" t="s">
        <v>1175</v>
      </c>
      <c r="D44" s="1">
        <v>3</v>
      </c>
      <c r="E44" s="1" t="s">
        <v>1176</v>
      </c>
      <c r="F44" s="1" t="str">
        <f t="shared" si="0"/>
        <v>Street, Sharif (3)</v>
      </c>
      <c r="I44" s="1" t="s">
        <v>1177</v>
      </c>
      <c r="J44" s="1" t="s">
        <v>662</v>
      </c>
      <c r="K44" s="1" t="s">
        <v>1174</v>
      </c>
      <c r="L44" s="1" t="s">
        <v>1175</v>
      </c>
      <c r="M44" s="1">
        <v>3</v>
      </c>
      <c r="N44" s="1" t="s">
        <v>1176</v>
      </c>
      <c r="P44" s="1">
        <f t="shared" si="1"/>
        <v>3</v>
      </c>
      <c r="Q44" s="1" t="str">
        <f t="shared" si="2"/>
        <v>Sharif Street</v>
      </c>
    </row>
    <row r="45" spans="1:17">
      <c r="A45" s="1" t="s">
        <v>661</v>
      </c>
      <c r="B45" s="1" t="s">
        <v>1178</v>
      </c>
      <c r="C45" s="1" t="s">
        <v>1179</v>
      </c>
      <c r="D45" s="1">
        <v>2</v>
      </c>
      <c r="E45" s="1" t="s">
        <v>1180</v>
      </c>
      <c r="F45" s="1" t="str">
        <f t="shared" si="0"/>
        <v>Tartaglione, Christine (2)</v>
      </c>
      <c r="I45" s="1" t="s">
        <v>1181</v>
      </c>
      <c r="J45" s="1" t="s">
        <v>661</v>
      </c>
      <c r="K45" s="1" t="s">
        <v>1178</v>
      </c>
      <c r="L45" s="1" t="s">
        <v>1179</v>
      </c>
      <c r="M45" s="1">
        <v>2</v>
      </c>
      <c r="N45" s="1" t="s">
        <v>1180</v>
      </c>
      <c r="P45" s="1">
        <f t="shared" si="1"/>
        <v>2</v>
      </c>
      <c r="Q45" s="1" t="str">
        <f t="shared" si="2"/>
        <v>Christine M. Tartaglione</v>
      </c>
    </row>
    <row r="46" spans="1:17">
      <c r="A46" s="1" t="s">
        <v>706</v>
      </c>
      <c r="B46" s="1" t="s">
        <v>1182</v>
      </c>
      <c r="C46" s="1" t="s">
        <v>1183</v>
      </c>
      <c r="D46" s="1">
        <v>47</v>
      </c>
      <c r="E46" s="1" t="s">
        <v>1184</v>
      </c>
      <c r="F46" s="1" t="str">
        <f t="shared" si="0"/>
        <v>Vogel, Elder (47)</v>
      </c>
      <c r="I46" s="1" t="s">
        <v>1185</v>
      </c>
      <c r="J46" s="1" t="s">
        <v>706</v>
      </c>
      <c r="K46" s="1" t="s">
        <v>1182</v>
      </c>
      <c r="L46" s="1" t="s">
        <v>1183</v>
      </c>
      <c r="M46" s="1">
        <v>47</v>
      </c>
      <c r="N46" s="1" t="s">
        <v>1184</v>
      </c>
      <c r="P46" s="1">
        <f t="shared" si="1"/>
        <v>47</v>
      </c>
      <c r="Q46" s="1" t="str">
        <f t="shared" si="2"/>
        <v>Elder A. Vogel, Jr.</v>
      </c>
    </row>
    <row r="47" spans="1:17">
      <c r="A47" s="1" t="s">
        <v>689</v>
      </c>
      <c r="B47" s="1" t="s">
        <v>1186</v>
      </c>
      <c r="C47" s="1" t="s">
        <v>1187</v>
      </c>
      <c r="D47" s="1">
        <v>30</v>
      </c>
      <c r="E47" s="1" t="s">
        <v>1188</v>
      </c>
      <c r="F47" s="1" t="str">
        <f t="shared" si="0"/>
        <v>Ward, Judy (30)</v>
      </c>
      <c r="I47" s="1" t="s">
        <v>1189</v>
      </c>
      <c r="J47" s="1" t="s">
        <v>689</v>
      </c>
      <c r="K47" s="1" t="s">
        <v>1186</v>
      </c>
      <c r="L47" s="1" t="s">
        <v>1187</v>
      </c>
      <c r="M47" s="1">
        <v>30</v>
      </c>
      <c r="N47" s="1" t="s">
        <v>1188</v>
      </c>
      <c r="P47" s="1">
        <f t="shared" si="1"/>
        <v>30</v>
      </c>
      <c r="Q47" s="1" t="str">
        <f t="shared" si="2"/>
        <v>Judith Ward</v>
      </c>
    </row>
    <row r="48" spans="1:17">
      <c r="A48" s="1" t="s">
        <v>698</v>
      </c>
      <c r="B48" s="1" t="s">
        <v>1102</v>
      </c>
      <c r="C48" s="1" t="s">
        <v>1187</v>
      </c>
      <c r="D48" s="1">
        <v>39</v>
      </c>
      <c r="E48" s="1" t="s">
        <v>1190</v>
      </c>
      <c r="F48" s="1" t="str">
        <f t="shared" si="0"/>
        <v>Ward, Kim (39)</v>
      </c>
      <c r="I48" s="1" t="s">
        <v>716</v>
      </c>
      <c r="J48" s="1" t="s">
        <v>698</v>
      </c>
      <c r="K48" s="1" t="s">
        <v>1102</v>
      </c>
      <c r="L48" s="1" t="s">
        <v>1187</v>
      </c>
      <c r="M48" s="1">
        <v>39</v>
      </c>
      <c r="N48" s="1" t="s">
        <v>1190</v>
      </c>
      <c r="P48" s="1">
        <f t="shared" si="1"/>
        <v>39</v>
      </c>
      <c r="Q48" s="1" t="str">
        <f t="shared" si="2"/>
        <v>Kim L. Ward</v>
      </c>
    </row>
    <row r="49" spans="1:17">
      <c r="A49" s="1" t="s">
        <v>667</v>
      </c>
      <c r="B49" s="1" t="s">
        <v>1191</v>
      </c>
      <c r="C49" s="1" t="s">
        <v>1192</v>
      </c>
      <c r="D49" s="1">
        <v>8</v>
      </c>
      <c r="E49" s="1" t="s">
        <v>1193</v>
      </c>
      <c r="F49" s="1" t="str">
        <f t="shared" si="0"/>
        <v>Williams, Anthony Hardy (8)</v>
      </c>
      <c r="I49" s="1" t="s">
        <v>1194</v>
      </c>
      <c r="J49" s="1" t="s">
        <v>667</v>
      </c>
      <c r="K49" s="1" t="s">
        <v>1191</v>
      </c>
      <c r="L49" s="1" t="s">
        <v>1192</v>
      </c>
      <c r="M49" s="1">
        <v>8</v>
      </c>
      <c r="N49" s="1" t="s">
        <v>1193</v>
      </c>
      <c r="P49" s="1">
        <f t="shared" si="1"/>
        <v>8</v>
      </c>
      <c r="Q49" s="1" t="str">
        <f t="shared" si="2"/>
        <v>Anthony H. Williams</v>
      </c>
    </row>
    <row r="50" spans="1:17">
      <c r="A50" s="1" t="s">
        <v>697</v>
      </c>
      <c r="B50" s="1" t="s">
        <v>1195</v>
      </c>
      <c r="C50" s="1" t="s">
        <v>1192</v>
      </c>
      <c r="D50" s="1">
        <v>38</v>
      </c>
      <c r="E50" s="1" t="s">
        <v>1196</v>
      </c>
      <c r="F50" s="1" t="str">
        <f t="shared" si="0"/>
        <v>Williams, Lindsey (38)</v>
      </c>
      <c r="I50" s="1" t="s">
        <v>1197</v>
      </c>
      <c r="J50" s="1" t="s">
        <v>697</v>
      </c>
      <c r="K50" s="1" t="s">
        <v>1195</v>
      </c>
      <c r="L50" s="1" t="s">
        <v>1192</v>
      </c>
      <c r="M50" s="1">
        <v>38</v>
      </c>
      <c r="N50" s="1" t="s">
        <v>1196</v>
      </c>
      <c r="P50" s="1">
        <f t="shared" si="1"/>
        <v>38</v>
      </c>
      <c r="Q50" s="1" t="str">
        <f t="shared" si="2"/>
        <v>Lindsey Williams</v>
      </c>
    </row>
    <row r="51" spans="1:17">
      <c r="A51" s="1" t="s">
        <v>682</v>
      </c>
      <c r="B51" s="1" t="s">
        <v>1198</v>
      </c>
      <c r="C51" s="1" t="s">
        <v>1199</v>
      </c>
      <c r="D51" s="1">
        <v>23</v>
      </c>
      <c r="E51" s="1" t="s">
        <v>1200</v>
      </c>
      <c r="F51" s="1" t="str">
        <f t="shared" si="0"/>
        <v>Yaw, Gene (23)</v>
      </c>
      <c r="I51" s="1" t="s">
        <v>1201</v>
      </c>
      <c r="J51" s="1" t="s">
        <v>682</v>
      </c>
      <c r="K51" s="1" t="s">
        <v>1198</v>
      </c>
      <c r="L51" s="1" t="s">
        <v>1199</v>
      </c>
      <c r="M51" s="1">
        <v>23</v>
      </c>
      <c r="N51" s="1" t="s">
        <v>1200</v>
      </c>
      <c r="P51" s="1">
        <f t="shared" si="1"/>
        <v>23</v>
      </c>
      <c r="Q51" s="1" t="str">
        <f t="shared" si="2"/>
        <v>E. Eugene Yaw</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00AC-7F90-4F77-8530-B2B14D1C46AC}">
  <dimension ref="A1:R1002"/>
  <sheetViews>
    <sheetView workbookViewId="0">
      <selection activeCell="N4" sqref="N4:N24"/>
    </sheetView>
  </sheetViews>
  <sheetFormatPr defaultColWidth="8.85546875" defaultRowHeight="12.75"/>
  <cols>
    <col min="1" max="1" width="5.7109375" style="3" customWidth="1"/>
    <col min="2" max="2" width="10.28515625" style="3" bestFit="1" customWidth="1"/>
    <col min="3" max="3" width="8.85546875" style="3"/>
    <col min="4" max="4" width="4.7109375" style="3" customWidth="1"/>
    <col min="5" max="6" width="8.85546875" style="3"/>
    <col min="7" max="7" width="5.7109375" style="3" customWidth="1"/>
    <col min="8" max="8" width="21.7109375" style="3" bestFit="1" customWidth="1"/>
    <col min="9" max="9" width="8.85546875" style="3"/>
    <col min="10" max="10" width="4.7109375" style="3" customWidth="1"/>
    <col min="11" max="11" width="21.7109375" style="3" bestFit="1" customWidth="1"/>
    <col min="12" max="12" width="8.85546875" style="3"/>
    <col min="13" max="13" width="4.7109375" style="3" customWidth="1"/>
    <col min="14" max="14" width="33.140625" style="3" bestFit="1" customWidth="1"/>
    <col min="15" max="15" width="5" style="3" bestFit="1" customWidth="1"/>
    <col min="16" max="16" width="5.7109375" style="3" customWidth="1"/>
    <col min="17" max="16384" width="8.85546875" style="3"/>
  </cols>
  <sheetData>
    <row r="1" spans="1:18">
      <c r="A1" s="4"/>
      <c r="B1" s="8" t="s">
        <v>1202</v>
      </c>
      <c r="C1" s="5"/>
      <c r="D1" s="5"/>
      <c r="E1" s="5"/>
      <c r="F1" s="5"/>
      <c r="G1" s="4"/>
      <c r="H1" s="7" t="s">
        <v>1203</v>
      </c>
      <c r="I1" s="6"/>
      <c r="J1" s="6"/>
      <c r="K1" s="6"/>
      <c r="L1" s="6"/>
      <c r="M1" s="4"/>
      <c r="N1" s="64" t="s">
        <v>1204</v>
      </c>
      <c r="O1" s="65"/>
      <c r="P1" s="64"/>
      <c r="Q1" s="64"/>
      <c r="R1" s="64"/>
    </row>
    <row r="2" spans="1:18">
      <c r="A2" s="4"/>
      <c r="B2" s="4" t="s">
        <v>792</v>
      </c>
      <c r="C2" s="4">
        <v>1</v>
      </c>
      <c r="D2" s="4"/>
      <c r="E2" s="4" t="str" cm="1">
        <f t="array" ref="E2:F1000">_xlfn.SORTBY(B2:C1000,B2:B1000,1)</f>
        <v>AUN1</v>
      </c>
      <c r="F2" s="4">
        <v>3</v>
      </c>
      <c r="G2" s="4"/>
      <c r="H2" s="4" t="s">
        <v>36</v>
      </c>
      <c r="I2" s="4">
        <v>1</v>
      </c>
      <c r="J2" s="4"/>
      <c r="K2" s="4" t="str" cm="1">
        <f t="array" ref="K2:L1000">_xlfn.SORTBY(H2:I1000,H2:H1000,1)</f>
        <v>Aug_BEF_2026</v>
      </c>
      <c r="L2" s="4">
        <v>5</v>
      </c>
      <c r="M2" s="4"/>
      <c r="N2" s="3" t="s">
        <v>1205</v>
      </c>
      <c r="O2" s="4">
        <v>1</v>
      </c>
      <c r="Q2" s="4" t="str" cm="1">
        <f t="array" ref="Q2:R1000">_xlfn.SORTBY(N2:O1000,N2:N1000,1)</f>
        <v>AUN1</v>
      </c>
      <c r="R2" s="3">
        <v>3</v>
      </c>
    </row>
    <row r="3" spans="1:18">
      <c r="A3" s="4"/>
      <c r="B3" s="4" t="s">
        <v>1004</v>
      </c>
      <c r="C3" s="4">
        <v>2</v>
      </c>
      <c r="D3" s="4"/>
      <c r="E3" s="4" t="str">
        <v>AUN10</v>
      </c>
      <c r="F3" s="4">
        <v>12</v>
      </c>
      <c r="G3" s="4"/>
      <c r="H3" s="4" t="s">
        <v>712</v>
      </c>
      <c r="I3" s="4">
        <v>2</v>
      </c>
      <c r="J3" s="4"/>
      <c r="K3" s="4" t="str">
        <v>Aug_CTE_2026</v>
      </c>
      <c r="L3" s="4">
        <v>12</v>
      </c>
      <c r="M3" s="4"/>
      <c r="N3" s="3" t="s">
        <v>1004</v>
      </c>
      <c r="O3" s="4">
        <v>2</v>
      </c>
      <c r="Q3" s="3" t="str">
        <v>AUN10</v>
      </c>
      <c r="R3" s="3">
        <v>12</v>
      </c>
    </row>
    <row r="4" spans="1:18">
      <c r="A4" s="4"/>
      <c r="B4" s="4" t="s">
        <v>717</v>
      </c>
      <c r="C4" s="4">
        <v>3</v>
      </c>
      <c r="D4" s="4"/>
      <c r="E4" s="4" t="str">
        <v>AUN11</v>
      </c>
      <c r="F4" s="4">
        <v>13</v>
      </c>
      <c r="G4" s="4"/>
      <c r="H4" s="4" t="s">
        <v>756</v>
      </c>
      <c r="I4" s="4">
        <v>3</v>
      </c>
      <c r="J4" s="4"/>
      <c r="K4" s="4" t="str">
        <v>Aug_EI_2024</v>
      </c>
      <c r="L4" s="4">
        <v>21</v>
      </c>
      <c r="M4" s="4"/>
      <c r="N4" s="3" t="s">
        <v>717</v>
      </c>
      <c r="O4" s="4">
        <v>3</v>
      </c>
      <c r="Q4" s="3" t="str">
        <v>AUN11</v>
      </c>
      <c r="R4" s="3">
        <v>13</v>
      </c>
    </row>
    <row r="5" spans="1:18">
      <c r="A5" s="4"/>
      <c r="B5" s="4" t="s">
        <v>718</v>
      </c>
      <c r="C5" s="4">
        <v>4</v>
      </c>
      <c r="D5" s="4"/>
      <c r="E5" s="4" t="str">
        <v>AUN12</v>
      </c>
      <c r="F5" s="4">
        <v>14</v>
      </c>
      <c r="G5" s="4"/>
      <c r="H5" s="4" t="s">
        <v>757</v>
      </c>
      <c r="I5" s="4">
        <v>4</v>
      </c>
      <c r="J5" s="4"/>
      <c r="K5" s="4" t="str">
        <v>Aug_MissedPayments</v>
      </c>
      <c r="L5" s="4">
        <v>23</v>
      </c>
      <c r="M5" s="4"/>
      <c r="N5" s="3" t="s">
        <v>718</v>
      </c>
      <c r="O5" s="4">
        <v>4</v>
      </c>
      <c r="Q5" s="3" t="str">
        <v>AUN12</v>
      </c>
      <c r="R5" s="3">
        <v>14</v>
      </c>
    </row>
    <row r="6" spans="1:18">
      <c r="A6" s="4"/>
      <c r="B6" s="4" t="s">
        <v>719</v>
      </c>
      <c r="C6" s="4">
        <v>5</v>
      </c>
      <c r="D6" s="4"/>
      <c r="E6" s="4" t="str">
        <v>AUN13</v>
      </c>
      <c r="F6" s="4">
        <v>15</v>
      </c>
      <c r="G6" s="4"/>
      <c r="H6" s="4" t="s">
        <v>758</v>
      </c>
      <c r="I6" s="4">
        <v>5</v>
      </c>
      <c r="J6" s="4"/>
      <c r="K6" s="4" t="str">
        <v>Aug_PupilTrans_2024</v>
      </c>
      <c r="L6" s="4">
        <v>9</v>
      </c>
      <c r="M6" s="4"/>
      <c r="N6" s="3" t="s">
        <v>719</v>
      </c>
      <c r="O6" s="4">
        <v>5</v>
      </c>
      <c r="Q6" s="3" t="str">
        <v>AUN13</v>
      </c>
      <c r="R6" s="3">
        <v>15</v>
      </c>
    </row>
    <row r="7" spans="1:18">
      <c r="A7" s="4"/>
      <c r="B7" s="4" t="s">
        <v>720</v>
      </c>
      <c r="C7" s="4">
        <v>6</v>
      </c>
      <c r="D7" s="4"/>
      <c r="E7" s="4" t="str">
        <v>AUN14</v>
      </c>
      <c r="F7" s="4">
        <v>16</v>
      </c>
      <c r="G7" s="4"/>
      <c r="H7" s="4" t="s">
        <v>759</v>
      </c>
      <c r="I7" s="4">
        <v>6</v>
      </c>
      <c r="J7" s="4"/>
      <c r="K7" s="4" t="str">
        <v>Aug_RTLBG_2026</v>
      </c>
      <c r="L7" s="4">
        <v>8</v>
      </c>
      <c r="M7" s="4"/>
      <c r="N7" s="3" t="s">
        <v>720</v>
      </c>
      <c r="O7" s="4">
        <v>6</v>
      </c>
      <c r="Q7" s="3" t="str">
        <v>AUN14</v>
      </c>
      <c r="R7" s="3">
        <v>16</v>
      </c>
    </row>
    <row r="8" spans="1:18">
      <c r="A8" s="4"/>
      <c r="B8" s="4" t="s">
        <v>721</v>
      </c>
      <c r="C8" s="4">
        <v>7</v>
      </c>
      <c r="D8" s="4"/>
      <c r="E8" s="4" t="str">
        <v>AUN15</v>
      </c>
      <c r="F8" s="4">
        <v>17</v>
      </c>
      <c r="G8" s="4"/>
      <c r="H8" s="4" t="s">
        <v>760</v>
      </c>
      <c r="I8" s="4">
        <v>7</v>
      </c>
      <c r="J8" s="4"/>
      <c r="K8" s="4" t="str">
        <v>Aug_SpEdCore_2024</v>
      </c>
      <c r="L8" s="4">
        <v>19</v>
      </c>
      <c r="M8" s="4"/>
      <c r="N8" s="3" t="s">
        <v>721</v>
      </c>
      <c r="O8" s="4">
        <v>7</v>
      </c>
      <c r="Q8" s="3" t="str">
        <v>AUN15</v>
      </c>
      <c r="R8" s="3">
        <v>17</v>
      </c>
    </row>
    <row r="9" spans="1:18">
      <c r="A9" s="4"/>
      <c r="B9" s="4" t="s">
        <v>722</v>
      </c>
      <c r="C9" s="4">
        <v>8</v>
      </c>
      <c r="D9" s="4"/>
      <c r="E9" s="4" t="str">
        <v>AUN16</v>
      </c>
      <c r="F9" s="4">
        <v>18</v>
      </c>
      <c r="G9" s="4"/>
      <c r="H9" s="4" t="s">
        <v>761</v>
      </c>
      <c r="I9" s="4">
        <v>8</v>
      </c>
      <c r="J9" s="4"/>
      <c r="K9" s="4" t="str">
        <v>Aug_SpEdTrans_2024</v>
      </c>
      <c r="L9" s="4">
        <v>18</v>
      </c>
      <c r="M9" s="4"/>
      <c r="N9" s="3" t="s">
        <v>722</v>
      </c>
      <c r="O9" s="4">
        <v>8</v>
      </c>
      <c r="Q9" s="3" t="str">
        <v>AUN16</v>
      </c>
      <c r="R9" s="3">
        <v>18</v>
      </c>
    </row>
    <row r="10" spans="1:18">
      <c r="A10" s="4"/>
      <c r="B10" s="4" t="s">
        <v>723</v>
      </c>
      <c r="C10" s="4">
        <v>9</v>
      </c>
      <c r="D10" s="4"/>
      <c r="E10" s="4" t="str">
        <v>AUN17</v>
      </c>
      <c r="F10" s="4">
        <v>19</v>
      </c>
      <c r="G10" s="4"/>
      <c r="H10" s="4" t="s">
        <v>762</v>
      </c>
      <c r="I10" s="4">
        <v>9</v>
      </c>
      <c r="J10" s="4"/>
      <c r="K10" s="4" t="str">
        <v>Aug_SPTRA_2026</v>
      </c>
      <c r="L10" s="4">
        <v>7</v>
      </c>
      <c r="M10" s="4"/>
      <c r="N10" s="3" t="s">
        <v>723</v>
      </c>
      <c r="O10" s="4">
        <v>9</v>
      </c>
      <c r="Q10" s="3" t="str">
        <v>AUN17</v>
      </c>
      <c r="R10" s="3">
        <v>19</v>
      </c>
    </row>
    <row r="11" spans="1:18">
      <c r="A11" s="4"/>
      <c r="B11" s="4" t="s">
        <v>724</v>
      </c>
      <c r="C11" s="4">
        <v>10</v>
      </c>
      <c r="D11" s="4"/>
      <c r="E11" s="4" t="str">
        <v>AUN18</v>
      </c>
      <c r="F11" s="4">
        <v>20</v>
      </c>
      <c r="G11" s="4"/>
      <c r="H11" s="4" t="s">
        <v>763</v>
      </c>
      <c r="I11" s="4">
        <v>10</v>
      </c>
      <c r="J11" s="4"/>
      <c r="K11" s="4" t="str">
        <v>Aug_SS_2024</v>
      </c>
      <c r="L11" s="4">
        <v>11</v>
      </c>
      <c r="M11" s="4"/>
      <c r="N11" s="3" t="s">
        <v>724</v>
      </c>
      <c r="O11" s="4">
        <v>10</v>
      </c>
      <c r="Q11" s="3" t="str">
        <v>AUN18</v>
      </c>
      <c r="R11" s="3">
        <v>20</v>
      </c>
    </row>
    <row r="12" spans="1:18">
      <c r="A12" s="4"/>
      <c r="B12" s="4" t="s">
        <v>725</v>
      </c>
      <c r="C12" s="4">
        <v>11</v>
      </c>
      <c r="D12" s="4"/>
      <c r="E12" s="4" t="str">
        <v>AUN19</v>
      </c>
      <c r="F12" s="4">
        <v>21</v>
      </c>
      <c r="G12" s="4"/>
      <c r="H12" s="4" t="s">
        <v>764</v>
      </c>
      <c r="I12" s="4">
        <v>11</v>
      </c>
      <c r="J12" s="4"/>
      <c r="K12" s="4" t="str">
        <v>AUN</v>
      </c>
      <c r="L12" s="4">
        <v>1</v>
      </c>
      <c r="M12" s="4"/>
      <c r="N12" s="3" t="s">
        <v>725</v>
      </c>
      <c r="O12" s="4">
        <v>11</v>
      </c>
      <c r="Q12" s="3" t="str">
        <v>AUN19</v>
      </c>
      <c r="R12" s="3">
        <v>21</v>
      </c>
    </row>
    <row r="13" spans="1:18">
      <c r="A13" s="4"/>
      <c r="B13" s="4" t="s">
        <v>726</v>
      </c>
      <c r="C13" s="4">
        <v>12</v>
      </c>
      <c r="D13" s="4"/>
      <c r="E13" s="4" t="str">
        <v>AUN2</v>
      </c>
      <c r="F13" s="4">
        <v>4</v>
      </c>
      <c r="G13" s="4"/>
      <c r="H13" s="4" t="s">
        <v>765</v>
      </c>
      <c r="I13" s="4">
        <v>12</v>
      </c>
      <c r="J13" s="4"/>
      <c r="K13" s="4" t="str">
        <v>ExpPerDay</v>
      </c>
      <c r="L13" s="4">
        <v>33</v>
      </c>
      <c r="M13" s="4"/>
      <c r="N13" s="3" t="s">
        <v>726</v>
      </c>
      <c r="O13" s="4">
        <v>12</v>
      </c>
      <c r="Q13" s="3" t="str">
        <v>AUN2</v>
      </c>
      <c r="R13" s="3">
        <v>4</v>
      </c>
    </row>
    <row r="14" spans="1:18">
      <c r="A14" s="4"/>
      <c r="B14" s="4" t="s">
        <v>727</v>
      </c>
      <c r="C14" s="4">
        <v>13</v>
      </c>
      <c r="D14" s="4"/>
      <c r="E14" s="4" t="str">
        <v>AUN20</v>
      </c>
      <c r="F14" s="4">
        <v>22</v>
      </c>
      <c r="G14" s="4"/>
      <c r="H14" s="4" t="s">
        <v>766</v>
      </c>
      <c r="I14" s="4">
        <v>13</v>
      </c>
      <c r="J14" s="4"/>
      <c r="K14" s="4" t="str">
        <v>FB_CAU_A</v>
      </c>
      <c r="L14" s="4">
        <v>32</v>
      </c>
      <c r="M14" s="4"/>
      <c r="N14" s="3" t="s">
        <v>727</v>
      </c>
      <c r="O14" s="4">
        <v>13</v>
      </c>
      <c r="Q14" s="3" t="str">
        <v>AUN20</v>
      </c>
      <c r="R14" s="3">
        <v>22</v>
      </c>
    </row>
    <row r="15" spans="1:18">
      <c r="A15" s="4"/>
      <c r="B15" s="4" t="s">
        <v>728</v>
      </c>
      <c r="C15" s="4">
        <v>14</v>
      </c>
      <c r="D15" s="4"/>
      <c r="E15" s="4" t="str">
        <v>AUN21</v>
      </c>
      <c r="F15" s="4">
        <v>23</v>
      </c>
      <c r="G15" s="4"/>
      <c r="H15" s="4" t="s">
        <v>767</v>
      </c>
      <c r="I15" s="4">
        <v>14</v>
      </c>
      <c r="J15" s="4"/>
      <c r="K15" s="4" t="str">
        <v>flag_budget25miss</v>
      </c>
      <c r="L15" s="4">
        <v>35</v>
      </c>
      <c r="M15" s="4"/>
      <c r="N15" s="3" t="s">
        <v>728</v>
      </c>
      <c r="O15" s="4">
        <v>14</v>
      </c>
      <c r="Q15" s="3" t="str">
        <v>AUN21</v>
      </c>
      <c r="R15" s="3">
        <v>23</v>
      </c>
    </row>
    <row r="16" spans="1:18">
      <c r="A16" s="4"/>
      <c r="B16" s="4" t="s">
        <v>729</v>
      </c>
      <c r="C16" s="4">
        <v>15</v>
      </c>
      <c r="D16" s="4"/>
      <c r="E16" s="4" t="str">
        <v>AUN22</v>
      </c>
      <c r="F16" s="4">
        <v>24</v>
      </c>
      <c r="G16" s="4"/>
      <c r="H16" s="4" t="s">
        <v>768</v>
      </c>
      <c r="I16" s="4">
        <v>15</v>
      </c>
      <c r="J16" s="4"/>
      <c r="K16" s="4" t="str">
        <v>flag_missing_CTC</v>
      </c>
      <c r="L16" s="4">
        <v>36</v>
      </c>
      <c r="M16" s="4"/>
      <c r="N16" s="3" t="s">
        <v>729</v>
      </c>
      <c r="O16" s="4">
        <v>15</v>
      </c>
      <c r="Q16" s="3" t="str">
        <v>AUN3</v>
      </c>
      <c r="R16" s="3">
        <v>5</v>
      </c>
    </row>
    <row r="17" spans="1:18">
      <c r="A17" s="4"/>
      <c r="B17" s="4" t="s">
        <v>730</v>
      </c>
      <c r="C17" s="4">
        <v>16</v>
      </c>
      <c r="D17" s="4"/>
      <c r="E17" s="4" t="str">
        <v>AUN23</v>
      </c>
      <c r="F17" s="4">
        <v>25</v>
      </c>
      <c r="G17" s="4"/>
      <c r="H17" s="4" t="s">
        <v>769</v>
      </c>
      <c r="I17" s="4">
        <v>16</v>
      </c>
      <c r="J17" s="4"/>
      <c r="K17" s="4" t="str">
        <v>FundBal_DaysofExp</v>
      </c>
      <c r="L17" s="4">
        <v>40</v>
      </c>
      <c r="M17" s="4"/>
      <c r="N17" s="3" t="s">
        <v>730</v>
      </c>
      <c r="O17" s="4">
        <v>16</v>
      </c>
      <c r="Q17" s="3" t="str">
        <v>AUN4</v>
      </c>
      <c r="R17" s="3">
        <v>6</v>
      </c>
    </row>
    <row r="18" spans="1:18">
      <c r="A18" s="4"/>
      <c r="B18" s="4" t="s">
        <v>731</v>
      </c>
      <c r="C18" s="4">
        <v>17</v>
      </c>
      <c r="D18" s="4"/>
      <c r="E18" s="4" t="str">
        <v>AUN24</v>
      </c>
      <c r="F18" s="4">
        <v>26</v>
      </c>
      <c r="G18" s="4"/>
      <c r="H18" s="4" t="s">
        <v>770</v>
      </c>
      <c r="I18" s="4">
        <v>17</v>
      </c>
      <c r="J18" s="4"/>
      <c r="K18" s="4" t="str">
        <v>Jul_EI_2024</v>
      </c>
      <c r="L18" s="4">
        <v>20</v>
      </c>
      <c r="M18" s="4"/>
      <c r="N18" s="3" t="s">
        <v>731</v>
      </c>
      <c r="O18" s="4">
        <v>17</v>
      </c>
      <c r="Q18" s="3" t="str">
        <v>AUN5</v>
      </c>
      <c r="R18" s="3">
        <v>7</v>
      </c>
    </row>
    <row r="19" spans="1:18">
      <c r="A19" s="4"/>
      <c r="B19" s="4" t="s">
        <v>732</v>
      </c>
      <c r="C19" s="4">
        <v>18</v>
      </c>
      <c r="D19" s="4"/>
      <c r="E19" s="4" t="str">
        <v>AUN25</v>
      </c>
      <c r="F19" s="4">
        <v>27</v>
      </c>
      <c r="G19" s="4"/>
      <c r="H19" s="4" t="s">
        <v>771</v>
      </c>
      <c r="I19" s="4">
        <v>18</v>
      </c>
      <c r="J19" s="4"/>
      <c r="K19" s="4" t="str">
        <v>Jul_MissedPayments</v>
      </c>
      <c r="L19" s="4">
        <v>22</v>
      </c>
      <c r="M19" s="4"/>
      <c r="N19" s="3" t="s">
        <v>732</v>
      </c>
      <c r="O19" s="4">
        <v>18</v>
      </c>
      <c r="Q19" s="3" t="str">
        <v>AUN6</v>
      </c>
      <c r="R19" s="3">
        <v>8</v>
      </c>
    </row>
    <row r="20" spans="1:18">
      <c r="A20" s="4"/>
      <c r="B20" s="4" t="s">
        <v>733</v>
      </c>
      <c r="C20" s="4">
        <v>19</v>
      </c>
      <c r="D20" s="4"/>
      <c r="E20" s="4" t="str">
        <v>AUN26</v>
      </c>
      <c r="F20" s="4">
        <v>28</v>
      </c>
      <c r="G20" s="4"/>
      <c r="H20" s="4" t="s">
        <v>772</v>
      </c>
      <c r="I20" s="4">
        <v>19</v>
      </c>
      <c r="J20" s="4"/>
      <c r="K20" s="4" t="str">
        <v>Jul_SEF_2026</v>
      </c>
      <c r="L20" s="4">
        <v>6</v>
      </c>
      <c r="M20" s="4"/>
      <c r="N20" s="3" t="s">
        <v>733</v>
      </c>
      <c r="O20" s="4">
        <v>19</v>
      </c>
      <c r="Q20" s="3" t="str">
        <v>AUN7</v>
      </c>
      <c r="R20" s="3">
        <v>9</v>
      </c>
    </row>
    <row r="21" spans="1:18">
      <c r="A21" s="4"/>
      <c r="B21" s="4" t="s">
        <v>734</v>
      </c>
      <c r="C21" s="4">
        <v>20</v>
      </c>
      <c r="D21" s="4"/>
      <c r="E21" s="4" t="str">
        <v>AUN27</v>
      </c>
      <c r="F21" s="4">
        <v>29</v>
      </c>
      <c r="G21" s="4"/>
      <c r="H21" s="4" t="s">
        <v>773</v>
      </c>
      <c r="I21" s="4">
        <v>20</v>
      </c>
      <c r="J21" s="4"/>
      <c r="K21" s="4" t="str">
        <v>JulAug_MissedPayments</v>
      </c>
      <c r="L21" s="4">
        <v>24</v>
      </c>
      <c r="M21" s="4"/>
      <c r="N21" s="3" t="s">
        <v>734</v>
      </c>
      <c r="O21" s="4">
        <v>20</v>
      </c>
      <c r="Q21" s="3" t="str">
        <v>AUN8</v>
      </c>
      <c r="R21" s="3">
        <v>10</v>
      </c>
    </row>
    <row r="22" spans="1:18">
      <c r="A22" s="4"/>
      <c r="B22" s="4" t="s">
        <v>735</v>
      </c>
      <c r="C22" s="4">
        <v>21</v>
      </c>
      <c r="D22" s="4"/>
      <c r="E22" s="4" t="str">
        <v>AUN28</v>
      </c>
      <c r="F22" s="4">
        <v>30</v>
      </c>
      <c r="G22" s="4"/>
      <c r="H22" s="4" t="s">
        <v>774</v>
      </c>
      <c r="I22" s="4">
        <v>21</v>
      </c>
      <c r="J22" s="4"/>
      <c r="K22" s="4" t="str">
        <v>LEANAME</v>
      </c>
      <c r="L22" s="4">
        <v>2</v>
      </c>
      <c r="M22" s="4"/>
      <c r="N22" s="3" t="s">
        <v>735</v>
      </c>
      <c r="O22" s="4">
        <v>21</v>
      </c>
      <c r="Q22" s="3" t="str">
        <v>AUN9</v>
      </c>
      <c r="R22" s="3">
        <v>11</v>
      </c>
    </row>
    <row r="23" spans="1:18">
      <c r="A23" s="4"/>
      <c r="B23" s="4" t="s">
        <v>736</v>
      </c>
      <c r="C23" s="4">
        <v>22</v>
      </c>
      <c r="D23" s="4"/>
      <c r="E23" s="4" t="str">
        <v>AUN29</v>
      </c>
      <c r="F23" s="4">
        <v>31</v>
      </c>
      <c r="G23" s="4"/>
      <c r="H23" s="4" t="s">
        <v>775</v>
      </c>
      <c r="I23" s="4">
        <v>22</v>
      </c>
      <c r="J23" s="4"/>
      <c r="K23" s="4" t="str">
        <v>MissedPays_DaysofExp</v>
      </c>
      <c r="L23" s="4">
        <v>38</v>
      </c>
      <c r="M23" s="4"/>
      <c r="N23" s="3" t="s">
        <v>736</v>
      </c>
      <c r="O23" s="4">
        <v>22</v>
      </c>
      <c r="Q23" s="3" t="str">
        <v>hdistrict</v>
      </c>
      <c r="R23" s="3">
        <v>1</v>
      </c>
    </row>
    <row r="24" spans="1:18">
      <c r="A24" s="4"/>
      <c r="B24" s="4" t="s">
        <v>737</v>
      </c>
      <c r="C24" s="4">
        <v>23</v>
      </c>
      <c r="D24" s="4"/>
      <c r="E24" s="4" t="str">
        <v>AUN3</v>
      </c>
      <c r="F24" s="4">
        <v>5</v>
      </c>
      <c r="G24" s="4"/>
      <c r="H24" s="4" t="s">
        <v>776</v>
      </c>
      <c r="I24" s="4">
        <v>23</v>
      </c>
      <c r="J24" s="4"/>
      <c r="K24" s="4" t="str">
        <v>MU_JulAug_5yAvg</v>
      </c>
      <c r="L24" s="4">
        <v>27</v>
      </c>
      <c r="M24" s="4"/>
      <c r="N24" s="3" t="s">
        <v>737</v>
      </c>
      <c r="O24" s="4">
        <v>23</v>
      </c>
      <c r="Q24" s="3" t="str">
        <v>LEACount</v>
      </c>
      <c r="R24" s="3">
        <v>2</v>
      </c>
    </row>
    <row r="25" spans="1:18">
      <c r="A25" s="4"/>
      <c r="B25" s="4" t="s">
        <v>738</v>
      </c>
      <c r="C25" s="4">
        <v>24</v>
      </c>
      <c r="D25" s="4"/>
      <c r="E25" s="4" t="str">
        <v>AUN30</v>
      </c>
      <c r="F25" s="4">
        <v>32</v>
      </c>
      <c r="G25" s="4"/>
      <c r="H25" s="4" t="s">
        <v>713</v>
      </c>
      <c r="I25" s="4">
        <v>24</v>
      </c>
      <c r="J25" s="4"/>
      <c r="K25" s="4" t="str">
        <v>Oct_BEF_2026</v>
      </c>
      <c r="L25" s="4">
        <v>13</v>
      </c>
      <c r="M25" s="4"/>
      <c r="O25" s="4">
        <v>24</v>
      </c>
      <c r="Q25" s="3">
        <v>0</v>
      </c>
      <c r="R25" s="3">
        <v>24</v>
      </c>
    </row>
    <row r="26" spans="1:18">
      <c r="A26" s="4"/>
      <c r="B26" s="4" t="s">
        <v>739</v>
      </c>
      <c r="C26" s="4">
        <v>25</v>
      </c>
      <c r="D26" s="4"/>
      <c r="E26" s="4" t="str">
        <v>AUN31</v>
      </c>
      <c r="F26" s="4">
        <v>33</v>
      </c>
      <c r="G26" s="4"/>
      <c r="H26" s="4" t="s">
        <v>777</v>
      </c>
      <c r="I26" s="4">
        <v>25</v>
      </c>
      <c r="J26" s="4"/>
      <c r="K26" s="4" t="str">
        <v>Oct_CTE_2026</v>
      </c>
      <c r="L26" s="4">
        <v>17</v>
      </c>
      <c r="M26" s="4"/>
      <c r="O26" s="4">
        <v>25</v>
      </c>
      <c r="Q26" s="3">
        <v>0</v>
      </c>
      <c r="R26" s="3">
        <v>25</v>
      </c>
    </row>
    <row r="27" spans="1:18">
      <c r="A27" s="4"/>
      <c r="B27" s="4" t="s">
        <v>740</v>
      </c>
      <c r="C27" s="4">
        <v>26</v>
      </c>
      <c r="D27" s="4"/>
      <c r="E27" s="4" t="str">
        <v>AUN32</v>
      </c>
      <c r="F27" s="4">
        <v>34</v>
      </c>
      <c r="G27" s="4"/>
      <c r="H27" s="4" t="s">
        <v>778</v>
      </c>
      <c r="I27" s="4">
        <v>26</v>
      </c>
      <c r="J27" s="4"/>
      <c r="K27" s="4" t="str">
        <v>Oct_MissedPayments</v>
      </c>
      <c r="L27" s="4">
        <v>26</v>
      </c>
      <c r="M27" s="4"/>
      <c r="O27" s="4">
        <v>26</v>
      </c>
      <c r="Q27" s="3">
        <v>0</v>
      </c>
      <c r="R27" s="3">
        <v>26</v>
      </c>
    </row>
    <row r="28" spans="1:18">
      <c r="A28" s="4"/>
      <c r="B28" s="4" t="s">
        <v>741</v>
      </c>
      <c r="C28" s="4">
        <v>27</v>
      </c>
      <c r="D28" s="4"/>
      <c r="E28" s="4" t="str">
        <v>AUN33</v>
      </c>
      <c r="F28" s="4">
        <v>35</v>
      </c>
      <c r="G28" s="4"/>
      <c r="H28" s="4" t="s">
        <v>779</v>
      </c>
      <c r="I28" s="4">
        <v>27</v>
      </c>
      <c r="J28" s="4"/>
      <c r="K28" s="4" t="str">
        <v>Oct_RTLBG_2026</v>
      </c>
      <c r="L28" s="4">
        <v>16</v>
      </c>
      <c r="M28" s="4"/>
      <c r="O28" s="4">
        <v>27</v>
      </c>
      <c r="Q28" s="3">
        <v>0</v>
      </c>
      <c r="R28" s="3">
        <v>27</v>
      </c>
    </row>
    <row r="29" spans="1:18">
      <c r="A29" s="4"/>
      <c r="B29" s="4" t="s">
        <v>742</v>
      </c>
      <c r="C29" s="4">
        <v>28</v>
      </c>
      <c r="D29" s="4"/>
      <c r="E29" s="4" t="str">
        <v>AUN34</v>
      </c>
      <c r="F29" s="4">
        <v>36</v>
      </c>
      <c r="G29" s="4"/>
      <c r="H29" s="4" t="s">
        <v>780</v>
      </c>
      <c r="I29" s="4">
        <v>28</v>
      </c>
      <c r="J29" s="4"/>
      <c r="K29" s="4" t="str">
        <v>Oct_SPTRA_2026</v>
      </c>
      <c r="L29" s="4">
        <v>15</v>
      </c>
      <c r="M29" s="4"/>
      <c r="O29" s="4">
        <v>28</v>
      </c>
      <c r="Q29" s="3">
        <v>0</v>
      </c>
      <c r="R29" s="3">
        <v>28</v>
      </c>
    </row>
    <row r="30" spans="1:18">
      <c r="A30" s="4"/>
      <c r="B30" s="4" t="s">
        <v>743</v>
      </c>
      <c r="C30" s="4">
        <v>29</v>
      </c>
      <c r="D30" s="4"/>
      <c r="E30" s="4" t="str">
        <v>AUN35</v>
      </c>
      <c r="F30" s="4">
        <v>37</v>
      </c>
      <c r="G30" s="4"/>
      <c r="H30" s="4" t="s">
        <v>714</v>
      </c>
      <c r="I30" s="4">
        <v>29</v>
      </c>
      <c r="J30" s="4"/>
      <c r="K30" s="4" t="str">
        <v>PTAX_DaysofExp</v>
      </c>
      <c r="L30" s="4">
        <v>37</v>
      </c>
      <c r="M30" s="4"/>
      <c r="O30" s="4">
        <v>29</v>
      </c>
      <c r="Q30" s="3">
        <v>0</v>
      </c>
      <c r="R30" s="3">
        <v>29</v>
      </c>
    </row>
    <row r="31" spans="1:18">
      <c r="A31" s="4"/>
      <c r="B31" s="4" t="s">
        <v>744</v>
      </c>
      <c r="C31" s="4">
        <v>30</v>
      </c>
      <c r="D31" s="4"/>
      <c r="E31" s="4" t="str">
        <v>AUN36</v>
      </c>
      <c r="F31" s="4">
        <v>38</v>
      </c>
      <c r="G31" s="4"/>
      <c r="H31" s="4" t="s">
        <v>781</v>
      </c>
      <c r="I31" s="4">
        <v>30</v>
      </c>
      <c r="J31" s="4"/>
      <c r="K31" s="4" t="str">
        <v>REGIONNAME</v>
      </c>
      <c r="L31" s="4">
        <v>4</v>
      </c>
      <c r="M31" s="4"/>
      <c r="O31" s="4">
        <v>30</v>
      </c>
      <c r="Q31" s="3">
        <v>0</v>
      </c>
      <c r="R31" s="3">
        <v>30</v>
      </c>
    </row>
    <row r="32" spans="1:18">
      <c r="A32" s="4"/>
      <c r="B32" s="4" t="s">
        <v>745</v>
      </c>
      <c r="C32" s="4">
        <v>31</v>
      </c>
      <c r="D32" s="4"/>
      <c r="E32" s="4" t="str">
        <v>AUN37</v>
      </c>
      <c r="F32" s="4">
        <v>39</v>
      </c>
      <c r="G32" s="4"/>
      <c r="H32" s="4" t="s">
        <v>782</v>
      </c>
      <c r="I32" s="4">
        <v>31</v>
      </c>
      <c r="J32" s="4"/>
      <c r="K32" s="4" t="str">
        <v>Sep_MissedPayments</v>
      </c>
      <c r="L32" s="4">
        <v>25</v>
      </c>
      <c r="M32" s="4"/>
      <c r="O32" s="4">
        <v>31</v>
      </c>
      <c r="Q32" s="3">
        <v>0</v>
      </c>
      <c r="R32" s="3">
        <v>31</v>
      </c>
    </row>
    <row r="33" spans="1:18">
      <c r="A33" s="4"/>
      <c r="B33" s="4" t="s">
        <v>746</v>
      </c>
      <c r="C33" s="4">
        <v>32</v>
      </c>
      <c r="D33" s="4"/>
      <c r="E33" s="4" t="str">
        <v>AUN4</v>
      </c>
      <c r="F33" s="4">
        <v>6</v>
      </c>
      <c r="G33" s="4"/>
      <c r="H33" s="4" t="s">
        <v>783</v>
      </c>
      <c r="I33" s="4">
        <v>32</v>
      </c>
      <c r="J33" s="4"/>
      <c r="K33" s="4" t="str">
        <v>Sep_PSERS_2024</v>
      </c>
      <c r="L33" s="4">
        <v>10</v>
      </c>
      <c r="M33" s="4"/>
      <c r="O33" s="4">
        <v>32</v>
      </c>
      <c r="Q33" s="3">
        <v>0</v>
      </c>
      <c r="R33" s="3">
        <v>32</v>
      </c>
    </row>
    <row r="34" spans="1:18">
      <c r="A34" s="4"/>
      <c r="B34" s="4" t="s">
        <v>747</v>
      </c>
      <c r="C34" s="4">
        <v>33</v>
      </c>
      <c r="D34" s="4"/>
      <c r="E34" s="4" t="str">
        <v>AUN5</v>
      </c>
      <c r="F34" s="4">
        <v>7</v>
      </c>
      <c r="G34" s="4"/>
      <c r="H34" s="4" t="s">
        <v>784</v>
      </c>
      <c r="I34" s="4">
        <v>33</v>
      </c>
      <c r="J34" s="4"/>
      <c r="K34" s="4" t="str">
        <v>Sep_SEF_2026</v>
      </c>
      <c r="L34" s="4">
        <v>14</v>
      </c>
      <c r="M34" s="4"/>
      <c r="O34" s="4">
        <v>33</v>
      </c>
      <c r="Q34" s="3">
        <v>0</v>
      </c>
      <c r="R34" s="3">
        <v>33</v>
      </c>
    </row>
    <row r="35" spans="1:18">
      <c r="A35" s="4"/>
      <c r="B35" s="4" t="s">
        <v>748</v>
      </c>
      <c r="C35" s="4">
        <v>34</v>
      </c>
      <c r="D35" s="4"/>
      <c r="E35" s="4" t="str">
        <v>AUN6</v>
      </c>
      <c r="F35" s="4">
        <v>8</v>
      </c>
      <c r="G35" s="4"/>
      <c r="H35" s="4" t="s">
        <v>785</v>
      </c>
      <c r="I35" s="4">
        <v>34</v>
      </c>
      <c r="J35" s="4"/>
      <c r="K35" s="4" t="str">
        <v>StateRev_ShTot</v>
      </c>
      <c r="L35" s="4">
        <v>29</v>
      </c>
      <c r="M35" s="4"/>
      <c r="O35" s="4">
        <v>34</v>
      </c>
      <c r="Q35" s="3">
        <v>0</v>
      </c>
      <c r="R35" s="3">
        <v>34</v>
      </c>
    </row>
    <row r="36" spans="1:18">
      <c r="A36" s="4"/>
      <c r="B36" s="4" t="s">
        <v>749</v>
      </c>
      <c r="C36" s="4">
        <v>35</v>
      </c>
      <c r="D36" s="4"/>
      <c r="E36" s="4" t="str">
        <v>AUN7</v>
      </c>
      <c r="F36" s="4">
        <v>9</v>
      </c>
      <c r="G36" s="4"/>
      <c r="H36" s="4" t="s">
        <v>786</v>
      </c>
      <c r="I36" s="4">
        <v>35</v>
      </c>
      <c r="J36" s="4"/>
      <c r="K36" s="4" t="str">
        <v>StExpAll_5yrAvg</v>
      </c>
      <c r="L36" s="4">
        <v>31</v>
      </c>
      <c r="M36" s="4"/>
      <c r="O36" s="4">
        <v>35</v>
      </c>
      <c r="Q36" s="3">
        <v>0</v>
      </c>
      <c r="R36" s="3">
        <v>35</v>
      </c>
    </row>
    <row r="37" spans="1:18">
      <c r="A37" s="4"/>
      <c r="B37" s="4" t="s">
        <v>750</v>
      </c>
      <c r="C37" s="4">
        <v>36</v>
      </c>
      <c r="D37" s="4"/>
      <c r="E37" s="4" t="str">
        <v>AUN8</v>
      </c>
      <c r="F37" s="4">
        <v>10</v>
      </c>
      <c r="G37" s="4"/>
      <c r="H37" s="4" t="s">
        <v>711</v>
      </c>
      <c r="I37" s="4">
        <v>36</v>
      </c>
      <c r="J37" s="4"/>
      <c r="K37" s="4" t="str">
        <v>StRevAll_5yrAvg</v>
      </c>
      <c r="L37" s="4">
        <v>30</v>
      </c>
      <c r="M37" s="4"/>
      <c r="O37" s="4">
        <v>36</v>
      </c>
      <c r="Q37" s="3">
        <v>0</v>
      </c>
      <c r="R37" s="3">
        <v>36</v>
      </c>
    </row>
    <row r="38" spans="1:18">
      <c r="A38" s="4"/>
      <c r="B38" s="4" t="s">
        <v>751</v>
      </c>
      <c r="C38" s="4">
        <v>37</v>
      </c>
      <c r="D38" s="4"/>
      <c r="E38" s="4" t="str">
        <v>AUN9</v>
      </c>
      <c r="F38" s="4">
        <v>11</v>
      </c>
      <c r="G38" s="4"/>
      <c r="H38" s="4" t="s">
        <v>787</v>
      </c>
      <c r="I38" s="4">
        <v>37</v>
      </c>
      <c r="J38" s="4"/>
      <c r="K38" s="4" t="str">
        <v>StSh_MU_JulAgu_5yAvg</v>
      </c>
      <c r="L38" s="4">
        <v>28</v>
      </c>
      <c r="M38" s="4"/>
      <c r="O38" s="4">
        <v>37</v>
      </c>
      <c r="Q38" s="3">
        <v>0</v>
      </c>
      <c r="R38" s="3">
        <v>37</v>
      </c>
    </row>
    <row r="39" spans="1:18">
      <c r="A39" s="4"/>
      <c r="B39" s="4" t="s">
        <v>752</v>
      </c>
      <c r="C39" s="4">
        <v>38</v>
      </c>
      <c r="D39" s="4"/>
      <c r="E39" s="4" t="str">
        <v>LEACount</v>
      </c>
      <c r="F39" s="4">
        <v>2</v>
      </c>
      <c r="G39" s="4"/>
      <c r="H39" s="4" t="s">
        <v>788</v>
      </c>
      <c r="I39" s="4">
        <v>38</v>
      </c>
      <c r="J39" s="4"/>
      <c r="K39" s="4" t="str">
        <v>StSub_DaysofExp</v>
      </c>
      <c r="L39" s="4">
        <v>39</v>
      </c>
      <c r="M39" s="4"/>
      <c r="O39" s="4">
        <v>38</v>
      </c>
      <c r="Q39" s="3">
        <v>0</v>
      </c>
      <c r="R39" s="3">
        <v>38</v>
      </c>
    </row>
    <row r="40" spans="1:18">
      <c r="A40" s="4"/>
      <c r="B40" s="4" t="s">
        <v>753</v>
      </c>
      <c r="C40" s="4">
        <v>39</v>
      </c>
      <c r="D40" s="4"/>
      <c r="E40" s="4" t="str">
        <v>sdistrict</v>
      </c>
      <c r="F40" s="4">
        <v>1</v>
      </c>
      <c r="G40" s="4"/>
      <c r="H40" s="4" t="s">
        <v>789</v>
      </c>
      <c r="I40" s="4">
        <v>39</v>
      </c>
      <c r="J40" s="4"/>
      <c r="K40" s="4" t="str">
        <v>Type</v>
      </c>
      <c r="L40" s="4">
        <v>3</v>
      </c>
      <c r="M40" s="4"/>
      <c r="O40" s="4">
        <v>39</v>
      </c>
      <c r="Q40" s="3">
        <v>0</v>
      </c>
      <c r="R40" s="3">
        <v>39</v>
      </c>
    </row>
    <row r="41" spans="1:18">
      <c r="A41" s="4"/>
      <c r="B41" s="4"/>
      <c r="C41" s="4">
        <v>40</v>
      </c>
      <c r="D41" s="4"/>
      <c r="E41" s="4">
        <v>0</v>
      </c>
      <c r="F41" s="4">
        <v>40</v>
      </c>
      <c r="G41" s="4"/>
      <c r="H41" s="4" t="s">
        <v>790</v>
      </c>
      <c r="I41" s="4">
        <v>40</v>
      </c>
      <c r="J41" s="4"/>
      <c r="K41" s="4" t="str">
        <v>v_10_6111_0_B</v>
      </c>
      <c r="L41" s="4">
        <v>34</v>
      </c>
      <c r="M41" s="4"/>
      <c r="O41" s="4">
        <v>40</v>
      </c>
      <c r="Q41" s="3">
        <v>0</v>
      </c>
      <c r="R41" s="3">
        <v>40</v>
      </c>
    </row>
    <row r="42" spans="1:18">
      <c r="A42" s="4"/>
      <c r="B42" s="4"/>
      <c r="C42" s="4">
        <v>41</v>
      </c>
      <c r="D42" s="4"/>
      <c r="E42" s="4">
        <v>0</v>
      </c>
      <c r="F42" s="4">
        <v>41</v>
      </c>
      <c r="G42" s="4"/>
      <c r="H42" s="4"/>
      <c r="I42" s="4">
        <v>41</v>
      </c>
      <c r="J42" s="4"/>
      <c r="K42" s="4">
        <v>0</v>
      </c>
      <c r="L42" s="4">
        <v>41</v>
      </c>
      <c r="M42" s="4"/>
      <c r="O42" s="4">
        <v>41</v>
      </c>
      <c r="Q42" s="3">
        <v>0</v>
      </c>
      <c r="R42" s="3">
        <v>41</v>
      </c>
    </row>
    <row r="43" spans="1:18">
      <c r="A43" s="4"/>
      <c r="B43" s="4"/>
      <c r="C43" s="4">
        <v>42</v>
      </c>
      <c r="D43" s="4"/>
      <c r="E43" s="4">
        <v>0</v>
      </c>
      <c r="F43" s="4">
        <v>42</v>
      </c>
      <c r="G43" s="4"/>
      <c r="H43" s="4"/>
      <c r="I43" s="4">
        <v>42</v>
      </c>
      <c r="J43" s="4"/>
      <c r="K43" s="4">
        <v>0</v>
      </c>
      <c r="L43" s="4">
        <v>42</v>
      </c>
      <c r="M43" s="4"/>
      <c r="O43" s="4">
        <v>42</v>
      </c>
      <c r="Q43" s="3">
        <v>0</v>
      </c>
      <c r="R43" s="3">
        <v>42</v>
      </c>
    </row>
    <row r="44" spans="1:18">
      <c r="A44" s="4"/>
      <c r="B44" s="4"/>
      <c r="C44" s="4">
        <v>43</v>
      </c>
      <c r="D44" s="4"/>
      <c r="E44" s="4">
        <v>0</v>
      </c>
      <c r="F44" s="4">
        <v>43</v>
      </c>
      <c r="G44" s="4"/>
      <c r="H44" s="4"/>
      <c r="I44" s="4">
        <v>43</v>
      </c>
      <c r="J44" s="4"/>
      <c r="K44" s="4">
        <v>0</v>
      </c>
      <c r="L44" s="4">
        <v>43</v>
      </c>
      <c r="M44" s="4"/>
      <c r="O44" s="4">
        <v>43</v>
      </c>
      <c r="Q44" s="3">
        <v>0</v>
      </c>
      <c r="R44" s="3">
        <v>43</v>
      </c>
    </row>
    <row r="45" spans="1:18">
      <c r="A45" s="4"/>
      <c r="B45" s="4"/>
      <c r="C45" s="4">
        <v>44</v>
      </c>
      <c r="D45" s="4"/>
      <c r="E45" s="4">
        <v>0</v>
      </c>
      <c r="F45" s="4">
        <v>44</v>
      </c>
      <c r="G45" s="4"/>
      <c r="H45" s="4"/>
      <c r="I45" s="4">
        <v>44</v>
      </c>
      <c r="J45" s="4"/>
      <c r="K45" s="4">
        <v>0</v>
      </c>
      <c r="L45" s="4">
        <v>44</v>
      </c>
      <c r="M45" s="4"/>
      <c r="O45" s="4">
        <v>44</v>
      </c>
      <c r="Q45" s="3">
        <v>0</v>
      </c>
      <c r="R45" s="3">
        <v>44</v>
      </c>
    </row>
    <row r="46" spans="1:18">
      <c r="A46" s="4"/>
      <c r="B46" s="4"/>
      <c r="C46" s="4">
        <v>45</v>
      </c>
      <c r="D46" s="4"/>
      <c r="E46" s="4">
        <v>0</v>
      </c>
      <c r="F46" s="4">
        <v>45</v>
      </c>
      <c r="G46" s="4"/>
      <c r="H46" s="4"/>
      <c r="I46" s="4">
        <v>45</v>
      </c>
      <c r="J46" s="4"/>
      <c r="K46" s="4">
        <v>0</v>
      </c>
      <c r="L46" s="4">
        <v>45</v>
      </c>
      <c r="M46" s="4"/>
      <c r="O46" s="4">
        <v>45</v>
      </c>
      <c r="Q46" s="3">
        <v>0</v>
      </c>
      <c r="R46" s="3">
        <v>45</v>
      </c>
    </row>
    <row r="47" spans="1:18">
      <c r="A47" s="4"/>
      <c r="B47" s="4"/>
      <c r="C47" s="4">
        <v>46</v>
      </c>
      <c r="D47" s="4"/>
      <c r="E47" s="4">
        <v>0</v>
      </c>
      <c r="F47" s="4">
        <v>46</v>
      </c>
      <c r="G47" s="4"/>
      <c r="H47" s="4"/>
      <c r="I47" s="4">
        <v>46</v>
      </c>
      <c r="J47" s="4"/>
      <c r="K47" s="4">
        <v>0</v>
      </c>
      <c r="L47" s="4">
        <v>46</v>
      </c>
      <c r="M47" s="4"/>
      <c r="O47" s="4">
        <v>46</v>
      </c>
      <c r="Q47" s="3">
        <v>0</v>
      </c>
      <c r="R47" s="3">
        <v>46</v>
      </c>
    </row>
    <row r="48" spans="1:18">
      <c r="A48" s="4"/>
      <c r="B48" s="4"/>
      <c r="C48" s="4">
        <v>47</v>
      </c>
      <c r="D48" s="4"/>
      <c r="E48" s="4">
        <v>0</v>
      </c>
      <c r="F48" s="4">
        <v>47</v>
      </c>
      <c r="G48" s="4"/>
      <c r="H48" s="4"/>
      <c r="I48" s="4">
        <v>47</v>
      </c>
      <c r="J48" s="4"/>
      <c r="K48" s="4">
        <v>0</v>
      </c>
      <c r="L48" s="4">
        <v>47</v>
      </c>
      <c r="M48" s="4"/>
      <c r="O48" s="4">
        <v>47</v>
      </c>
      <c r="Q48" s="3">
        <v>0</v>
      </c>
      <c r="R48" s="3">
        <v>47</v>
      </c>
    </row>
    <row r="49" spans="1:18">
      <c r="A49" s="4"/>
      <c r="B49" s="4"/>
      <c r="C49" s="4">
        <v>48</v>
      </c>
      <c r="D49" s="4"/>
      <c r="E49" s="4">
        <v>0</v>
      </c>
      <c r="F49" s="4">
        <v>48</v>
      </c>
      <c r="G49" s="4"/>
      <c r="H49" s="4"/>
      <c r="I49" s="4">
        <v>48</v>
      </c>
      <c r="J49" s="4"/>
      <c r="K49" s="4">
        <v>0</v>
      </c>
      <c r="L49" s="4">
        <v>48</v>
      </c>
      <c r="M49" s="4"/>
      <c r="O49" s="4">
        <v>48</v>
      </c>
      <c r="Q49" s="3">
        <v>0</v>
      </c>
      <c r="R49" s="3">
        <v>48</v>
      </c>
    </row>
    <row r="50" spans="1:18">
      <c r="A50" s="4"/>
      <c r="B50" s="4"/>
      <c r="C50" s="4">
        <v>49</v>
      </c>
      <c r="D50" s="4"/>
      <c r="E50" s="4">
        <v>0</v>
      </c>
      <c r="F50" s="4">
        <v>49</v>
      </c>
      <c r="G50" s="4"/>
      <c r="H50" s="4"/>
      <c r="I50" s="4">
        <v>49</v>
      </c>
      <c r="J50" s="4"/>
      <c r="K50" s="4">
        <v>0</v>
      </c>
      <c r="L50" s="4">
        <v>49</v>
      </c>
      <c r="M50" s="4"/>
      <c r="O50" s="4">
        <v>49</v>
      </c>
      <c r="Q50" s="3">
        <v>0</v>
      </c>
      <c r="R50" s="3">
        <v>49</v>
      </c>
    </row>
    <row r="51" spans="1:18">
      <c r="A51" s="4"/>
      <c r="B51" s="4"/>
      <c r="C51" s="4">
        <v>50</v>
      </c>
      <c r="D51" s="4"/>
      <c r="E51" s="4">
        <v>0</v>
      </c>
      <c r="F51" s="4">
        <v>50</v>
      </c>
      <c r="G51" s="4"/>
      <c r="H51" s="4"/>
      <c r="I51" s="4">
        <v>50</v>
      </c>
      <c r="J51" s="4"/>
      <c r="K51" s="4">
        <v>0</v>
      </c>
      <c r="L51" s="4">
        <v>50</v>
      </c>
      <c r="M51" s="4"/>
      <c r="O51" s="4">
        <v>50</v>
      </c>
      <c r="Q51" s="3">
        <v>0</v>
      </c>
      <c r="R51" s="3">
        <v>50</v>
      </c>
    </row>
    <row r="52" spans="1:18">
      <c r="A52" s="4"/>
      <c r="B52" s="4"/>
      <c r="C52" s="4">
        <v>51</v>
      </c>
      <c r="D52" s="4"/>
      <c r="E52" s="4">
        <v>0</v>
      </c>
      <c r="F52" s="4">
        <v>51</v>
      </c>
      <c r="G52" s="4"/>
      <c r="H52" s="4"/>
      <c r="I52" s="4">
        <v>51</v>
      </c>
      <c r="J52" s="4"/>
      <c r="K52" s="4">
        <v>0</v>
      </c>
      <c r="L52" s="4">
        <v>51</v>
      </c>
      <c r="M52" s="4"/>
      <c r="O52" s="4">
        <v>51</v>
      </c>
      <c r="Q52" s="3">
        <v>0</v>
      </c>
      <c r="R52" s="3">
        <v>51</v>
      </c>
    </row>
    <row r="53" spans="1:18">
      <c r="A53" s="4"/>
      <c r="B53" s="4"/>
      <c r="C53" s="4">
        <v>52</v>
      </c>
      <c r="D53" s="4"/>
      <c r="E53" s="4">
        <v>0</v>
      </c>
      <c r="F53" s="4">
        <v>52</v>
      </c>
      <c r="G53" s="4"/>
      <c r="H53" s="4"/>
      <c r="I53" s="4">
        <v>52</v>
      </c>
      <c r="J53" s="4"/>
      <c r="K53" s="4">
        <v>0</v>
      </c>
      <c r="L53" s="4">
        <v>52</v>
      </c>
      <c r="M53" s="4"/>
      <c r="O53" s="4">
        <v>52</v>
      </c>
      <c r="Q53" s="3">
        <v>0</v>
      </c>
      <c r="R53" s="3">
        <v>52</v>
      </c>
    </row>
    <row r="54" spans="1:18">
      <c r="A54" s="4"/>
      <c r="B54" s="4"/>
      <c r="C54" s="4">
        <v>53</v>
      </c>
      <c r="D54" s="4"/>
      <c r="E54" s="4">
        <v>0</v>
      </c>
      <c r="F54" s="4">
        <v>53</v>
      </c>
      <c r="G54" s="4"/>
      <c r="H54" s="4"/>
      <c r="I54" s="4">
        <v>53</v>
      </c>
      <c r="J54" s="4"/>
      <c r="K54" s="4">
        <v>0</v>
      </c>
      <c r="L54" s="4">
        <v>53</v>
      </c>
      <c r="M54" s="4"/>
      <c r="O54" s="4">
        <v>53</v>
      </c>
      <c r="Q54" s="3">
        <v>0</v>
      </c>
      <c r="R54" s="3">
        <v>53</v>
      </c>
    </row>
    <row r="55" spans="1:18">
      <c r="A55" s="4"/>
      <c r="B55" s="4"/>
      <c r="C55" s="4">
        <v>54</v>
      </c>
      <c r="D55" s="4"/>
      <c r="E55" s="4">
        <v>0</v>
      </c>
      <c r="F55" s="4">
        <v>54</v>
      </c>
      <c r="G55" s="4"/>
      <c r="H55" s="4"/>
      <c r="I55" s="4">
        <v>54</v>
      </c>
      <c r="J55" s="4"/>
      <c r="K55" s="4">
        <v>0</v>
      </c>
      <c r="L55" s="4">
        <v>54</v>
      </c>
      <c r="M55" s="4"/>
      <c r="O55" s="4">
        <v>54</v>
      </c>
      <c r="Q55" s="3">
        <v>0</v>
      </c>
      <c r="R55" s="3">
        <v>54</v>
      </c>
    </row>
    <row r="56" spans="1:18">
      <c r="A56" s="4"/>
      <c r="B56" s="4"/>
      <c r="C56" s="4">
        <v>55</v>
      </c>
      <c r="D56" s="4"/>
      <c r="E56" s="4">
        <v>0</v>
      </c>
      <c r="F56" s="4">
        <v>55</v>
      </c>
      <c r="G56" s="4"/>
      <c r="H56" s="4"/>
      <c r="I56" s="4">
        <v>55</v>
      </c>
      <c r="J56" s="4"/>
      <c r="K56" s="4">
        <v>0</v>
      </c>
      <c r="L56" s="4">
        <v>55</v>
      </c>
      <c r="M56" s="4"/>
      <c r="O56" s="4">
        <v>55</v>
      </c>
      <c r="Q56" s="3">
        <v>0</v>
      </c>
      <c r="R56" s="3">
        <v>55</v>
      </c>
    </row>
    <row r="57" spans="1:18">
      <c r="A57" s="4"/>
      <c r="B57" s="4"/>
      <c r="C57" s="4">
        <v>56</v>
      </c>
      <c r="D57" s="4"/>
      <c r="E57" s="4">
        <v>0</v>
      </c>
      <c r="F57" s="4">
        <v>56</v>
      </c>
      <c r="G57" s="4"/>
      <c r="H57" s="4"/>
      <c r="I57" s="4">
        <v>56</v>
      </c>
      <c r="J57" s="4"/>
      <c r="K57" s="4">
        <v>0</v>
      </c>
      <c r="L57" s="4">
        <v>56</v>
      </c>
      <c r="M57" s="4"/>
      <c r="O57" s="4">
        <v>56</v>
      </c>
      <c r="Q57" s="3">
        <v>0</v>
      </c>
      <c r="R57" s="3">
        <v>56</v>
      </c>
    </row>
    <row r="58" spans="1:18">
      <c r="A58" s="4"/>
      <c r="B58" s="4"/>
      <c r="C58" s="4">
        <v>57</v>
      </c>
      <c r="D58" s="4"/>
      <c r="E58" s="4">
        <v>0</v>
      </c>
      <c r="F58" s="4">
        <v>57</v>
      </c>
      <c r="G58" s="4"/>
      <c r="H58" s="4"/>
      <c r="I58" s="4">
        <v>57</v>
      </c>
      <c r="J58" s="4"/>
      <c r="K58" s="4">
        <v>0</v>
      </c>
      <c r="L58" s="4">
        <v>57</v>
      </c>
      <c r="M58" s="4"/>
      <c r="O58" s="4">
        <v>57</v>
      </c>
      <c r="Q58" s="3">
        <v>0</v>
      </c>
      <c r="R58" s="3">
        <v>57</v>
      </c>
    </row>
    <row r="59" spans="1:18">
      <c r="A59" s="4"/>
      <c r="B59" s="4"/>
      <c r="C59" s="4">
        <v>58</v>
      </c>
      <c r="D59" s="4"/>
      <c r="E59" s="4">
        <v>0</v>
      </c>
      <c r="F59" s="4">
        <v>58</v>
      </c>
      <c r="G59" s="4"/>
      <c r="H59" s="4"/>
      <c r="I59" s="4">
        <v>58</v>
      </c>
      <c r="J59" s="4"/>
      <c r="K59" s="4">
        <v>0</v>
      </c>
      <c r="L59" s="4">
        <v>58</v>
      </c>
      <c r="M59" s="4"/>
      <c r="O59" s="4">
        <v>58</v>
      </c>
      <c r="Q59" s="3">
        <v>0</v>
      </c>
      <c r="R59" s="3">
        <v>58</v>
      </c>
    </row>
    <row r="60" spans="1:18">
      <c r="A60" s="4"/>
      <c r="B60" s="4"/>
      <c r="C60" s="4">
        <v>59</v>
      </c>
      <c r="D60" s="4"/>
      <c r="E60" s="4">
        <v>0</v>
      </c>
      <c r="F60" s="4">
        <v>59</v>
      </c>
      <c r="G60" s="4"/>
      <c r="H60" s="4"/>
      <c r="I60" s="4">
        <v>59</v>
      </c>
      <c r="J60" s="4"/>
      <c r="K60" s="4">
        <v>0</v>
      </c>
      <c r="L60" s="4">
        <v>59</v>
      </c>
      <c r="M60" s="4"/>
      <c r="O60" s="4">
        <v>59</v>
      </c>
      <c r="Q60" s="3">
        <v>0</v>
      </c>
      <c r="R60" s="3">
        <v>59</v>
      </c>
    </row>
    <row r="61" spans="1:18">
      <c r="A61" s="4"/>
      <c r="B61" s="4"/>
      <c r="C61" s="4">
        <v>60</v>
      </c>
      <c r="D61" s="4"/>
      <c r="E61" s="4">
        <v>0</v>
      </c>
      <c r="F61" s="4">
        <v>60</v>
      </c>
      <c r="G61" s="4"/>
      <c r="H61" s="4"/>
      <c r="I61" s="4">
        <v>60</v>
      </c>
      <c r="J61" s="4"/>
      <c r="K61" s="4">
        <v>0</v>
      </c>
      <c r="L61" s="4">
        <v>60</v>
      </c>
      <c r="M61" s="4"/>
      <c r="O61" s="4">
        <v>60</v>
      </c>
      <c r="Q61" s="3">
        <v>0</v>
      </c>
      <c r="R61" s="3">
        <v>60</v>
      </c>
    </row>
    <row r="62" spans="1:18">
      <c r="A62" s="4"/>
      <c r="B62" s="4"/>
      <c r="C62" s="4">
        <v>61</v>
      </c>
      <c r="D62" s="4"/>
      <c r="E62" s="4">
        <v>0</v>
      </c>
      <c r="F62" s="4">
        <v>61</v>
      </c>
      <c r="G62" s="4"/>
      <c r="H62" s="4"/>
      <c r="I62" s="4">
        <v>61</v>
      </c>
      <c r="J62" s="4"/>
      <c r="K62" s="4">
        <v>0</v>
      </c>
      <c r="L62" s="4">
        <v>61</v>
      </c>
      <c r="M62" s="4"/>
      <c r="O62" s="4">
        <v>61</v>
      </c>
      <c r="Q62" s="3">
        <v>0</v>
      </c>
      <c r="R62" s="3">
        <v>61</v>
      </c>
    </row>
    <row r="63" spans="1:18">
      <c r="A63" s="4"/>
      <c r="B63" s="4"/>
      <c r="C63" s="4">
        <v>62</v>
      </c>
      <c r="D63" s="4"/>
      <c r="E63" s="4">
        <v>0</v>
      </c>
      <c r="F63" s="4">
        <v>62</v>
      </c>
      <c r="G63" s="4"/>
      <c r="H63" s="4"/>
      <c r="I63" s="4">
        <v>62</v>
      </c>
      <c r="J63" s="4"/>
      <c r="K63" s="4">
        <v>0</v>
      </c>
      <c r="L63" s="4">
        <v>62</v>
      </c>
      <c r="M63" s="4"/>
      <c r="O63" s="4">
        <v>62</v>
      </c>
      <c r="Q63" s="3">
        <v>0</v>
      </c>
      <c r="R63" s="3">
        <v>62</v>
      </c>
    </row>
    <row r="64" spans="1:18">
      <c r="A64" s="4"/>
      <c r="B64" s="4"/>
      <c r="C64" s="4">
        <v>63</v>
      </c>
      <c r="D64" s="4"/>
      <c r="E64" s="4">
        <v>0</v>
      </c>
      <c r="F64" s="4">
        <v>63</v>
      </c>
      <c r="G64" s="4"/>
      <c r="H64" s="4"/>
      <c r="I64" s="4">
        <v>63</v>
      </c>
      <c r="J64" s="4"/>
      <c r="K64" s="4">
        <v>0</v>
      </c>
      <c r="L64" s="4">
        <v>63</v>
      </c>
      <c r="M64" s="4"/>
      <c r="O64" s="4">
        <v>63</v>
      </c>
      <c r="Q64" s="3">
        <v>0</v>
      </c>
      <c r="R64" s="3">
        <v>63</v>
      </c>
    </row>
    <row r="65" spans="1:18">
      <c r="A65" s="4"/>
      <c r="B65" s="4"/>
      <c r="C65" s="4">
        <v>64</v>
      </c>
      <c r="D65" s="4"/>
      <c r="E65" s="4">
        <v>0</v>
      </c>
      <c r="F65" s="4">
        <v>64</v>
      </c>
      <c r="G65" s="4"/>
      <c r="H65" s="4"/>
      <c r="I65" s="4">
        <v>64</v>
      </c>
      <c r="J65" s="4"/>
      <c r="K65" s="4">
        <v>0</v>
      </c>
      <c r="L65" s="4">
        <v>64</v>
      </c>
      <c r="M65" s="4"/>
      <c r="O65" s="4">
        <v>64</v>
      </c>
      <c r="Q65" s="3">
        <v>0</v>
      </c>
      <c r="R65" s="3">
        <v>64</v>
      </c>
    </row>
    <row r="66" spans="1:18">
      <c r="A66" s="4"/>
      <c r="B66" s="4"/>
      <c r="C66" s="4">
        <v>65</v>
      </c>
      <c r="D66" s="4"/>
      <c r="E66" s="4">
        <v>0</v>
      </c>
      <c r="F66" s="4">
        <v>65</v>
      </c>
      <c r="G66" s="4"/>
      <c r="H66" s="4"/>
      <c r="I66" s="4">
        <v>65</v>
      </c>
      <c r="J66" s="4"/>
      <c r="K66" s="4">
        <v>0</v>
      </c>
      <c r="L66" s="4">
        <v>65</v>
      </c>
      <c r="M66" s="4"/>
      <c r="O66" s="4">
        <v>65</v>
      </c>
      <c r="Q66" s="3">
        <v>0</v>
      </c>
      <c r="R66" s="3">
        <v>65</v>
      </c>
    </row>
    <row r="67" spans="1:18">
      <c r="A67" s="4"/>
      <c r="B67" s="4"/>
      <c r="C67" s="4">
        <v>66</v>
      </c>
      <c r="D67" s="4"/>
      <c r="E67" s="4">
        <v>0</v>
      </c>
      <c r="F67" s="4">
        <v>66</v>
      </c>
      <c r="G67" s="4"/>
      <c r="H67" s="4"/>
      <c r="I67" s="4">
        <v>66</v>
      </c>
      <c r="J67" s="4"/>
      <c r="K67" s="4">
        <v>0</v>
      </c>
      <c r="L67" s="4">
        <v>66</v>
      </c>
      <c r="M67" s="4"/>
      <c r="O67" s="4">
        <v>66</v>
      </c>
      <c r="Q67" s="3">
        <v>0</v>
      </c>
      <c r="R67" s="3">
        <v>66</v>
      </c>
    </row>
    <row r="68" spans="1:18">
      <c r="A68" s="4"/>
      <c r="B68" s="4"/>
      <c r="C68" s="4">
        <v>67</v>
      </c>
      <c r="D68" s="4"/>
      <c r="E68" s="4">
        <v>0</v>
      </c>
      <c r="F68" s="4">
        <v>67</v>
      </c>
      <c r="G68" s="4"/>
      <c r="H68" s="4"/>
      <c r="I68" s="4">
        <v>67</v>
      </c>
      <c r="J68" s="4"/>
      <c r="K68" s="4">
        <v>0</v>
      </c>
      <c r="L68" s="4">
        <v>67</v>
      </c>
      <c r="M68" s="4"/>
      <c r="O68" s="4">
        <v>67</v>
      </c>
      <c r="Q68" s="3">
        <v>0</v>
      </c>
      <c r="R68" s="3">
        <v>67</v>
      </c>
    </row>
    <row r="69" spans="1:18">
      <c r="A69" s="4"/>
      <c r="B69" s="4"/>
      <c r="C69" s="4">
        <v>68</v>
      </c>
      <c r="D69" s="4"/>
      <c r="E69" s="4">
        <v>0</v>
      </c>
      <c r="F69" s="4">
        <v>68</v>
      </c>
      <c r="G69" s="4"/>
      <c r="H69" s="4"/>
      <c r="I69" s="4">
        <v>68</v>
      </c>
      <c r="J69" s="4"/>
      <c r="K69" s="4">
        <v>0</v>
      </c>
      <c r="L69" s="4">
        <v>68</v>
      </c>
      <c r="M69" s="4"/>
      <c r="O69" s="4">
        <v>68</v>
      </c>
      <c r="Q69" s="3">
        <v>0</v>
      </c>
      <c r="R69" s="3">
        <v>68</v>
      </c>
    </row>
    <row r="70" spans="1:18">
      <c r="A70" s="4"/>
      <c r="B70" s="4"/>
      <c r="C70" s="4">
        <v>69</v>
      </c>
      <c r="D70" s="4"/>
      <c r="E70" s="4">
        <v>0</v>
      </c>
      <c r="F70" s="4">
        <v>69</v>
      </c>
      <c r="G70" s="4"/>
      <c r="H70" s="4"/>
      <c r="I70" s="4">
        <v>69</v>
      </c>
      <c r="J70" s="4"/>
      <c r="K70" s="4">
        <v>0</v>
      </c>
      <c r="L70" s="4">
        <v>69</v>
      </c>
      <c r="M70" s="4"/>
      <c r="O70" s="4">
        <v>69</v>
      </c>
      <c r="Q70" s="3">
        <v>0</v>
      </c>
      <c r="R70" s="3">
        <v>69</v>
      </c>
    </row>
    <row r="71" spans="1:18">
      <c r="A71" s="4"/>
      <c r="B71" s="4"/>
      <c r="C71" s="4">
        <v>70</v>
      </c>
      <c r="D71" s="4"/>
      <c r="E71" s="4">
        <v>0</v>
      </c>
      <c r="F71" s="4">
        <v>70</v>
      </c>
      <c r="G71" s="4"/>
      <c r="H71" s="4"/>
      <c r="I71" s="4">
        <v>70</v>
      </c>
      <c r="J71" s="4"/>
      <c r="K71" s="4">
        <v>0</v>
      </c>
      <c r="L71" s="4">
        <v>70</v>
      </c>
      <c r="M71" s="4"/>
      <c r="O71" s="4">
        <v>70</v>
      </c>
      <c r="Q71" s="3">
        <v>0</v>
      </c>
      <c r="R71" s="3">
        <v>70</v>
      </c>
    </row>
    <row r="72" spans="1:18">
      <c r="A72" s="4"/>
      <c r="B72" s="4"/>
      <c r="C72" s="4">
        <v>71</v>
      </c>
      <c r="D72" s="4"/>
      <c r="E72" s="4">
        <v>0</v>
      </c>
      <c r="F72" s="4">
        <v>71</v>
      </c>
      <c r="G72" s="4"/>
      <c r="H72" s="4"/>
      <c r="I72" s="4">
        <v>71</v>
      </c>
      <c r="J72" s="4"/>
      <c r="K72" s="4">
        <v>0</v>
      </c>
      <c r="L72" s="4">
        <v>71</v>
      </c>
      <c r="M72" s="4"/>
      <c r="O72" s="4">
        <v>71</v>
      </c>
      <c r="Q72" s="3">
        <v>0</v>
      </c>
      <c r="R72" s="3">
        <v>71</v>
      </c>
    </row>
    <row r="73" spans="1:18">
      <c r="A73" s="4"/>
      <c r="B73" s="4"/>
      <c r="C73" s="4">
        <v>72</v>
      </c>
      <c r="D73" s="4"/>
      <c r="E73" s="4">
        <v>0</v>
      </c>
      <c r="F73" s="4">
        <v>72</v>
      </c>
      <c r="G73" s="4"/>
      <c r="H73" s="4"/>
      <c r="I73" s="4">
        <v>72</v>
      </c>
      <c r="J73" s="4"/>
      <c r="K73" s="4">
        <v>0</v>
      </c>
      <c r="L73" s="4">
        <v>72</v>
      </c>
      <c r="M73" s="4"/>
      <c r="O73" s="4">
        <v>72</v>
      </c>
      <c r="Q73" s="3">
        <v>0</v>
      </c>
      <c r="R73" s="3">
        <v>72</v>
      </c>
    </row>
    <row r="74" spans="1:18">
      <c r="A74" s="4"/>
      <c r="B74" s="4"/>
      <c r="C74" s="4">
        <v>73</v>
      </c>
      <c r="D74" s="4"/>
      <c r="E74" s="4">
        <v>0</v>
      </c>
      <c r="F74" s="4">
        <v>73</v>
      </c>
      <c r="G74" s="4"/>
      <c r="H74" s="4"/>
      <c r="I74" s="4">
        <v>73</v>
      </c>
      <c r="J74" s="4"/>
      <c r="K74" s="4">
        <v>0</v>
      </c>
      <c r="L74" s="4">
        <v>73</v>
      </c>
      <c r="M74" s="4"/>
      <c r="O74" s="4">
        <v>73</v>
      </c>
      <c r="Q74" s="3">
        <v>0</v>
      </c>
      <c r="R74" s="3">
        <v>73</v>
      </c>
    </row>
    <row r="75" spans="1:18">
      <c r="A75" s="4"/>
      <c r="B75" s="4"/>
      <c r="C75" s="4">
        <v>74</v>
      </c>
      <c r="D75" s="4"/>
      <c r="E75" s="4">
        <v>0</v>
      </c>
      <c r="F75" s="4">
        <v>74</v>
      </c>
      <c r="G75" s="4"/>
      <c r="H75" s="4"/>
      <c r="I75" s="4">
        <v>74</v>
      </c>
      <c r="J75" s="4"/>
      <c r="K75" s="4">
        <v>0</v>
      </c>
      <c r="L75" s="4">
        <v>74</v>
      </c>
      <c r="M75" s="4"/>
      <c r="O75" s="4">
        <v>74</v>
      </c>
      <c r="Q75" s="3">
        <v>0</v>
      </c>
      <c r="R75" s="3">
        <v>74</v>
      </c>
    </row>
    <row r="76" spans="1:18">
      <c r="A76" s="4"/>
      <c r="B76" s="4"/>
      <c r="C76" s="4">
        <v>75</v>
      </c>
      <c r="D76" s="4"/>
      <c r="E76" s="4">
        <v>0</v>
      </c>
      <c r="F76" s="4">
        <v>75</v>
      </c>
      <c r="G76" s="4"/>
      <c r="H76" s="4"/>
      <c r="I76" s="4">
        <v>75</v>
      </c>
      <c r="J76" s="4"/>
      <c r="K76" s="4">
        <v>0</v>
      </c>
      <c r="L76" s="4">
        <v>75</v>
      </c>
      <c r="M76" s="4"/>
      <c r="O76" s="4">
        <v>75</v>
      </c>
      <c r="Q76" s="3">
        <v>0</v>
      </c>
      <c r="R76" s="3">
        <v>75</v>
      </c>
    </row>
    <row r="77" spans="1:18">
      <c r="A77" s="4"/>
      <c r="B77" s="4"/>
      <c r="C77" s="4">
        <v>76</v>
      </c>
      <c r="D77" s="4"/>
      <c r="E77" s="4">
        <v>0</v>
      </c>
      <c r="F77" s="4">
        <v>76</v>
      </c>
      <c r="G77" s="4"/>
      <c r="H77" s="4"/>
      <c r="I77" s="4">
        <v>76</v>
      </c>
      <c r="J77" s="4"/>
      <c r="K77" s="4">
        <v>0</v>
      </c>
      <c r="L77" s="4">
        <v>76</v>
      </c>
      <c r="M77" s="4"/>
      <c r="O77" s="4">
        <v>76</v>
      </c>
      <c r="Q77" s="3">
        <v>0</v>
      </c>
      <c r="R77" s="3">
        <v>76</v>
      </c>
    </row>
    <row r="78" spans="1:18">
      <c r="A78" s="4"/>
      <c r="B78" s="4"/>
      <c r="C78" s="4">
        <v>77</v>
      </c>
      <c r="D78" s="4"/>
      <c r="E78" s="4">
        <v>0</v>
      </c>
      <c r="F78" s="4">
        <v>77</v>
      </c>
      <c r="G78" s="4"/>
      <c r="H78" s="4"/>
      <c r="I78" s="4">
        <v>77</v>
      </c>
      <c r="J78" s="4"/>
      <c r="K78" s="4">
        <v>0</v>
      </c>
      <c r="L78" s="4">
        <v>77</v>
      </c>
      <c r="M78" s="4"/>
      <c r="O78" s="4">
        <v>77</v>
      </c>
      <c r="Q78" s="3">
        <v>0</v>
      </c>
      <c r="R78" s="3">
        <v>77</v>
      </c>
    </row>
    <row r="79" spans="1:18">
      <c r="A79" s="4"/>
      <c r="B79" s="4"/>
      <c r="C79" s="4">
        <v>78</v>
      </c>
      <c r="D79" s="4"/>
      <c r="E79" s="4">
        <v>0</v>
      </c>
      <c r="F79" s="4">
        <v>78</v>
      </c>
      <c r="G79" s="4"/>
      <c r="H79" s="4"/>
      <c r="I79" s="4">
        <v>78</v>
      </c>
      <c r="J79" s="4"/>
      <c r="K79" s="4">
        <v>0</v>
      </c>
      <c r="L79" s="4">
        <v>78</v>
      </c>
      <c r="M79" s="4"/>
      <c r="O79" s="4">
        <v>78</v>
      </c>
      <c r="Q79" s="3">
        <v>0</v>
      </c>
      <c r="R79" s="3">
        <v>78</v>
      </c>
    </row>
    <row r="80" spans="1:18">
      <c r="A80" s="4"/>
      <c r="B80" s="4"/>
      <c r="C80" s="4">
        <v>79</v>
      </c>
      <c r="D80" s="4"/>
      <c r="E80" s="4">
        <v>0</v>
      </c>
      <c r="F80" s="4">
        <v>79</v>
      </c>
      <c r="G80" s="4"/>
      <c r="H80" s="4"/>
      <c r="I80" s="4">
        <v>79</v>
      </c>
      <c r="J80" s="4"/>
      <c r="K80" s="4">
        <v>0</v>
      </c>
      <c r="L80" s="4">
        <v>79</v>
      </c>
      <c r="M80" s="4"/>
      <c r="O80" s="4">
        <v>79</v>
      </c>
      <c r="Q80" s="3">
        <v>0</v>
      </c>
      <c r="R80" s="3">
        <v>79</v>
      </c>
    </row>
    <row r="81" spans="1:18">
      <c r="A81" s="4"/>
      <c r="B81" s="4"/>
      <c r="C81" s="4">
        <v>80</v>
      </c>
      <c r="D81" s="4"/>
      <c r="E81" s="4">
        <v>0</v>
      </c>
      <c r="F81" s="4">
        <v>80</v>
      </c>
      <c r="G81" s="4"/>
      <c r="H81" s="4"/>
      <c r="I81" s="4">
        <v>80</v>
      </c>
      <c r="J81" s="4"/>
      <c r="K81" s="4">
        <v>0</v>
      </c>
      <c r="L81" s="4">
        <v>80</v>
      </c>
      <c r="M81" s="4"/>
      <c r="O81" s="4">
        <v>80</v>
      </c>
      <c r="Q81" s="3">
        <v>0</v>
      </c>
      <c r="R81" s="3">
        <v>80</v>
      </c>
    </row>
    <row r="82" spans="1:18">
      <c r="A82" s="4"/>
      <c r="B82" s="4"/>
      <c r="C82" s="4">
        <v>81</v>
      </c>
      <c r="D82" s="4"/>
      <c r="E82" s="4">
        <v>0</v>
      </c>
      <c r="F82" s="4">
        <v>81</v>
      </c>
      <c r="G82" s="4"/>
      <c r="H82" s="4"/>
      <c r="I82" s="4">
        <v>81</v>
      </c>
      <c r="J82" s="4"/>
      <c r="K82" s="4">
        <v>0</v>
      </c>
      <c r="L82" s="4">
        <v>81</v>
      </c>
      <c r="M82" s="4"/>
      <c r="O82" s="4">
        <v>81</v>
      </c>
      <c r="Q82" s="3">
        <v>0</v>
      </c>
      <c r="R82" s="3">
        <v>81</v>
      </c>
    </row>
    <row r="83" spans="1:18">
      <c r="A83" s="4"/>
      <c r="B83" s="4"/>
      <c r="C83" s="4">
        <v>82</v>
      </c>
      <c r="D83" s="4"/>
      <c r="E83" s="4">
        <v>0</v>
      </c>
      <c r="F83" s="4">
        <v>82</v>
      </c>
      <c r="G83" s="4"/>
      <c r="H83" s="4"/>
      <c r="I83" s="4">
        <v>82</v>
      </c>
      <c r="J83" s="4"/>
      <c r="K83" s="4">
        <v>0</v>
      </c>
      <c r="L83" s="4">
        <v>82</v>
      </c>
      <c r="M83" s="4"/>
      <c r="O83" s="4">
        <v>82</v>
      </c>
      <c r="Q83" s="3">
        <v>0</v>
      </c>
      <c r="R83" s="3">
        <v>82</v>
      </c>
    </row>
    <row r="84" spans="1:18">
      <c r="A84" s="4"/>
      <c r="B84" s="4"/>
      <c r="C84" s="4">
        <v>83</v>
      </c>
      <c r="D84" s="4"/>
      <c r="E84" s="4">
        <v>0</v>
      </c>
      <c r="F84" s="4">
        <v>83</v>
      </c>
      <c r="G84" s="4"/>
      <c r="H84" s="4"/>
      <c r="I84" s="4">
        <v>83</v>
      </c>
      <c r="J84" s="4"/>
      <c r="K84" s="4">
        <v>0</v>
      </c>
      <c r="L84" s="4">
        <v>83</v>
      </c>
      <c r="M84" s="4"/>
      <c r="O84" s="4">
        <v>83</v>
      </c>
      <c r="Q84" s="3">
        <v>0</v>
      </c>
      <c r="R84" s="3">
        <v>83</v>
      </c>
    </row>
    <row r="85" spans="1:18">
      <c r="A85" s="4"/>
      <c r="B85" s="4"/>
      <c r="C85" s="4">
        <v>84</v>
      </c>
      <c r="D85" s="4"/>
      <c r="E85" s="4">
        <v>0</v>
      </c>
      <c r="F85" s="4">
        <v>84</v>
      </c>
      <c r="G85" s="4"/>
      <c r="H85" s="4"/>
      <c r="I85" s="4">
        <v>84</v>
      </c>
      <c r="J85" s="4"/>
      <c r="K85" s="4">
        <v>0</v>
      </c>
      <c r="L85" s="4">
        <v>84</v>
      </c>
      <c r="M85" s="4"/>
      <c r="O85" s="4">
        <v>84</v>
      </c>
      <c r="Q85" s="3">
        <v>0</v>
      </c>
      <c r="R85" s="3">
        <v>84</v>
      </c>
    </row>
    <row r="86" spans="1:18">
      <c r="A86" s="4"/>
      <c r="B86" s="4"/>
      <c r="C86" s="4">
        <v>85</v>
      </c>
      <c r="D86" s="4"/>
      <c r="E86" s="4">
        <v>0</v>
      </c>
      <c r="F86" s="4">
        <v>85</v>
      </c>
      <c r="G86" s="4"/>
      <c r="H86" s="4"/>
      <c r="I86" s="4">
        <v>85</v>
      </c>
      <c r="J86" s="4"/>
      <c r="K86" s="4">
        <v>0</v>
      </c>
      <c r="L86" s="4">
        <v>85</v>
      </c>
      <c r="M86" s="4"/>
      <c r="O86" s="4">
        <v>85</v>
      </c>
      <c r="Q86" s="3">
        <v>0</v>
      </c>
      <c r="R86" s="3">
        <v>85</v>
      </c>
    </row>
    <row r="87" spans="1:18">
      <c r="A87" s="4"/>
      <c r="B87" s="4"/>
      <c r="C87" s="4">
        <v>86</v>
      </c>
      <c r="D87" s="4"/>
      <c r="E87" s="4">
        <v>0</v>
      </c>
      <c r="F87" s="4">
        <v>86</v>
      </c>
      <c r="G87" s="4"/>
      <c r="H87" s="4"/>
      <c r="I87" s="4">
        <v>86</v>
      </c>
      <c r="J87" s="4"/>
      <c r="K87" s="4">
        <v>0</v>
      </c>
      <c r="L87" s="4">
        <v>86</v>
      </c>
      <c r="M87" s="4"/>
      <c r="O87" s="4">
        <v>86</v>
      </c>
      <c r="Q87" s="3">
        <v>0</v>
      </c>
      <c r="R87" s="3">
        <v>86</v>
      </c>
    </row>
    <row r="88" spans="1:18">
      <c r="A88" s="4"/>
      <c r="B88" s="4"/>
      <c r="C88" s="4">
        <v>87</v>
      </c>
      <c r="D88" s="4"/>
      <c r="E88" s="4">
        <v>0</v>
      </c>
      <c r="F88" s="4">
        <v>87</v>
      </c>
      <c r="G88" s="4"/>
      <c r="H88" s="4"/>
      <c r="I88" s="4">
        <v>87</v>
      </c>
      <c r="J88" s="4"/>
      <c r="K88" s="4">
        <v>0</v>
      </c>
      <c r="L88" s="4">
        <v>87</v>
      </c>
      <c r="M88" s="4"/>
      <c r="O88" s="4">
        <v>87</v>
      </c>
      <c r="Q88" s="3">
        <v>0</v>
      </c>
      <c r="R88" s="3">
        <v>87</v>
      </c>
    </row>
    <row r="89" spans="1:18">
      <c r="A89" s="4"/>
      <c r="B89" s="4"/>
      <c r="C89" s="4">
        <v>88</v>
      </c>
      <c r="D89" s="4"/>
      <c r="E89" s="4">
        <v>0</v>
      </c>
      <c r="F89" s="4">
        <v>88</v>
      </c>
      <c r="G89" s="4"/>
      <c r="H89" s="4"/>
      <c r="I89" s="4">
        <v>88</v>
      </c>
      <c r="J89" s="4"/>
      <c r="K89" s="4">
        <v>0</v>
      </c>
      <c r="L89" s="4">
        <v>88</v>
      </c>
      <c r="M89" s="4"/>
      <c r="O89" s="4">
        <v>88</v>
      </c>
      <c r="Q89" s="3">
        <v>0</v>
      </c>
      <c r="R89" s="3">
        <v>88</v>
      </c>
    </row>
    <row r="90" spans="1:18">
      <c r="A90" s="4"/>
      <c r="B90" s="4"/>
      <c r="C90" s="4">
        <v>89</v>
      </c>
      <c r="D90" s="4"/>
      <c r="E90" s="4">
        <v>0</v>
      </c>
      <c r="F90" s="4">
        <v>89</v>
      </c>
      <c r="G90" s="4"/>
      <c r="H90" s="4"/>
      <c r="I90" s="4">
        <v>89</v>
      </c>
      <c r="J90" s="4"/>
      <c r="K90" s="4">
        <v>0</v>
      </c>
      <c r="L90" s="4">
        <v>89</v>
      </c>
      <c r="M90" s="4"/>
      <c r="O90" s="4">
        <v>89</v>
      </c>
      <c r="Q90" s="3">
        <v>0</v>
      </c>
      <c r="R90" s="3">
        <v>89</v>
      </c>
    </row>
    <row r="91" spans="1:18">
      <c r="A91" s="4"/>
      <c r="B91" s="4"/>
      <c r="C91" s="4">
        <v>90</v>
      </c>
      <c r="D91" s="4"/>
      <c r="E91" s="4">
        <v>0</v>
      </c>
      <c r="F91" s="4">
        <v>90</v>
      </c>
      <c r="G91" s="4"/>
      <c r="H91" s="4"/>
      <c r="I91" s="4">
        <v>90</v>
      </c>
      <c r="J91" s="4"/>
      <c r="K91" s="4">
        <v>0</v>
      </c>
      <c r="L91" s="4">
        <v>90</v>
      </c>
      <c r="M91" s="4"/>
      <c r="O91" s="4">
        <v>90</v>
      </c>
      <c r="Q91" s="3">
        <v>0</v>
      </c>
      <c r="R91" s="3">
        <v>90</v>
      </c>
    </row>
    <row r="92" spans="1:18">
      <c r="A92" s="4"/>
      <c r="B92" s="4"/>
      <c r="C92" s="4">
        <v>91</v>
      </c>
      <c r="D92" s="4"/>
      <c r="E92" s="4">
        <v>0</v>
      </c>
      <c r="F92" s="4">
        <v>91</v>
      </c>
      <c r="G92" s="4"/>
      <c r="H92" s="4"/>
      <c r="I92" s="4">
        <v>91</v>
      </c>
      <c r="J92" s="4"/>
      <c r="K92" s="4">
        <v>0</v>
      </c>
      <c r="L92" s="4">
        <v>91</v>
      </c>
      <c r="M92" s="4"/>
      <c r="O92" s="4">
        <v>91</v>
      </c>
      <c r="Q92" s="3">
        <v>0</v>
      </c>
      <c r="R92" s="3">
        <v>91</v>
      </c>
    </row>
    <row r="93" spans="1:18">
      <c r="A93" s="4"/>
      <c r="B93" s="4"/>
      <c r="C93" s="4">
        <v>92</v>
      </c>
      <c r="D93" s="4"/>
      <c r="E93" s="4">
        <v>0</v>
      </c>
      <c r="F93" s="4">
        <v>92</v>
      </c>
      <c r="G93" s="4"/>
      <c r="H93" s="4"/>
      <c r="I93" s="4">
        <v>92</v>
      </c>
      <c r="J93" s="4"/>
      <c r="K93" s="4">
        <v>0</v>
      </c>
      <c r="L93" s="4">
        <v>92</v>
      </c>
      <c r="M93" s="4"/>
      <c r="O93" s="4">
        <v>92</v>
      </c>
      <c r="Q93" s="3">
        <v>0</v>
      </c>
      <c r="R93" s="3">
        <v>92</v>
      </c>
    </row>
    <row r="94" spans="1:18">
      <c r="A94" s="4"/>
      <c r="B94" s="4"/>
      <c r="C94" s="4">
        <v>93</v>
      </c>
      <c r="D94" s="4"/>
      <c r="E94" s="4">
        <v>0</v>
      </c>
      <c r="F94" s="4">
        <v>93</v>
      </c>
      <c r="G94" s="4"/>
      <c r="H94" s="4"/>
      <c r="I94" s="4">
        <v>93</v>
      </c>
      <c r="J94" s="4"/>
      <c r="K94" s="4">
        <v>0</v>
      </c>
      <c r="L94" s="4">
        <v>93</v>
      </c>
      <c r="M94" s="4"/>
      <c r="O94" s="4">
        <v>93</v>
      </c>
      <c r="Q94" s="3">
        <v>0</v>
      </c>
      <c r="R94" s="3">
        <v>93</v>
      </c>
    </row>
    <row r="95" spans="1:18">
      <c r="A95" s="4"/>
      <c r="B95" s="4"/>
      <c r="C95" s="4">
        <v>94</v>
      </c>
      <c r="D95" s="4"/>
      <c r="E95" s="4">
        <v>0</v>
      </c>
      <c r="F95" s="4">
        <v>94</v>
      </c>
      <c r="G95" s="4"/>
      <c r="H95" s="4"/>
      <c r="I95" s="4">
        <v>94</v>
      </c>
      <c r="J95" s="4"/>
      <c r="K95" s="4">
        <v>0</v>
      </c>
      <c r="L95" s="4">
        <v>94</v>
      </c>
      <c r="M95" s="4"/>
      <c r="O95" s="4">
        <v>94</v>
      </c>
      <c r="Q95" s="3">
        <v>0</v>
      </c>
      <c r="R95" s="3">
        <v>94</v>
      </c>
    </row>
    <row r="96" spans="1:18">
      <c r="A96" s="4"/>
      <c r="B96" s="4"/>
      <c r="C96" s="4">
        <v>95</v>
      </c>
      <c r="D96" s="4"/>
      <c r="E96" s="4">
        <v>0</v>
      </c>
      <c r="F96" s="4">
        <v>95</v>
      </c>
      <c r="G96" s="4"/>
      <c r="H96" s="4"/>
      <c r="I96" s="4">
        <v>95</v>
      </c>
      <c r="J96" s="4"/>
      <c r="K96" s="4">
        <v>0</v>
      </c>
      <c r="L96" s="4">
        <v>95</v>
      </c>
      <c r="M96" s="4"/>
      <c r="O96" s="4">
        <v>95</v>
      </c>
      <c r="Q96" s="3">
        <v>0</v>
      </c>
      <c r="R96" s="3">
        <v>95</v>
      </c>
    </row>
    <row r="97" spans="1:18">
      <c r="A97" s="4"/>
      <c r="B97" s="4"/>
      <c r="C97" s="4">
        <v>96</v>
      </c>
      <c r="D97" s="4"/>
      <c r="E97" s="4">
        <v>0</v>
      </c>
      <c r="F97" s="4">
        <v>96</v>
      </c>
      <c r="G97" s="4"/>
      <c r="H97" s="4"/>
      <c r="I97" s="4">
        <v>96</v>
      </c>
      <c r="J97" s="4"/>
      <c r="K97" s="4">
        <v>0</v>
      </c>
      <c r="L97" s="4">
        <v>96</v>
      </c>
      <c r="M97" s="4"/>
      <c r="O97" s="4">
        <v>96</v>
      </c>
      <c r="Q97" s="3">
        <v>0</v>
      </c>
      <c r="R97" s="3">
        <v>96</v>
      </c>
    </row>
    <row r="98" spans="1:18">
      <c r="A98" s="4"/>
      <c r="B98" s="4"/>
      <c r="C98" s="4">
        <v>97</v>
      </c>
      <c r="D98" s="4"/>
      <c r="E98" s="4">
        <v>0</v>
      </c>
      <c r="F98" s="4">
        <v>97</v>
      </c>
      <c r="G98" s="4"/>
      <c r="H98" s="4"/>
      <c r="I98" s="4">
        <v>97</v>
      </c>
      <c r="J98" s="4"/>
      <c r="K98" s="4">
        <v>0</v>
      </c>
      <c r="L98" s="4">
        <v>97</v>
      </c>
      <c r="M98" s="4"/>
      <c r="O98" s="4">
        <v>97</v>
      </c>
      <c r="Q98" s="3">
        <v>0</v>
      </c>
      <c r="R98" s="3">
        <v>97</v>
      </c>
    </row>
    <row r="99" spans="1:18">
      <c r="A99" s="4"/>
      <c r="B99" s="4"/>
      <c r="C99" s="4">
        <v>98</v>
      </c>
      <c r="D99" s="4"/>
      <c r="E99" s="4">
        <v>0</v>
      </c>
      <c r="F99" s="4">
        <v>98</v>
      </c>
      <c r="G99" s="4"/>
      <c r="H99" s="4"/>
      <c r="I99" s="4">
        <v>98</v>
      </c>
      <c r="J99" s="4"/>
      <c r="K99" s="4">
        <v>0</v>
      </c>
      <c r="L99" s="4">
        <v>98</v>
      </c>
      <c r="M99" s="4"/>
      <c r="O99" s="4">
        <v>98</v>
      </c>
      <c r="Q99" s="3">
        <v>0</v>
      </c>
      <c r="R99" s="3">
        <v>98</v>
      </c>
    </row>
    <row r="100" spans="1:18">
      <c r="A100" s="4"/>
      <c r="B100" s="4"/>
      <c r="C100" s="4">
        <v>99</v>
      </c>
      <c r="D100" s="4"/>
      <c r="E100" s="4">
        <v>0</v>
      </c>
      <c r="F100" s="4">
        <v>99</v>
      </c>
      <c r="G100" s="4"/>
      <c r="H100" s="4"/>
      <c r="I100" s="4">
        <v>99</v>
      </c>
      <c r="J100" s="4"/>
      <c r="K100" s="4">
        <v>0</v>
      </c>
      <c r="L100" s="4">
        <v>99</v>
      </c>
      <c r="M100" s="4"/>
      <c r="O100" s="4">
        <v>99</v>
      </c>
      <c r="Q100" s="3">
        <v>0</v>
      </c>
      <c r="R100" s="3">
        <v>99</v>
      </c>
    </row>
    <row r="101" spans="1:18">
      <c r="A101" s="4"/>
      <c r="B101" s="4"/>
      <c r="C101" s="4">
        <v>100</v>
      </c>
      <c r="D101" s="4"/>
      <c r="E101" s="4">
        <v>0</v>
      </c>
      <c r="F101" s="4">
        <v>100</v>
      </c>
      <c r="G101" s="4"/>
      <c r="H101" s="4"/>
      <c r="I101" s="4">
        <v>100</v>
      </c>
      <c r="J101" s="4"/>
      <c r="K101" s="4">
        <v>0</v>
      </c>
      <c r="L101" s="4">
        <v>100</v>
      </c>
      <c r="M101" s="4"/>
      <c r="O101" s="4">
        <v>100</v>
      </c>
      <c r="Q101" s="3">
        <v>0</v>
      </c>
      <c r="R101" s="3">
        <v>100</v>
      </c>
    </row>
    <row r="102" spans="1:18">
      <c r="A102" s="4"/>
      <c r="B102" s="4"/>
      <c r="C102" s="4">
        <v>101</v>
      </c>
      <c r="D102" s="4"/>
      <c r="E102" s="4">
        <v>0</v>
      </c>
      <c r="F102" s="4">
        <v>101</v>
      </c>
      <c r="G102" s="4"/>
      <c r="H102" s="4"/>
      <c r="I102" s="4">
        <v>101</v>
      </c>
      <c r="J102" s="4"/>
      <c r="K102" s="4">
        <v>0</v>
      </c>
      <c r="L102" s="4">
        <v>101</v>
      </c>
      <c r="M102" s="4"/>
      <c r="O102" s="4">
        <v>101</v>
      </c>
      <c r="Q102" s="3">
        <v>0</v>
      </c>
      <c r="R102" s="3">
        <v>101</v>
      </c>
    </row>
    <row r="103" spans="1:18">
      <c r="A103" s="4"/>
      <c r="B103" s="4"/>
      <c r="C103" s="4">
        <v>102</v>
      </c>
      <c r="D103" s="4"/>
      <c r="E103" s="4">
        <v>0</v>
      </c>
      <c r="F103" s="4">
        <v>102</v>
      </c>
      <c r="G103" s="4"/>
      <c r="H103" s="4"/>
      <c r="I103" s="4">
        <v>102</v>
      </c>
      <c r="J103" s="4"/>
      <c r="K103" s="4">
        <v>0</v>
      </c>
      <c r="L103" s="4">
        <v>102</v>
      </c>
      <c r="M103" s="4"/>
      <c r="O103" s="4">
        <v>102</v>
      </c>
      <c r="Q103" s="3">
        <v>0</v>
      </c>
      <c r="R103" s="3">
        <v>102</v>
      </c>
    </row>
    <row r="104" spans="1:18">
      <c r="A104" s="4"/>
      <c r="B104" s="4"/>
      <c r="C104" s="4">
        <v>103</v>
      </c>
      <c r="D104" s="4"/>
      <c r="E104" s="4">
        <v>0</v>
      </c>
      <c r="F104" s="4">
        <v>103</v>
      </c>
      <c r="G104" s="4"/>
      <c r="H104" s="4"/>
      <c r="I104" s="4">
        <v>103</v>
      </c>
      <c r="J104" s="4"/>
      <c r="K104" s="4">
        <v>0</v>
      </c>
      <c r="L104" s="4">
        <v>103</v>
      </c>
      <c r="M104" s="4"/>
      <c r="O104" s="4">
        <v>103</v>
      </c>
      <c r="Q104" s="3">
        <v>0</v>
      </c>
      <c r="R104" s="3">
        <v>103</v>
      </c>
    </row>
    <row r="105" spans="1:18">
      <c r="A105" s="4"/>
      <c r="B105" s="4"/>
      <c r="C105" s="4">
        <v>104</v>
      </c>
      <c r="D105" s="4"/>
      <c r="E105" s="4">
        <v>0</v>
      </c>
      <c r="F105" s="4">
        <v>104</v>
      </c>
      <c r="G105" s="4"/>
      <c r="H105" s="4"/>
      <c r="I105" s="4">
        <v>104</v>
      </c>
      <c r="J105" s="4"/>
      <c r="K105" s="4">
        <v>0</v>
      </c>
      <c r="L105" s="4">
        <v>104</v>
      </c>
      <c r="M105" s="4"/>
      <c r="O105" s="4">
        <v>104</v>
      </c>
      <c r="Q105" s="3">
        <v>0</v>
      </c>
      <c r="R105" s="3">
        <v>104</v>
      </c>
    </row>
    <row r="106" spans="1:18">
      <c r="A106" s="4"/>
      <c r="B106" s="4"/>
      <c r="C106" s="4">
        <v>105</v>
      </c>
      <c r="D106" s="4"/>
      <c r="E106" s="4">
        <v>0</v>
      </c>
      <c r="F106" s="4">
        <v>105</v>
      </c>
      <c r="G106" s="4"/>
      <c r="H106" s="4"/>
      <c r="I106" s="4">
        <v>105</v>
      </c>
      <c r="J106" s="4"/>
      <c r="K106" s="4">
        <v>0</v>
      </c>
      <c r="L106" s="4">
        <v>105</v>
      </c>
      <c r="M106" s="4"/>
      <c r="O106" s="4">
        <v>105</v>
      </c>
      <c r="Q106" s="3">
        <v>0</v>
      </c>
      <c r="R106" s="3">
        <v>105</v>
      </c>
    </row>
    <row r="107" spans="1:18">
      <c r="A107" s="4"/>
      <c r="B107" s="4"/>
      <c r="C107" s="4">
        <v>106</v>
      </c>
      <c r="D107" s="4"/>
      <c r="E107" s="4">
        <v>0</v>
      </c>
      <c r="F107" s="4">
        <v>106</v>
      </c>
      <c r="G107" s="4"/>
      <c r="H107" s="4"/>
      <c r="I107" s="4">
        <v>106</v>
      </c>
      <c r="J107" s="4"/>
      <c r="K107" s="4">
        <v>0</v>
      </c>
      <c r="L107" s="4">
        <v>106</v>
      </c>
      <c r="M107" s="4"/>
      <c r="O107" s="4">
        <v>106</v>
      </c>
      <c r="Q107" s="3">
        <v>0</v>
      </c>
      <c r="R107" s="3">
        <v>106</v>
      </c>
    </row>
    <row r="108" spans="1:18">
      <c r="A108" s="4"/>
      <c r="B108" s="4"/>
      <c r="C108" s="4">
        <v>107</v>
      </c>
      <c r="D108" s="4"/>
      <c r="E108" s="4">
        <v>0</v>
      </c>
      <c r="F108" s="4">
        <v>107</v>
      </c>
      <c r="G108" s="4"/>
      <c r="H108" s="4"/>
      <c r="I108" s="4">
        <v>107</v>
      </c>
      <c r="J108" s="4"/>
      <c r="K108" s="4">
        <v>0</v>
      </c>
      <c r="L108" s="4">
        <v>107</v>
      </c>
      <c r="M108" s="4"/>
      <c r="O108" s="4">
        <v>107</v>
      </c>
      <c r="Q108" s="3">
        <v>0</v>
      </c>
      <c r="R108" s="3">
        <v>107</v>
      </c>
    </row>
    <row r="109" spans="1:18">
      <c r="A109" s="4"/>
      <c r="B109" s="4"/>
      <c r="C109" s="4">
        <v>108</v>
      </c>
      <c r="D109" s="4"/>
      <c r="E109" s="4">
        <v>0</v>
      </c>
      <c r="F109" s="4">
        <v>108</v>
      </c>
      <c r="G109" s="4"/>
      <c r="H109" s="4"/>
      <c r="I109" s="4">
        <v>108</v>
      </c>
      <c r="J109" s="4"/>
      <c r="K109" s="4">
        <v>0</v>
      </c>
      <c r="L109" s="4">
        <v>108</v>
      </c>
      <c r="M109" s="4"/>
      <c r="O109" s="4">
        <v>108</v>
      </c>
      <c r="Q109" s="3">
        <v>0</v>
      </c>
      <c r="R109" s="3">
        <v>108</v>
      </c>
    </row>
    <row r="110" spans="1:18">
      <c r="A110" s="4"/>
      <c r="B110" s="4"/>
      <c r="C110" s="4">
        <v>109</v>
      </c>
      <c r="D110" s="4"/>
      <c r="E110" s="4">
        <v>0</v>
      </c>
      <c r="F110" s="4">
        <v>109</v>
      </c>
      <c r="G110" s="4"/>
      <c r="H110" s="4"/>
      <c r="I110" s="4">
        <v>109</v>
      </c>
      <c r="J110" s="4"/>
      <c r="K110" s="4">
        <v>0</v>
      </c>
      <c r="L110" s="4">
        <v>109</v>
      </c>
      <c r="M110" s="4"/>
      <c r="O110" s="4">
        <v>109</v>
      </c>
      <c r="Q110" s="3">
        <v>0</v>
      </c>
      <c r="R110" s="3">
        <v>109</v>
      </c>
    </row>
    <row r="111" spans="1:18">
      <c r="A111" s="4"/>
      <c r="B111" s="4"/>
      <c r="C111" s="4">
        <v>110</v>
      </c>
      <c r="D111" s="4"/>
      <c r="E111" s="4">
        <v>0</v>
      </c>
      <c r="F111" s="4">
        <v>110</v>
      </c>
      <c r="G111" s="4"/>
      <c r="H111" s="4"/>
      <c r="I111" s="4">
        <v>110</v>
      </c>
      <c r="J111" s="4"/>
      <c r="K111" s="4">
        <v>0</v>
      </c>
      <c r="L111" s="4">
        <v>110</v>
      </c>
      <c r="M111" s="4"/>
      <c r="O111" s="4">
        <v>110</v>
      </c>
      <c r="Q111" s="3">
        <v>0</v>
      </c>
      <c r="R111" s="3">
        <v>110</v>
      </c>
    </row>
    <row r="112" spans="1:18">
      <c r="A112" s="4"/>
      <c r="B112" s="4"/>
      <c r="C112" s="4">
        <v>111</v>
      </c>
      <c r="D112" s="4"/>
      <c r="E112" s="4">
        <v>0</v>
      </c>
      <c r="F112" s="4">
        <v>111</v>
      </c>
      <c r="G112" s="4"/>
      <c r="H112" s="4"/>
      <c r="I112" s="4">
        <v>111</v>
      </c>
      <c r="J112" s="4"/>
      <c r="K112" s="4">
        <v>0</v>
      </c>
      <c r="L112" s="4">
        <v>111</v>
      </c>
      <c r="M112" s="4"/>
      <c r="O112" s="4">
        <v>111</v>
      </c>
      <c r="Q112" s="3">
        <v>0</v>
      </c>
      <c r="R112" s="3">
        <v>111</v>
      </c>
    </row>
    <row r="113" spans="1:18">
      <c r="A113" s="4"/>
      <c r="B113" s="4"/>
      <c r="C113" s="4">
        <v>112</v>
      </c>
      <c r="D113" s="4"/>
      <c r="E113" s="4">
        <v>0</v>
      </c>
      <c r="F113" s="4">
        <v>112</v>
      </c>
      <c r="G113" s="4"/>
      <c r="H113" s="4"/>
      <c r="I113" s="4">
        <v>112</v>
      </c>
      <c r="J113" s="4"/>
      <c r="K113" s="4">
        <v>0</v>
      </c>
      <c r="L113" s="4">
        <v>112</v>
      </c>
      <c r="M113" s="4"/>
      <c r="O113" s="4">
        <v>112</v>
      </c>
      <c r="Q113" s="3">
        <v>0</v>
      </c>
      <c r="R113" s="3">
        <v>112</v>
      </c>
    </row>
    <row r="114" spans="1:18">
      <c r="A114" s="4"/>
      <c r="B114" s="4"/>
      <c r="C114" s="4">
        <v>113</v>
      </c>
      <c r="D114" s="4"/>
      <c r="E114" s="4">
        <v>0</v>
      </c>
      <c r="F114" s="4">
        <v>113</v>
      </c>
      <c r="G114" s="4"/>
      <c r="H114" s="4"/>
      <c r="I114" s="4">
        <v>113</v>
      </c>
      <c r="J114" s="4"/>
      <c r="K114" s="4">
        <v>0</v>
      </c>
      <c r="L114" s="4">
        <v>113</v>
      </c>
      <c r="M114" s="4"/>
      <c r="O114" s="4">
        <v>113</v>
      </c>
      <c r="Q114" s="3">
        <v>0</v>
      </c>
      <c r="R114" s="3">
        <v>113</v>
      </c>
    </row>
    <row r="115" spans="1:18">
      <c r="A115" s="4"/>
      <c r="B115" s="4"/>
      <c r="C115" s="4">
        <v>114</v>
      </c>
      <c r="D115" s="4"/>
      <c r="E115" s="4">
        <v>0</v>
      </c>
      <c r="F115" s="4">
        <v>114</v>
      </c>
      <c r="G115" s="4"/>
      <c r="H115" s="4"/>
      <c r="I115" s="4">
        <v>114</v>
      </c>
      <c r="J115" s="4"/>
      <c r="K115" s="4">
        <v>0</v>
      </c>
      <c r="L115" s="4">
        <v>114</v>
      </c>
      <c r="M115" s="4"/>
      <c r="O115" s="4">
        <v>114</v>
      </c>
      <c r="Q115" s="3">
        <v>0</v>
      </c>
      <c r="R115" s="3">
        <v>114</v>
      </c>
    </row>
    <row r="116" spans="1:18">
      <c r="A116" s="4"/>
      <c r="B116" s="4"/>
      <c r="C116" s="4">
        <v>115</v>
      </c>
      <c r="D116" s="4"/>
      <c r="E116" s="4">
        <v>0</v>
      </c>
      <c r="F116" s="4">
        <v>115</v>
      </c>
      <c r="G116" s="4"/>
      <c r="H116" s="4"/>
      <c r="I116" s="4">
        <v>115</v>
      </c>
      <c r="J116" s="4"/>
      <c r="K116" s="4">
        <v>0</v>
      </c>
      <c r="L116" s="4">
        <v>115</v>
      </c>
      <c r="M116" s="4"/>
      <c r="O116" s="4">
        <v>115</v>
      </c>
      <c r="Q116" s="3">
        <v>0</v>
      </c>
      <c r="R116" s="3">
        <v>115</v>
      </c>
    </row>
    <row r="117" spans="1:18">
      <c r="A117" s="4"/>
      <c r="B117" s="4"/>
      <c r="C117" s="4">
        <v>116</v>
      </c>
      <c r="D117" s="4"/>
      <c r="E117" s="4">
        <v>0</v>
      </c>
      <c r="F117" s="4">
        <v>116</v>
      </c>
      <c r="G117" s="4"/>
      <c r="H117" s="4"/>
      <c r="I117" s="4">
        <v>116</v>
      </c>
      <c r="J117" s="4"/>
      <c r="K117" s="4">
        <v>0</v>
      </c>
      <c r="L117" s="4">
        <v>116</v>
      </c>
      <c r="M117" s="4"/>
      <c r="O117" s="4">
        <v>116</v>
      </c>
      <c r="Q117" s="3">
        <v>0</v>
      </c>
      <c r="R117" s="3">
        <v>116</v>
      </c>
    </row>
    <row r="118" spans="1:18">
      <c r="A118" s="4"/>
      <c r="B118" s="4"/>
      <c r="C118" s="4">
        <v>117</v>
      </c>
      <c r="D118" s="4"/>
      <c r="E118" s="4">
        <v>0</v>
      </c>
      <c r="F118" s="4">
        <v>117</v>
      </c>
      <c r="G118" s="4"/>
      <c r="H118" s="4"/>
      <c r="I118" s="4">
        <v>117</v>
      </c>
      <c r="J118" s="4"/>
      <c r="K118" s="4">
        <v>0</v>
      </c>
      <c r="L118" s="4">
        <v>117</v>
      </c>
      <c r="M118" s="4"/>
      <c r="O118" s="4">
        <v>117</v>
      </c>
      <c r="Q118" s="3">
        <v>0</v>
      </c>
      <c r="R118" s="3">
        <v>117</v>
      </c>
    </row>
    <row r="119" spans="1:18">
      <c r="A119" s="4"/>
      <c r="B119" s="4"/>
      <c r="C119" s="4">
        <v>118</v>
      </c>
      <c r="D119" s="4"/>
      <c r="E119" s="4">
        <v>0</v>
      </c>
      <c r="F119" s="4">
        <v>118</v>
      </c>
      <c r="G119" s="4"/>
      <c r="H119" s="4"/>
      <c r="I119" s="4">
        <v>118</v>
      </c>
      <c r="J119" s="4"/>
      <c r="K119" s="4">
        <v>0</v>
      </c>
      <c r="L119" s="4">
        <v>118</v>
      </c>
      <c r="M119" s="4"/>
      <c r="O119" s="4">
        <v>118</v>
      </c>
      <c r="Q119" s="3">
        <v>0</v>
      </c>
      <c r="R119" s="3">
        <v>118</v>
      </c>
    </row>
    <row r="120" spans="1:18">
      <c r="A120" s="4"/>
      <c r="B120" s="4"/>
      <c r="C120" s="4">
        <v>119</v>
      </c>
      <c r="D120" s="4"/>
      <c r="E120" s="4">
        <v>0</v>
      </c>
      <c r="F120" s="4">
        <v>119</v>
      </c>
      <c r="G120" s="4"/>
      <c r="H120" s="4"/>
      <c r="I120" s="4">
        <v>119</v>
      </c>
      <c r="J120" s="4"/>
      <c r="K120" s="4">
        <v>0</v>
      </c>
      <c r="L120" s="4">
        <v>119</v>
      </c>
      <c r="M120" s="4"/>
      <c r="O120" s="4">
        <v>119</v>
      </c>
      <c r="Q120" s="3">
        <v>0</v>
      </c>
      <c r="R120" s="3">
        <v>119</v>
      </c>
    </row>
    <row r="121" spans="1:18">
      <c r="A121" s="4"/>
      <c r="B121" s="4"/>
      <c r="C121" s="4">
        <v>120</v>
      </c>
      <c r="D121" s="4"/>
      <c r="E121" s="4">
        <v>0</v>
      </c>
      <c r="F121" s="4">
        <v>120</v>
      </c>
      <c r="G121" s="4"/>
      <c r="H121" s="4"/>
      <c r="I121" s="4">
        <v>120</v>
      </c>
      <c r="J121" s="4"/>
      <c r="K121" s="4">
        <v>0</v>
      </c>
      <c r="L121" s="4">
        <v>120</v>
      </c>
      <c r="M121" s="4"/>
      <c r="O121" s="4">
        <v>120</v>
      </c>
      <c r="Q121" s="3">
        <v>0</v>
      </c>
      <c r="R121" s="3">
        <v>120</v>
      </c>
    </row>
    <row r="122" spans="1:18">
      <c r="A122" s="4"/>
      <c r="B122" s="4"/>
      <c r="C122" s="4">
        <v>121</v>
      </c>
      <c r="D122" s="4"/>
      <c r="E122" s="4">
        <v>0</v>
      </c>
      <c r="F122" s="4">
        <v>121</v>
      </c>
      <c r="G122" s="4"/>
      <c r="H122" s="4"/>
      <c r="I122" s="4">
        <v>121</v>
      </c>
      <c r="J122" s="4"/>
      <c r="K122" s="4">
        <v>0</v>
      </c>
      <c r="L122" s="4">
        <v>121</v>
      </c>
      <c r="M122" s="4"/>
      <c r="O122" s="4">
        <v>121</v>
      </c>
      <c r="Q122" s="3">
        <v>0</v>
      </c>
      <c r="R122" s="3">
        <v>121</v>
      </c>
    </row>
    <row r="123" spans="1:18">
      <c r="A123" s="4"/>
      <c r="B123" s="4"/>
      <c r="C123" s="4">
        <v>122</v>
      </c>
      <c r="D123" s="4"/>
      <c r="E123" s="4">
        <v>0</v>
      </c>
      <c r="F123" s="4">
        <v>122</v>
      </c>
      <c r="G123" s="4"/>
      <c r="H123" s="4"/>
      <c r="I123" s="4">
        <v>122</v>
      </c>
      <c r="J123" s="4"/>
      <c r="K123" s="4">
        <v>0</v>
      </c>
      <c r="L123" s="4">
        <v>122</v>
      </c>
      <c r="M123" s="4"/>
      <c r="O123" s="4">
        <v>122</v>
      </c>
      <c r="Q123" s="3">
        <v>0</v>
      </c>
      <c r="R123" s="3">
        <v>122</v>
      </c>
    </row>
    <row r="124" spans="1:18">
      <c r="A124" s="4"/>
      <c r="B124" s="4"/>
      <c r="C124" s="4">
        <v>123</v>
      </c>
      <c r="D124" s="4"/>
      <c r="E124" s="4">
        <v>0</v>
      </c>
      <c r="F124" s="4">
        <v>123</v>
      </c>
      <c r="G124" s="4"/>
      <c r="H124" s="4"/>
      <c r="I124" s="4">
        <v>123</v>
      </c>
      <c r="J124" s="4"/>
      <c r="K124" s="4">
        <v>0</v>
      </c>
      <c r="L124" s="4">
        <v>123</v>
      </c>
      <c r="M124" s="4"/>
      <c r="O124" s="4">
        <v>123</v>
      </c>
      <c r="Q124" s="3">
        <v>0</v>
      </c>
      <c r="R124" s="3">
        <v>123</v>
      </c>
    </row>
    <row r="125" spans="1:18">
      <c r="A125" s="4"/>
      <c r="B125" s="4"/>
      <c r="C125" s="4">
        <v>124</v>
      </c>
      <c r="D125" s="4"/>
      <c r="E125" s="4">
        <v>0</v>
      </c>
      <c r="F125" s="4">
        <v>124</v>
      </c>
      <c r="G125" s="4"/>
      <c r="H125" s="4"/>
      <c r="I125" s="4">
        <v>124</v>
      </c>
      <c r="J125" s="4"/>
      <c r="K125" s="4">
        <v>0</v>
      </c>
      <c r="L125" s="4">
        <v>124</v>
      </c>
      <c r="M125" s="4"/>
      <c r="O125" s="4">
        <v>124</v>
      </c>
      <c r="Q125" s="3">
        <v>0</v>
      </c>
      <c r="R125" s="3">
        <v>124</v>
      </c>
    </row>
    <row r="126" spans="1:18">
      <c r="A126" s="4"/>
      <c r="B126" s="4"/>
      <c r="C126" s="4">
        <v>125</v>
      </c>
      <c r="D126" s="4"/>
      <c r="E126" s="4">
        <v>0</v>
      </c>
      <c r="F126" s="4">
        <v>125</v>
      </c>
      <c r="G126" s="4"/>
      <c r="H126" s="4"/>
      <c r="I126" s="4">
        <v>125</v>
      </c>
      <c r="J126" s="4"/>
      <c r="K126" s="4">
        <v>0</v>
      </c>
      <c r="L126" s="4">
        <v>125</v>
      </c>
      <c r="M126" s="4"/>
      <c r="O126" s="4">
        <v>125</v>
      </c>
      <c r="Q126" s="3">
        <v>0</v>
      </c>
      <c r="R126" s="3">
        <v>125</v>
      </c>
    </row>
    <row r="127" spans="1:18">
      <c r="A127" s="4"/>
      <c r="B127" s="4"/>
      <c r="C127" s="4">
        <v>126</v>
      </c>
      <c r="D127" s="4"/>
      <c r="E127" s="4">
        <v>0</v>
      </c>
      <c r="F127" s="4">
        <v>126</v>
      </c>
      <c r="G127" s="4"/>
      <c r="H127" s="4"/>
      <c r="I127" s="4">
        <v>126</v>
      </c>
      <c r="J127" s="4"/>
      <c r="K127" s="4">
        <v>0</v>
      </c>
      <c r="L127" s="4">
        <v>126</v>
      </c>
      <c r="M127" s="4"/>
      <c r="O127" s="4">
        <v>126</v>
      </c>
      <c r="Q127" s="3">
        <v>0</v>
      </c>
      <c r="R127" s="3">
        <v>126</v>
      </c>
    </row>
    <row r="128" spans="1:18">
      <c r="A128" s="4"/>
      <c r="B128" s="4"/>
      <c r="C128" s="4">
        <v>127</v>
      </c>
      <c r="D128" s="4"/>
      <c r="E128" s="4">
        <v>0</v>
      </c>
      <c r="F128" s="4">
        <v>127</v>
      </c>
      <c r="G128" s="4"/>
      <c r="H128" s="4"/>
      <c r="I128" s="4">
        <v>127</v>
      </c>
      <c r="J128" s="4"/>
      <c r="K128" s="4">
        <v>0</v>
      </c>
      <c r="L128" s="4">
        <v>127</v>
      </c>
      <c r="M128" s="4"/>
      <c r="O128" s="4">
        <v>127</v>
      </c>
      <c r="Q128" s="3">
        <v>0</v>
      </c>
      <c r="R128" s="3">
        <v>127</v>
      </c>
    </row>
    <row r="129" spans="1:18">
      <c r="A129" s="4"/>
      <c r="B129" s="4"/>
      <c r="C129" s="4">
        <v>128</v>
      </c>
      <c r="D129" s="4"/>
      <c r="E129" s="4">
        <v>0</v>
      </c>
      <c r="F129" s="4">
        <v>128</v>
      </c>
      <c r="G129" s="4"/>
      <c r="H129" s="4"/>
      <c r="I129" s="4">
        <v>128</v>
      </c>
      <c r="J129" s="4"/>
      <c r="K129" s="4">
        <v>0</v>
      </c>
      <c r="L129" s="4">
        <v>128</v>
      </c>
      <c r="M129" s="4"/>
      <c r="O129" s="4">
        <v>128</v>
      </c>
      <c r="Q129" s="3">
        <v>0</v>
      </c>
      <c r="R129" s="3">
        <v>128</v>
      </c>
    </row>
    <row r="130" spans="1:18">
      <c r="A130" s="4"/>
      <c r="B130" s="4"/>
      <c r="C130" s="4">
        <v>129</v>
      </c>
      <c r="D130" s="4"/>
      <c r="E130" s="4">
        <v>0</v>
      </c>
      <c r="F130" s="4">
        <v>129</v>
      </c>
      <c r="G130" s="4"/>
      <c r="H130" s="4"/>
      <c r="I130" s="4">
        <v>129</v>
      </c>
      <c r="J130" s="4"/>
      <c r="K130" s="4">
        <v>0</v>
      </c>
      <c r="L130" s="4">
        <v>129</v>
      </c>
      <c r="M130" s="4"/>
      <c r="O130" s="4">
        <v>129</v>
      </c>
      <c r="Q130" s="3">
        <v>0</v>
      </c>
      <c r="R130" s="3">
        <v>129</v>
      </c>
    </row>
    <row r="131" spans="1:18">
      <c r="A131" s="4"/>
      <c r="B131" s="4"/>
      <c r="C131" s="4">
        <v>130</v>
      </c>
      <c r="D131" s="4"/>
      <c r="E131" s="4">
        <v>0</v>
      </c>
      <c r="F131" s="4">
        <v>130</v>
      </c>
      <c r="G131" s="4"/>
      <c r="H131" s="4"/>
      <c r="I131" s="4">
        <v>130</v>
      </c>
      <c r="J131" s="4"/>
      <c r="K131" s="4">
        <v>0</v>
      </c>
      <c r="L131" s="4">
        <v>130</v>
      </c>
      <c r="M131" s="4"/>
      <c r="O131" s="4">
        <v>130</v>
      </c>
      <c r="Q131" s="3">
        <v>0</v>
      </c>
      <c r="R131" s="3">
        <v>130</v>
      </c>
    </row>
    <row r="132" spans="1:18">
      <c r="A132" s="4"/>
      <c r="B132" s="4"/>
      <c r="C132" s="4">
        <v>131</v>
      </c>
      <c r="D132" s="4"/>
      <c r="E132" s="4">
        <v>0</v>
      </c>
      <c r="F132" s="4">
        <v>131</v>
      </c>
      <c r="G132" s="4"/>
      <c r="H132" s="4"/>
      <c r="I132" s="4">
        <v>131</v>
      </c>
      <c r="J132" s="4"/>
      <c r="K132" s="4">
        <v>0</v>
      </c>
      <c r="L132" s="4">
        <v>131</v>
      </c>
      <c r="M132" s="4"/>
      <c r="O132" s="4">
        <v>131</v>
      </c>
      <c r="Q132" s="3">
        <v>0</v>
      </c>
      <c r="R132" s="3">
        <v>131</v>
      </c>
    </row>
    <row r="133" spans="1:18">
      <c r="A133" s="4"/>
      <c r="B133" s="4"/>
      <c r="C133" s="4">
        <v>132</v>
      </c>
      <c r="D133" s="4"/>
      <c r="E133" s="4">
        <v>0</v>
      </c>
      <c r="F133" s="4">
        <v>132</v>
      </c>
      <c r="G133" s="4"/>
      <c r="H133" s="4"/>
      <c r="I133" s="4">
        <v>132</v>
      </c>
      <c r="J133" s="4"/>
      <c r="K133" s="4">
        <v>0</v>
      </c>
      <c r="L133" s="4">
        <v>132</v>
      </c>
      <c r="M133" s="4"/>
      <c r="O133" s="4">
        <v>132</v>
      </c>
      <c r="Q133" s="3">
        <v>0</v>
      </c>
      <c r="R133" s="3">
        <v>132</v>
      </c>
    </row>
    <row r="134" spans="1:18">
      <c r="A134" s="4"/>
      <c r="B134" s="4"/>
      <c r="C134" s="4">
        <v>133</v>
      </c>
      <c r="D134" s="4"/>
      <c r="E134" s="4">
        <v>0</v>
      </c>
      <c r="F134" s="4">
        <v>133</v>
      </c>
      <c r="G134" s="4"/>
      <c r="H134" s="4"/>
      <c r="I134" s="4">
        <v>133</v>
      </c>
      <c r="J134" s="4"/>
      <c r="K134" s="4">
        <v>0</v>
      </c>
      <c r="L134" s="4">
        <v>133</v>
      </c>
      <c r="M134" s="4"/>
      <c r="O134" s="4">
        <v>133</v>
      </c>
      <c r="Q134" s="3">
        <v>0</v>
      </c>
      <c r="R134" s="3">
        <v>133</v>
      </c>
    </row>
    <row r="135" spans="1:18">
      <c r="A135" s="4"/>
      <c r="B135" s="4"/>
      <c r="C135" s="4">
        <v>134</v>
      </c>
      <c r="D135" s="4"/>
      <c r="E135" s="4">
        <v>0</v>
      </c>
      <c r="F135" s="4">
        <v>134</v>
      </c>
      <c r="G135" s="4"/>
      <c r="H135" s="4"/>
      <c r="I135" s="4">
        <v>134</v>
      </c>
      <c r="J135" s="4"/>
      <c r="K135" s="4">
        <v>0</v>
      </c>
      <c r="L135" s="4">
        <v>134</v>
      </c>
      <c r="M135" s="4"/>
      <c r="O135" s="4">
        <v>134</v>
      </c>
      <c r="Q135" s="3">
        <v>0</v>
      </c>
      <c r="R135" s="3">
        <v>134</v>
      </c>
    </row>
    <row r="136" spans="1:18">
      <c r="A136" s="4"/>
      <c r="B136" s="4"/>
      <c r="C136" s="4">
        <v>135</v>
      </c>
      <c r="D136" s="4"/>
      <c r="E136" s="4">
        <v>0</v>
      </c>
      <c r="F136" s="4">
        <v>135</v>
      </c>
      <c r="G136" s="4"/>
      <c r="H136" s="4"/>
      <c r="I136" s="4">
        <v>135</v>
      </c>
      <c r="J136" s="4"/>
      <c r="K136" s="4">
        <v>0</v>
      </c>
      <c r="L136" s="4">
        <v>135</v>
      </c>
      <c r="M136" s="4"/>
      <c r="O136" s="4">
        <v>135</v>
      </c>
      <c r="Q136" s="3">
        <v>0</v>
      </c>
      <c r="R136" s="3">
        <v>135</v>
      </c>
    </row>
    <row r="137" spans="1:18">
      <c r="A137" s="4"/>
      <c r="B137" s="4"/>
      <c r="C137" s="4">
        <v>136</v>
      </c>
      <c r="D137" s="4"/>
      <c r="E137" s="4">
        <v>0</v>
      </c>
      <c r="F137" s="4">
        <v>136</v>
      </c>
      <c r="G137" s="4"/>
      <c r="H137" s="4"/>
      <c r="I137" s="4">
        <v>136</v>
      </c>
      <c r="J137" s="4"/>
      <c r="K137" s="4">
        <v>0</v>
      </c>
      <c r="L137" s="4">
        <v>136</v>
      </c>
      <c r="M137" s="4"/>
      <c r="O137" s="4">
        <v>136</v>
      </c>
      <c r="Q137" s="3">
        <v>0</v>
      </c>
      <c r="R137" s="3">
        <v>136</v>
      </c>
    </row>
    <row r="138" spans="1:18">
      <c r="A138" s="4"/>
      <c r="B138" s="4"/>
      <c r="C138" s="4">
        <v>137</v>
      </c>
      <c r="D138" s="4"/>
      <c r="E138" s="4">
        <v>0</v>
      </c>
      <c r="F138" s="4">
        <v>137</v>
      </c>
      <c r="G138" s="4"/>
      <c r="H138" s="4"/>
      <c r="I138" s="4">
        <v>137</v>
      </c>
      <c r="J138" s="4"/>
      <c r="K138" s="4">
        <v>0</v>
      </c>
      <c r="L138" s="4">
        <v>137</v>
      </c>
      <c r="M138" s="4"/>
      <c r="O138" s="4">
        <v>137</v>
      </c>
      <c r="Q138" s="3">
        <v>0</v>
      </c>
      <c r="R138" s="3">
        <v>137</v>
      </c>
    </row>
    <row r="139" spans="1:18">
      <c r="A139" s="4"/>
      <c r="B139" s="4"/>
      <c r="C139" s="4">
        <v>138</v>
      </c>
      <c r="D139" s="4"/>
      <c r="E139" s="4">
        <v>0</v>
      </c>
      <c r="F139" s="4">
        <v>138</v>
      </c>
      <c r="G139" s="4"/>
      <c r="H139" s="4"/>
      <c r="I139" s="4">
        <v>138</v>
      </c>
      <c r="J139" s="4"/>
      <c r="K139" s="4">
        <v>0</v>
      </c>
      <c r="L139" s="4">
        <v>138</v>
      </c>
      <c r="M139" s="4"/>
      <c r="O139" s="4">
        <v>138</v>
      </c>
      <c r="Q139" s="3">
        <v>0</v>
      </c>
      <c r="R139" s="3">
        <v>138</v>
      </c>
    </row>
    <row r="140" spans="1:18">
      <c r="A140" s="4"/>
      <c r="B140" s="4"/>
      <c r="C140" s="4">
        <v>139</v>
      </c>
      <c r="D140" s="4"/>
      <c r="E140" s="4">
        <v>0</v>
      </c>
      <c r="F140" s="4">
        <v>139</v>
      </c>
      <c r="G140" s="4"/>
      <c r="H140" s="4"/>
      <c r="I140" s="4">
        <v>139</v>
      </c>
      <c r="J140" s="4"/>
      <c r="K140" s="4">
        <v>0</v>
      </c>
      <c r="L140" s="4">
        <v>139</v>
      </c>
      <c r="M140" s="4"/>
      <c r="O140" s="4">
        <v>139</v>
      </c>
      <c r="Q140" s="3">
        <v>0</v>
      </c>
      <c r="R140" s="3">
        <v>139</v>
      </c>
    </row>
    <row r="141" spans="1:18">
      <c r="A141" s="4"/>
      <c r="B141" s="4"/>
      <c r="C141" s="4">
        <v>140</v>
      </c>
      <c r="D141" s="4"/>
      <c r="E141" s="4">
        <v>0</v>
      </c>
      <c r="F141" s="4">
        <v>140</v>
      </c>
      <c r="G141" s="4"/>
      <c r="H141" s="4"/>
      <c r="I141" s="4">
        <v>140</v>
      </c>
      <c r="J141" s="4"/>
      <c r="K141" s="4">
        <v>0</v>
      </c>
      <c r="L141" s="4">
        <v>140</v>
      </c>
      <c r="M141" s="4"/>
      <c r="O141" s="4">
        <v>140</v>
      </c>
      <c r="Q141" s="3">
        <v>0</v>
      </c>
      <c r="R141" s="3">
        <v>140</v>
      </c>
    </row>
    <row r="142" spans="1:18">
      <c r="A142" s="4"/>
      <c r="B142" s="4"/>
      <c r="C142" s="4">
        <v>141</v>
      </c>
      <c r="D142" s="4"/>
      <c r="E142" s="4">
        <v>0</v>
      </c>
      <c r="F142" s="4">
        <v>141</v>
      </c>
      <c r="G142" s="4"/>
      <c r="H142" s="4"/>
      <c r="I142" s="4">
        <v>141</v>
      </c>
      <c r="J142" s="4"/>
      <c r="K142" s="4">
        <v>0</v>
      </c>
      <c r="L142" s="4">
        <v>141</v>
      </c>
      <c r="M142" s="4"/>
      <c r="O142" s="4">
        <v>141</v>
      </c>
      <c r="Q142" s="3">
        <v>0</v>
      </c>
      <c r="R142" s="3">
        <v>141</v>
      </c>
    </row>
    <row r="143" spans="1:18">
      <c r="A143" s="4"/>
      <c r="B143" s="4"/>
      <c r="C143" s="4">
        <v>142</v>
      </c>
      <c r="D143" s="4"/>
      <c r="E143" s="4">
        <v>0</v>
      </c>
      <c r="F143" s="4">
        <v>142</v>
      </c>
      <c r="G143" s="4"/>
      <c r="H143" s="4"/>
      <c r="I143" s="4">
        <v>142</v>
      </c>
      <c r="J143" s="4"/>
      <c r="K143" s="4">
        <v>0</v>
      </c>
      <c r="L143" s="4">
        <v>142</v>
      </c>
      <c r="M143" s="4"/>
      <c r="O143" s="4">
        <v>142</v>
      </c>
      <c r="Q143" s="3">
        <v>0</v>
      </c>
      <c r="R143" s="3">
        <v>142</v>
      </c>
    </row>
    <row r="144" spans="1:18">
      <c r="A144" s="4"/>
      <c r="B144" s="4"/>
      <c r="C144" s="4">
        <v>143</v>
      </c>
      <c r="D144" s="4"/>
      <c r="E144" s="4">
        <v>0</v>
      </c>
      <c r="F144" s="4">
        <v>143</v>
      </c>
      <c r="G144" s="4"/>
      <c r="H144" s="4"/>
      <c r="I144" s="4">
        <v>143</v>
      </c>
      <c r="J144" s="4"/>
      <c r="K144" s="4">
        <v>0</v>
      </c>
      <c r="L144" s="4">
        <v>143</v>
      </c>
      <c r="M144" s="4"/>
      <c r="O144" s="4">
        <v>143</v>
      </c>
      <c r="Q144" s="3">
        <v>0</v>
      </c>
      <c r="R144" s="3">
        <v>143</v>
      </c>
    </row>
    <row r="145" spans="1:18">
      <c r="A145" s="4"/>
      <c r="B145" s="4"/>
      <c r="C145" s="4">
        <v>144</v>
      </c>
      <c r="D145" s="4"/>
      <c r="E145" s="4">
        <v>0</v>
      </c>
      <c r="F145" s="4">
        <v>144</v>
      </c>
      <c r="G145" s="4"/>
      <c r="H145" s="4"/>
      <c r="I145" s="4">
        <v>144</v>
      </c>
      <c r="J145" s="4"/>
      <c r="K145" s="4">
        <v>0</v>
      </c>
      <c r="L145" s="4">
        <v>144</v>
      </c>
      <c r="M145" s="4"/>
      <c r="O145" s="4">
        <v>144</v>
      </c>
      <c r="Q145" s="3">
        <v>0</v>
      </c>
      <c r="R145" s="3">
        <v>144</v>
      </c>
    </row>
    <row r="146" spans="1:18">
      <c r="A146" s="4"/>
      <c r="B146" s="4"/>
      <c r="C146" s="4">
        <v>145</v>
      </c>
      <c r="D146" s="4"/>
      <c r="E146" s="4">
        <v>0</v>
      </c>
      <c r="F146" s="4">
        <v>145</v>
      </c>
      <c r="G146" s="4"/>
      <c r="H146" s="4"/>
      <c r="I146" s="4">
        <v>145</v>
      </c>
      <c r="J146" s="4"/>
      <c r="K146" s="4">
        <v>0</v>
      </c>
      <c r="L146" s="4">
        <v>145</v>
      </c>
      <c r="M146" s="4"/>
      <c r="O146" s="4">
        <v>145</v>
      </c>
      <c r="Q146" s="3">
        <v>0</v>
      </c>
      <c r="R146" s="3">
        <v>145</v>
      </c>
    </row>
    <row r="147" spans="1:18">
      <c r="A147" s="4"/>
      <c r="B147" s="4"/>
      <c r="C147" s="4">
        <v>146</v>
      </c>
      <c r="D147" s="4"/>
      <c r="E147" s="4">
        <v>0</v>
      </c>
      <c r="F147" s="4">
        <v>146</v>
      </c>
      <c r="G147" s="4"/>
      <c r="H147" s="4"/>
      <c r="I147" s="4">
        <v>146</v>
      </c>
      <c r="J147" s="4"/>
      <c r="K147" s="4">
        <v>0</v>
      </c>
      <c r="L147" s="4">
        <v>146</v>
      </c>
      <c r="M147" s="4"/>
      <c r="O147" s="4">
        <v>146</v>
      </c>
      <c r="Q147" s="3">
        <v>0</v>
      </c>
      <c r="R147" s="3">
        <v>146</v>
      </c>
    </row>
    <row r="148" spans="1:18">
      <c r="A148" s="4"/>
      <c r="B148" s="4"/>
      <c r="C148" s="4">
        <v>147</v>
      </c>
      <c r="D148" s="4"/>
      <c r="E148" s="4">
        <v>0</v>
      </c>
      <c r="F148" s="4">
        <v>147</v>
      </c>
      <c r="G148" s="4"/>
      <c r="H148" s="4"/>
      <c r="I148" s="4">
        <v>147</v>
      </c>
      <c r="J148" s="4"/>
      <c r="K148" s="4">
        <v>0</v>
      </c>
      <c r="L148" s="4">
        <v>147</v>
      </c>
      <c r="M148" s="4"/>
      <c r="O148" s="4">
        <v>147</v>
      </c>
      <c r="Q148" s="3">
        <v>0</v>
      </c>
      <c r="R148" s="3">
        <v>147</v>
      </c>
    </row>
    <row r="149" spans="1:18">
      <c r="A149" s="4"/>
      <c r="B149" s="4"/>
      <c r="C149" s="4">
        <v>148</v>
      </c>
      <c r="D149" s="4"/>
      <c r="E149" s="4">
        <v>0</v>
      </c>
      <c r="F149" s="4">
        <v>148</v>
      </c>
      <c r="G149" s="4"/>
      <c r="H149" s="4"/>
      <c r="I149" s="4">
        <v>148</v>
      </c>
      <c r="J149" s="4"/>
      <c r="K149" s="4">
        <v>0</v>
      </c>
      <c r="L149" s="4">
        <v>148</v>
      </c>
      <c r="M149" s="4"/>
      <c r="O149" s="4">
        <v>148</v>
      </c>
      <c r="Q149" s="3">
        <v>0</v>
      </c>
      <c r="R149" s="3">
        <v>148</v>
      </c>
    </row>
    <row r="150" spans="1:18">
      <c r="A150" s="4"/>
      <c r="B150" s="4"/>
      <c r="C150" s="4">
        <v>149</v>
      </c>
      <c r="D150" s="4"/>
      <c r="E150" s="4">
        <v>0</v>
      </c>
      <c r="F150" s="4">
        <v>149</v>
      </c>
      <c r="G150" s="4"/>
      <c r="H150" s="4"/>
      <c r="I150" s="4">
        <v>149</v>
      </c>
      <c r="J150" s="4"/>
      <c r="K150" s="4">
        <v>0</v>
      </c>
      <c r="L150" s="4">
        <v>149</v>
      </c>
      <c r="M150" s="4"/>
      <c r="O150" s="4">
        <v>149</v>
      </c>
      <c r="Q150" s="3">
        <v>0</v>
      </c>
      <c r="R150" s="3">
        <v>149</v>
      </c>
    </row>
    <row r="151" spans="1:18">
      <c r="A151" s="4"/>
      <c r="B151" s="4"/>
      <c r="C151" s="4">
        <v>150</v>
      </c>
      <c r="D151" s="4"/>
      <c r="E151" s="4">
        <v>0</v>
      </c>
      <c r="F151" s="4">
        <v>150</v>
      </c>
      <c r="G151" s="4"/>
      <c r="H151" s="4"/>
      <c r="I151" s="4">
        <v>150</v>
      </c>
      <c r="J151" s="4"/>
      <c r="K151" s="4">
        <v>0</v>
      </c>
      <c r="L151" s="4">
        <v>150</v>
      </c>
      <c r="M151" s="4"/>
      <c r="O151" s="4">
        <v>150</v>
      </c>
      <c r="Q151" s="3">
        <v>0</v>
      </c>
      <c r="R151" s="3">
        <v>150</v>
      </c>
    </row>
    <row r="152" spans="1:18">
      <c r="A152" s="4"/>
      <c r="B152" s="4"/>
      <c r="C152" s="4">
        <v>151</v>
      </c>
      <c r="D152" s="4"/>
      <c r="E152" s="4">
        <v>0</v>
      </c>
      <c r="F152" s="4">
        <v>151</v>
      </c>
      <c r="G152" s="4"/>
      <c r="H152" s="4"/>
      <c r="I152" s="4">
        <v>151</v>
      </c>
      <c r="J152" s="4"/>
      <c r="K152" s="4">
        <v>0</v>
      </c>
      <c r="L152" s="4">
        <v>151</v>
      </c>
      <c r="M152" s="4"/>
      <c r="O152" s="4">
        <v>151</v>
      </c>
      <c r="Q152" s="3">
        <v>0</v>
      </c>
      <c r="R152" s="3">
        <v>151</v>
      </c>
    </row>
    <row r="153" spans="1:18">
      <c r="A153" s="4"/>
      <c r="B153" s="4"/>
      <c r="C153" s="4">
        <v>152</v>
      </c>
      <c r="D153" s="4"/>
      <c r="E153" s="4">
        <v>0</v>
      </c>
      <c r="F153" s="4">
        <v>152</v>
      </c>
      <c r="G153" s="4"/>
      <c r="H153" s="4"/>
      <c r="I153" s="4">
        <v>152</v>
      </c>
      <c r="J153" s="4"/>
      <c r="K153" s="4">
        <v>0</v>
      </c>
      <c r="L153" s="4">
        <v>152</v>
      </c>
      <c r="M153" s="4"/>
      <c r="O153" s="4">
        <v>152</v>
      </c>
      <c r="Q153" s="3">
        <v>0</v>
      </c>
      <c r="R153" s="3">
        <v>152</v>
      </c>
    </row>
    <row r="154" spans="1:18">
      <c r="A154" s="4"/>
      <c r="B154" s="4"/>
      <c r="C154" s="4">
        <v>153</v>
      </c>
      <c r="D154" s="4"/>
      <c r="E154" s="4">
        <v>0</v>
      </c>
      <c r="F154" s="4">
        <v>153</v>
      </c>
      <c r="G154" s="4"/>
      <c r="H154" s="4"/>
      <c r="I154" s="4">
        <v>153</v>
      </c>
      <c r="J154" s="4"/>
      <c r="K154" s="4">
        <v>0</v>
      </c>
      <c r="L154" s="4">
        <v>153</v>
      </c>
      <c r="M154" s="4"/>
      <c r="O154" s="4">
        <v>153</v>
      </c>
      <c r="Q154" s="3">
        <v>0</v>
      </c>
      <c r="R154" s="3">
        <v>153</v>
      </c>
    </row>
    <row r="155" spans="1:18">
      <c r="A155" s="4"/>
      <c r="B155" s="4"/>
      <c r="C155" s="4">
        <v>154</v>
      </c>
      <c r="D155" s="4"/>
      <c r="E155" s="4">
        <v>0</v>
      </c>
      <c r="F155" s="4">
        <v>154</v>
      </c>
      <c r="G155" s="4"/>
      <c r="H155" s="4"/>
      <c r="I155" s="4">
        <v>154</v>
      </c>
      <c r="J155" s="4"/>
      <c r="K155" s="4">
        <v>0</v>
      </c>
      <c r="L155" s="4">
        <v>154</v>
      </c>
      <c r="M155" s="4"/>
      <c r="O155" s="4">
        <v>154</v>
      </c>
      <c r="Q155" s="3">
        <v>0</v>
      </c>
      <c r="R155" s="3">
        <v>154</v>
      </c>
    </row>
    <row r="156" spans="1:18">
      <c r="A156" s="4"/>
      <c r="B156" s="4"/>
      <c r="C156" s="4">
        <v>155</v>
      </c>
      <c r="D156" s="4"/>
      <c r="E156" s="4">
        <v>0</v>
      </c>
      <c r="F156" s="4">
        <v>155</v>
      </c>
      <c r="G156" s="4"/>
      <c r="H156" s="4"/>
      <c r="I156" s="4">
        <v>155</v>
      </c>
      <c r="J156" s="4"/>
      <c r="K156" s="4">
        <v>0</v>
      </c>
      <c r="L156" s="4">
        <v>155</v>
      </c>
      <c r="M156" s="4"/>
      <c r="O156" s="4">
        <v>155</v>
      </c>
      <c r="Q156" s="3">
        <v>0</v>
      </c>
      <c r="R156" s="3">
        <v>155</v>
      </c>
    </row>
    <row r="157" spans="1:18">
      <c r="A157" s="4"/>
      <c r="B157" s="4"/>
      <c r="C157" s="4">
        <v>156</v>
      </c>
      <c r="D157" s="4"/>
      <c r="E157" s="4">
        <v>0</v>
      </c>
      <c r="F157" s="4">
        <v>156</v>
      </c>
      <c r="G157" s="4"/>
      <c r="H157" s="4"/>
      <c r="I157" s="4">
        <v>156</v>
      </c>
      <c r="J157" s="4"/>
      <c r="K157" s="4">
        <v>0</v>
      </c>
      <c r="L157" s="4">
        <v>156</v>
      </c>
      <c r="M157" s="4"/>
      <c r="O157" s="4">
        <v>156</v>
      </c>
      <c r="Q157" s="3">
        <v>0</v>
      </c>
      <c r="R157" s="3">
        <v>156</v>
      </c>
    </row>
    <row r="158" spans="1:18">
      <c r="A158" s="4"/>
      <c r="B158" s="4"/>
      <c r="C158" s="4">
        <v>157</v>
      </c>
      <c r="D158" s="4"/>
      <c r="E158" s="4">
        <v>0</v>
      </c>
      <c r="F158" s="4">
        <v>157</v>
      </c>
      <c r="G158" s="4"/>
      <c r="H158" s="4"/>
      <c r="I158" s="4">
        <v>157</v>
      </c>
      <c r="J158" s="4"/>
      <c r="K158" s="4">
        <v>0</v>
      </c>
      <c r="L158" s="4">
        <v>157</v>
      </c>
      <c r="M158" s="4"/>
      <c r="O158" s="4">
        <v>157</v>
      </c>
      <c r="Q158" s="3">
        <v>0</v>
      </c>
      <c r="R158" s="3">
        <v>157</v>
      </c>
    </row>
    <row r="159" spans="1:18">
      <c r="A159" s="4"/>
      <c r="B159" s="4"/>
      <c r="C159" s="4">
        <v>158</v>
      </c>
      <c r="D159" s="4"/>
      <c r="E159" s="4">
        <v>0</v>
      </c>
      <c r="F159" s="4">
        <v>158</v>
      </c>
      <c r="G159" s="4"/>
      <c r="H159" s="4"/>
      <c r="I159" s="4">
        <v>158</v>
      </c>
      <c r="J159" s="4"/>
      <c r="K159" s="4">
        <v>0</v>
      </c>
      <c r="L159" s="4">
        <v>158</v>
      </c>
      <c r="M159" s="4"/>
      <c r="O159" s="4">
        <v>158</v>
      </c>
      <c r="Q159" s="3">
        <v>0</v>
      </c>
      <c r="R159" s="3">
        <v>158</v>
      </c>
    </row>
    <row r="160" spans="1:18">
      <c r="A160" s="4"/>
      <c r="B160" s="4"/>
      <c r="C160" s="4">
        <v>159</v>
      </c>
      <c r="D160" s="4"/>
      <c r="E160" s="4">
        <v>0</v>
      </c>
      <c r="F160" s="4">
        <v>159</v>
      </c>
      <c r="G160" s="4"/>
      <c r="H160" s="4"/>
      <c r="I160" s="4">
        <v>159</v>
      </c>
      <c r="J160" s="4"/>
      <c r="K160" s="4">
        <v>0</v>
      </c>
      <c r="L160" s="4">
        <v>159</v>
      </c>
      <c r="M160" s="4"/>
      <c r="O160" s="4">
        <v>159</v>
      </c>
      <c r="Q160" s="3">
        <v>0</v>
      </c>
      <c r="R160" s="3">
        <v>159</v>
      </c>
    </row>
    <row r="161" spans="1:18">
      <c r="A161" s="4"/>
      <c r="B161" s="4"/>
      <c r="C161" s="4">
        <v>160</v>
      </c>
      <c r="D161" s="4"/>
      <c r="E161" s="4">
        <v>0</v>
      </c>
      <c r="F161" s="4">
        <v>160</v>
      </c>
      <c r="G161" s="4"/>
      <c r="H161" s="4"/>
      <c r="I161" s="4">
        <v>160</v>
      </c>
      <c r="J161" s="4"/>
      <c r="K161" s="4">
        <v>0</v>
      </c>
      <c r="L161" s="4">
        <v>160</v>
      </c>
      <c r="M161" s="4"/>
      <c r="O161" s="4">
        <v>160</v>
      </c>
      <c r="Q161" s="3">
        <v>0</v>
      </c>
      <c r="R161" s="3">
        <v>160</v>
      </c>
    </row>
    <row r="162" spans="1:18">
      <c r="A162" s="4"/>
      <c r="B162" s="4"/>
      <c r="C162" s="4">
        <v>161</v>
      </c>
      <c r="D162" s="4"/>
      <c r="E162" s="4">
        <v>0</v>
      </c>
      <c r="F162" s="4">
        <v>161</v>
      </c>
      <c r="G162" s="4"/>
      <c r="H162" s="4"/>
      <c r="I162" s="4">
        <v>161</v>
      </c>
      <c r="J162" s="4"/>
      <c r="K162" s="4">
        <v>0</v>
      </c>
      <c r="L162" s="4">
        <v>161</v>
      </c>
      <c r="M162" s="4"/>
      <c r="O162" s="4">
        <v>161</v>
      </c>
      <c r="Q162" s="3">
        <v>0</v>
      </c>
      <c r="R162" s="3">
        <v>161</v>
      </c>
    </row>
    <row r="163" spans="1:18">
      <c r="A163" s="4"/>
      <c r="B163" s="4"/>
      <c r="C163" s="4">
        <v>162</v>
      </c>
      <c r="D163" s="4"/>
      <c r="E163" s="4">
        <v>0</v>
      </c>
      <c r="F163" s="4">
        <v>162</v>
      </c>
      <c r="G163" s="4"/>
      <c r="H163" s="4"/>
      <c r="I163" s="4">
        <v>162</v>
      </c>
      <c r="J163" s="4"/>
      <c r="K163" s="4">
        <v>0</v>
      </c>
      <c r="L163" s="4">
        <v>162</v>
      </c>
      <c r="M163" s="4"/>
      <c r="O163" s="4">
        <v>162</v>
      </c>
      <c r="Q163" s="3">
        <v>0</v>
      </c>
      <c r="R163" s="3">
        <v>162</v>
      </c>
    </row>
    <row r="164" spans="1:18">
      <c r="A164" s="4"/>
      <c r="B164" s="4"/>
      <c r="C164" s="4">
        <v>163</v>
      </c>
      <c r="D164" s="4"/>
      <c r="E164" s="4">
        <v>0</v>
      </c>
      <c r="F164" s="4">
        <v>163</v>
      </c>
      <c r="G164" s="4"/>
      <c r="H164" s="4"/>
      <c r="I164" s="4">
        <v>163</v>
      </c>
      <c r="J164" s="4"/>
      <c r="K164" s="4">
        <v>0</v>
      </c>
      <c r="L164" s="4">
        <v>163</v>
      </c>
      <c r="M164" s="4"/>
      <c r="O164" s="4">
        <v>163</v>
      </c>
      <c r="Q164" s="3">
        <v>0</v>
      </c>
      <c r="R164" s="3">
        <v>163</v>
      </c>
    </row>
    <row r="165" spans="1:18">
      <c r="A165" s="4"/>
      <c r="B165" s="4"/>
      <c r="C165" s="4">
        <v>164</v>
      </c>
      <c r="D165" s="4"/>
      <c r="E165" s="4">
        <v>0</v>
      </c>
      <c r="F165" s="4">
        <v>164</v>
      </c>
      <c r="G165" s="4"/>
      <c r="H165" s="4"/>
      <c r="I165" s="4">
        <v>164</v>
      </c>
      <c r="J165" s="4"/>
      <c r="K165" s="4">
        <v>0</v>
      </c>
      <c r="L165" s="4">
        <v>164</v>
      </c>
      <c r="M165" s="4"/>
      <c r="O165" s="4">
        <v>164</v>
      </c>
      <c r="Q165" s="3">
        <v>0</v>
      </c>
      <c r="R165" s="3">
        <v>164</v>
      </c>
    </row>
    <row r="166" spans="1:18">
      <c r="A166" s="4"/>
      <c r="B166" s="4"/>
      <c r="C166" s="4">
        <v>165</v>
      </c>
      <c r="D166" s="4"/>
      <c r="E166" s="4">
        <v>0</v>
      </c>
      <c r="F166" s="4">
        <v>165</v>
      </c>
      <c r="G166" s="4"/>
      <c r="H166" s="4"/>
      <c r="I166" s="4">
        <v>165</v>
      </c>
      <c r="J166" s="4"/>
      <c r="K166" s="4">
        <v>0</v>
      </c>
      <c r="L166" s="4">
        <v>165</v>
      </c>
      <c r="M166" s="4"/>
      <c r="O166" s="4">
        <v>165</v>
      </c>
      <c r="Q166" s="3">
        <v>0</v>
      </c>
      <c r="R166" s="3">
        <v>165</v>
      </c>
    </row>
    <row r="167" spans="1:18">
      <c r="A167" s="4"/>
      <c r="B167" s="4"/>
      <c r="C167" s="4">
        <v>166</v>
      </c>
      <c r="D167" s="4"/>
      <c r="E167" s="4">
        <v>0</v>
      </c>
      <c r="F167" s="4">
        <v>166</v>
      </c>
      <c r="G167" s="4"/>
      <c r="H167" s="4"/>
      <c r="I167" s="4">
        <v>166</v>
      </c>
      <c r="J167" s="4"/>
      <c r="K167" s="4">
        <v>0</v>
      </c>
      <c r="L167" s="4">
        <v>166</v>
      </c>
      <c r="M167" s="4"/>
      <c r="O167" s="4">
        <v>166</v>
      </c>
      <c r="Q167" s="3">
        <v>0</v>
      </c>
      <c r="R167" s="3">
        <v>166</v>
      </c>
    </row>
    <row r="168" spans="1:18">
      <c r="A168" s="4"/>
      <c r="B168" s="4"/>
      <c r="C168" s="4">
        <v>167</v>
      </c>
      <c r="D168" s="4"/>
      <c r="E168" s="4">
        <v>0</v>
      </c>
      <c r="F168" s="4">
        <v>167</v>
      </c>
      <c r="G168" s="4"/>
      <c r="H168" s="4"/>
      <c r="I168" s="4">
        <v>167</v>
      </c>
      <c r="J168" s="4"/>
      <c r="K168" s="4">
        <v>0</v>
      </c>
      <c r="L168" s="4">
        <v>167</v>
      </c>
      <c r="M168" s="4"/>
      <c r="O168" s="4">
        <v>167</v>
      </c>
      <c r="Q168" s="3">
        <v>0</v>
      </c>
      <c r="R168" s="3">
        <v>167</v>
      </c>
    </row>
    <row r="169" spans="1:18">
      <c r="A169" s="4"/>
      <c r="B169" s="4"/>
      <c r="C169" s="4">
        <v>168</v>
      </c>
      <c r="D169" s="4"/>
      <c r="E169" s="4">
        <v>0</v>
      </c>
      <c r="F169" s="4">
        <v>168</v>
      </c>
      <c r="G169" s="4"/>
      <c r="H169" s="4"/>
      <c r="I169" s="4">
        <v>168</v>
      </c>
      <c r="J169" s="4"/>
      <c r="K169" s="4">
        <v>0</v>
      </c>
      <c r="L169" s="4">
        <v>168</v>
      </c>
      <c r="M169" s="4"/>
      <c r="O169" s="4">
        <v>168</v>
      </c>
      <c r="Q169" s="3">
        <v>0</v>
      </c>
      <c r="R169" s="3">
        <v>168</v>
      </c>
    </row>
    <row r="170" spans="1:18">
      <c r="A170" s="4"/>
      <c r="B170" s="4"/>
      <c r="C170" s="4">
        <v>169</v>
      </c>
      <c r="D170" s="4"/>
      <c r="E170" s="4">
        <v>0</v>
      </c>
      <c r="F170" s="4">
        <v>169</v>
      </c>
      <c r="G170" s="4"/>
      <c r="H170" s="4"/>
      <c r="I170" s="4">
        <v>169</v>
      </c>
      <c r="J170" s="4"/>
      <c r="K170" s="4">
        <v>0</v>
      </c>
      <c r="L170" s="4">
        <v>169</v>
      </c>
      <c r="M170" s="4"/>
      <c r="O170" s="4">
        <v>169</v>
      </c>
      <c r="Q170" s="3">
        <v>0</v>
      </c>
      <c r="R170" s="3">
        <v>169</v>
      </c>
    </row>
    <row r="171" spans="1:18">
      <c r="A171" s="4"/>
      <c r="B171" s="4"/>
      <c r="C171" s="4">
        <v>170</v>
      </c>
      <c r="D171" s="4"/>
      <c r="E171" s="4">
        <v>0</v>
      </c>
      <c r="F171" s="4">
        <v>170</v>
      </c>
      <c r="G171" s="4"/>
      <c r="H171" s="4"/>
      <c r="I171" s="4">
        <v>170</v>
      </c>
      <c r="J171" s="4"/>
      <c r="K171" s="4">
        <v>0</v>
      </c>
      <c r="L171" s="4">
        <v>170</v>
      </c>
      <c r="M171" s="4"/>
      <c r="O171" s="4">
        <v>170</v>
      </c>
      <c r="Q171" s="3">
        <v>0</v>
      </c>
      <c r="R171" s="3">
        <v>170</v>
      </c>
    </row>
    <row r="172" spans="1:18">
      <c r="A172" s="4"/>
      <c r="B172" s="4"/>
      <c r="C172" s="4">
        <v>171</v>
      </c>
      <c r="D172" s="4"/>
      <c r="E172" s="4">
        <v>0</v>
      </c>
      <c r="F172" s="4">
        <v>171</v>
      </c>
      <c r="G172" s="4"/>
      <c r="H172" s="4"/>
      <c r="I172" s="4">
        <v>171</v>
      </c>
      <c r="J172" s="4"/>
      <c r="K172" s="4">
        <v>0</v>
      </c>
      <c r="L172" s="4">
        <v>171</v>
      </c>
      <c r="M172" s="4"/>
      <c r="O172" s="4">
        <v>171</v>
      </c>
      <c r="Q172" s="3">
        <v>0</v>
      </c>
      <c r="R172" s="3">
        <v>171</v>
      </c>
    </row>
    <row r="173" spans="1:18">
      <c r="A173" s="4"/>
      <c r="B173" s="4"/>
      <c r="C173" s="4">
        <v>172</v>
      </c>
      <c r="D173" s="4"/>
      <c r="E173" s="4">
        <v>0</v>
      </c>
      <c r="F173" s="4">
        <v>172</v>
      </c>
      <c r="G173" s="4"/>
      <c r="H173" s="4"/>
      <c r="I173" s="4">
        <v>172</v>
      </c>
      <c r="J173" s="4"/>
      <c r="K173" s="4">
        <v>0</v>
      </c>
      <c r="L173" s="4">
        <v>172</v>
      </c>
      <c r="M173" s="4"/>
      <c r="O173" s="4">
        <v>172</v>
      </c>
      <c r="Q173" s="3">
        <v>0</v>
      </c>
      <c r="R173" s="3">
        <v>172</v>
      </c>
    </row>
    <row r="174" spans="1:18">
      <c r="A174" s="4"/>
      <c r="B174" s="4"/>
      <c r="C174" s="4">
        <v>173</v>
      </c>
      <c r="D174" s="4"/>
      <c r="E174" s="4">
        <v>0</v>
      </c>
      <c r="F174" s="4">
        <v>173</v>
      </c>
      <c r="G174" s="4"/>
      <c r="H174" s="4"/>
      <c r="I174" s="4">
        <v>173</v>
      </c>
      <c r="J174" s="4"/>
      <c r="K174" s="4">
        <v>0</v>
      </c>
      <c r="L174" s="4">
        <v>173</v>
      </c>
      <c r="M174" s="4"/>
      <c r="O174" s="4">
        <v>173</v>
      </c>
      <c r="Q174" s="3">
        <v>0</v>
      </c>
      <c r="R174" s="3">
        <v>173</v>
      </c>
    </row>
    <row r="175" spans="1:18">
      <c r="A175" s="4"/>
      <c r="B175" s="4"/>
      <c r="C175" s="4">
        <v>174</v>
      </c>
      <c r="D175" s="4"/>
      <c r="E175" s="4">
        <v>0</v>
      </c>
      <c r="F175" s="4">
        <v>174</v>
      </c>
      <c r="G175" s="4"/>
      <c r="H175" s="4"/>
      <c r="I175" s="4">
        <v>174</v>
      </c>
      <c r="J175" s="4"/>
      <c r="K175" s="4">
        <v>0</v>
      </c>
      <c r="L175" s="4">
        <v>174</v>
      </c>
      <c r="M175" s="4"/>
      <c r="O175" s="4">
        <v>174</v>
      </c>
      <c r="Q175" s="3">
        <v>0</v>
      </c>
      <c r="R175" s="3">
        <v>174</v>
      </c>
    </row>
    <row r="176" spans="1:18">
      <c r="A176" s="4"/>
      <c r="B176" s="4"/>
      <c r="C176" s="4">
        <v>175</v>
      </c>
      <c r="D176" s="4"/>
      <c r="E176" s="4">
        <v>0</v>
      </c>
      <c r="F176" s="4">
        <v>175</v>
      </c>
      <c r="G176" s="4"/>
      <c r="H176" s="4"/>
      <c r="I176" s="4">
        <v>175</v>
      </c>
      <c r="J176" s="4"/>
      <c r="K176" s="4">
        <v>0</v>
      </c>
      <c r="L176" s="4">
        <v>175</v>
      </c>
      <c r="M176" s="4"/>
      <c r="O176" s="4">
        <v>175</v>
      </c>
      <c r="Q176" s="3">
        <v>0</v>
      </c>
      <c r="R176" s="3">
        <v>175</v>
      </c>
    </row>
    <row r="177" spans="1:18">
      <c r="A177" s="4"/>
      <c r="B177" s="4"/>
      <c r="C177" s="4">
        <v>176</v>
      </c>
      <c r="D177" s="4"/>
      <c r="E177" s="4">
        <v>0</v>
      </c>
      <c r="F177" s="4">
        <v>176</v>
      </c>
      <c r="G177" s="4"/>
      <c r="H177" s="4"/>
      <c r="I177" s="4">
        <v>176</v>
      </c>
      <c r="J177" s="4"/>
      <c r="K177" s="4">
        <v>0</v>
      </c>
      <c r="L177" s="4">
        <v>176</v>
      </c>
      <c r="M177" s="4"/>
      <c r="O177" s="4">
        <v>176</v>
      </c>
      <c r="Q177" s="3">
        <v>0</v>
      </c>
      <c r="R177" s="3">
        <v>176</v>
      </c>
    </row>
    <row r="178" spans="1:18">
      <c r="A178" s="4"/>
      <c r="B178" s="4"/>
      <c r="C178" s="4">
        <v>177</v>
      </c>
      <c r="D178" s="4"/>
      <c r="E178" s="4">
        <v>0</v>
      </c>
      <c r="F178" s="4">
        <v>177</v>
      </c>
      <c r="G178" s="4"/>
      <c r="H178" s="4"/>
      <c r="I178" s="4">
        <v>177</v>
      </c>
      <c r="J178" s="4"/>
      <c r="K178" s="4">
        <v>0</v>
      </c>
      <c r="L178" s="4">
        <v>177</v>
      </c>
      <c r="M178" s="4"/>
      <c r="O178" s="4">
        <v>177</v>
      </c>
      <c r="Q178" s="3">
        <v>0</v>
      </c>
      <c r="R178" s="3">
        <v>177</v>
      </c>
    </row>
    <row r="179" spans="1:18">
      <c r="A179" s="4"/>
      <c r="B179" s="4"/>
      <c r="C179" s="4">
        <v>178</v>
      </c>
      <c r="D179" s="4"/>
      <c r="E179" s="4">
        <v>0</v>
      </c>
      <c r="F179" s="4">
        <v>178</v>
      </c>
      <c r="G179" s="4"/>
      <c r="H179" s="4"/>
      <c r="I179" s="4">
        <v>178</v>
      </c>
      <c r="J179" s="4"/>
      <c r="K179" s="4">
        <v>0</v>
      </c>
      <c r="L179" s="4">
        <v>178</v>
      </c>
      <c r="M179" s="4"/>
      <c r="O179" s="4">
        <v>178</v>
      </c>
      <c r="Q179" s="3">
        <v>0</v>
      </c>
      <c r="R179" s="3">
        <v>178</v>
      </c>
    </row>
    <row r="180" spans="1:18">
      <c r="A180" s="4"/>
      <c r="B180" s="4"/>
      <c r="C180" s="4">
        <v>179</v>
      </c>
      <c r="D180" s="4"/>
      <c r="E180" s="4">
        <v>0</v>
      </c>
      <c r="F180" s="4">
        <v>179</v>
      </c>
      <c r="G180" s="4"/>
      <c r="H180" s="4"/>
      <c r="I180" s="4">
        <v>179</v>
      </c>
      <c r="J180" s="4"/>
      <c r="K180" s="4">
        <v>0</v>
      </c>
      <c r="L180" s="4">
        <v>179</v>
      </c>
      <c r="M180" s="4"/>
      <c r="O180" s="4">
        <v>179</v>
      </c>
      <c r="Q180" s="3">
        <v>0</v>
      </c>
      <c r="R180" s="3">
        <v>179</v>
      </c>
    </row>
    <row r="181" spans="1:18">
      <c r="A181" s="4"/>
      <c r="B181" s="4"/>
      <c r="C181" s="4">
        <v>180</v>
      </c>
      <c r="D181" s="4"/>
      <c r="E181" s="4">
        <v>0</v>
      </c>
      <c r="F181" s="4">
        <v>180</v>
      </c>
      <c r="G181" s="4"/>
      <c r="H181" s="4"/>
      <c r="I181" s="4">
        <v>180</v>
      </c>
      <c r="J181" s="4"/>
      <c r="K181" s="4">
        <v>0</v>
      </c>
      <c r="L181" s="4">
        <v>180</v>
      </c>
      <c r="M181" s="4"/>
      <c r="O181" s="4">
        <v>180</v>
      </c>
      <c r="Q181" s="3">
        <v>0</v>
      </c>
      <c r="R181" s="3">
        <v>180</v>
      </c>
    </row>
    <row r="182" spans="1:18">
      <c r="A182" s="4"/>
      <c r="B182" s="4"/>
      <c r="C182" s="4">
        <v>181</v>
      </c>
      <c r="D182" s="4"/>
      <c r="E182" s="4">
        <v>0</v>
      </c>
      <c r="F182" s="4">
        <v>181</v>
      </c>
      <c r="G182" s="4"/>
      <c r="H182" s="4"/>
      <c r="I182" s="4">
        <v>181</v>
      </c>
      <c r="J182" s="4"/>
      <c r="K182" s="4">
        <v>0</v>
      </c>
      <c r="L182" s="4">
        <v>181</v>
      </c>
      <c r="M182" s="4"/>
      <c r="O182" s="4">
        <v>181</v>
      </c>
      <c r="Q182" s="3">
        <v>0</v>
      </c>
      <c r="R182" s="3">
        <v>181</v>
      </c>
    </row>
    <row r="183" spans="1:18">
      <c r="A183" s="4"/>
      <c r="B183" s="4"/>
      <c r="C183" s="4">
        <v>182</v>
      </c>
      <c r="D183" s="4"/>
      <c r="E183" s="4">
        <v>0</v>
      </c>
      <c r="F183" s="4">
        <v>182</v>
      </c>
      <c r="G183" s="4"/>
      <c r="H183" s="4"/>
      <c r="I183" s="4">
        <v>182</v>
      </c>
      <c r="J183" s="4"/>
      <c r="K183" s="4">
        <v>0</v>
      </c>
      <c r="L183" s="4">
        <v>182</v>
      </c>
      <c r="M183" s="4"/>
      <c r="O183" s="4">
        <v>182</v>
      </c>
      <c r="Q183" s="3">
        <v>0</v>
      </c>
      <c r="R183" s="3">
        <v>182</v>
      </c>
    </row>
    <row r="184" spans="1:18">
      <c r="A184" s="4"/>
      <c r="B184" s="4"/>
      <c r="C184" s="4">
        <v>183</v>
      </c>
      <c r="D184" s="4"/>
      <c r="E184" s="4">
        <v>0</v>
      </c>
      <c r="F184" s="4">
        <v>183</v>
      </c>
      <c r="G184" s="4"/>
      <c r="H184" s="4"/>
      <c r="I184" s="4">
        <v>183</v>
      </c>
      <c r="J184" s="4"/>
      <c r="K184" s="4">
        <v>0</v>
      </c>
      <c r="L184" s="4">
        <v>183</v>
      </c>
      <c r="M184" s="4"/>
      <c r="O184" s="4">
        <v>183</v>
      </c>
      <c r="Q184" s="3">
        <v>0</v>
      </c>
      <c r="R184" s="3">
        <v>183</v>
      </c>
    </row>
    <row r="185" spans="1:18">
      <c r="A185" s="4"/>
      <c r="B185" s="4"/>
      <c r="C185" s="4">
        <v>184</v>
      </c>
      <c r="D185" s="4"/>
      <c r="E185" s="4">
        <v>0</v>
      </c>
      <c r="F185" s="4">
        <v>184</v>
      </c>
      <c r="G185" s="4"/>
      <c r="H185" s="4"/>
      <c r="I185" s="4">
        <v>184</v>
      </c>
      <c r="J185" s="4"/>
      <c r="K185" s="4">
        <v>0</v>
      </c>
      <c r="L185" s="4">
        <v>184</v>
      </c>
      <c r="M185" s="4"/>
      <c r="O185" s="4">
        <v>184</v>
      </c>
      <c r="Q185" s="3">
        <v>0</v>
      </c>
      <c r="R185" s="3">
        <v>184</v>
      </c>
    </row>
    <row r="186" spans="1:18">
      <c r="A186" s="4"/>
      <c r="B186" s="4"/>
      <c r="C186" s="4">
        <v>185</v>
      </c>
      <c r="D186" s="4"/>
      <c r="E186" s="4">
        <v>0</v>
      </c>
      <c r="F186" s="4">
        <v>185</v>
      </c>
      <c r="G186" s="4"/>
      <c r="H186" s="4"/>
      <c r="I186" s="4">
        <v>185</v>
      </c>
      <c r="J186" s="4"/>
      <c r="K186" s="4">
        <v>0</v>
      </c>
      <c r="L186" s="4">
        <v>185</v>
      </c>
      <c r="M186" s="4"/>
      <c r="O186" s="4">
        <v>185</v>
      </c>
      <c r="Q186" s="3">
        <v>0</v>
      </c>
      <c r="R186" s="3">
        <v>185</v>
      </c>
    </row>
    <row r="187" spans="1:18">
      <c r="A187" s="4"/>
      <c r="B187" s="4"/>
      <c r="C187" s="4">
        <v>186</v>
      </c>
      <c r="D187" s="4"/>
      <c r="E187" s="4">
        <v>0</v>
      </c>
      <c r="F187" s="4">
        <v>186</v>
      </c>
      <c r="G187" s="4"/>
      <c r="H187" s="4"/>
      <c r="I187" s="4">
        <v>186</v>
      </c>
      <c r="J187" s="4"/>
      <c r="K187" s="4">
        <v>0</v>
      </c>
      <c r="L187" s="4">
        <v>186</v>
      </c>
      <c r="M187" s="4"/>
      <c r="O187" s="4">
        <v>186</v>
      </c>
      <c r="Q187" s="3">
        <v>0</v>
      </c>
      <c r="R187" s="3">
        <v>186</v>
      </c>
    </row>
    <row r="188" spans="1:18">
      <c r="A188" s="4"/>
      <c r="B188" s="4"/>
      <c r="C188" s="4">
        <v>187</v>
      </c>
      <c r="D188" s="4"/>
      <c r="E188" s="4">
        <v>0</v>
      </c>
      <c r="F188" s="4">
        <v>187</v>
      </c>
      <c r="G188" s="4"/>
      <c r="H188" s="4"/>
      <c r="I188" s="4">
        <v>187</v>
      </c>
      <c r="J188" s="4"/>
      <c r="K188" s="4">
        <v>0</v>
      </c>
      <c r="L188" s="4">
        <v>187</v>
      </c>
      <c r="M188" s="4"/>
      <c r="O188" s="4">
        <v>187</v>
      </c>
      <c r="Q188" s="3">
        <v>0</v>
      </c>
      <c r="R188" s="3">
        <v>187</v>
      </c>
    </row>
    <row r="189" spans="1:18">
      <c r="A189" s="4"/>
      <c r="B189" s="4"/>
      <c r="C189" s="4">
        <v>188</v>
      </c>
      <c r="D189" s="4"/>
      <c r="E189" s="4">
        <v>0</v>
      </c>
      <c r="F189" s="4">
        <v>188</v>
      </c>
      <c r="G189" s="4"/>
      <c r="H189" s="4"/>
      <c r="I189" s="4">
        <v>188</v>
      </c>
      <c r="J189" s="4"/>
      <c r="K189" s="4">
        <v>0</v>
      </c>
      <c r="L189" s="4">
        <v>188</v>
      </c>
      <c r="M189" s="4"/>
      <c r="O189" s="4">
        <v>188</v>
      </c>
      <c r="Q189" s="3">
        <v>0</v>
      </c>
      <c r="R189" s="3">
        <v>188</v>
      </c>
    </row>
    <row r="190" spans="1:18">
      <c r="A190" s="4"/>
      <c r="B190" s="4"/>
      <c r="C190" s="4">
        <v>189</v>
      </c>
      <c r="D190" s="4"/>
      <c r="E190" s="4">
        <v>0</v>
      </c>
      <c r="F190" s="4">
        <v>189</v>
      </c>
      <c r="G190" s="4"/>
      <c r="H190" s="4"/>
      <c r="I190" s="4">
        <v>189</v>
      </c>
      <c r="J190" s="4"/>
      <c r="K190" s="4">
        <v>0</v>
      </c>
      <c r="L190" s="4">
        <v>189</v>
      </c>
      <c r="M190" s="4"/>
      <c r="O190" s="4">
        <v>189</v>
      </c>
      <c r="Q190" s="3">
        <v>0</v>
      </c>
      <c r="R190" s="3">
        <v>189</v>
      </c>
    </row>
    <row r="191" spans="1:18">
      <c r="A191" s="4"/>
      <c r="B191" s="4"/>
      <c r="C191" s="4">
        <v>190</v>
      </c>
      <c r="D191" s="4"/>
      <c r="E191" s="4">
        <v>0</v>
      </c>
      <c r="F191" s="4">
        <v>190</v>
      </c>
      <c r="G191" s="4"/>
      <c r="H191" s="4"/>
      <c r="I191" s="4">
        <v>190</v>
      </c>
      <c r="J191" s="4"/>
      <c r="K191" s="4">
        <v>0</v>
      </c>
      <c r="L191" s="4">
        <v>190</v>
      </c>
      <c r="M191" s="4"/>
      <c r="O191" s="4">
        <v>190</v>
      </c>
      <c r="Q191" s="3">
        <v>0</v>
      </c>
      <c r="R191" s="3">
        <v>190</v>
      </c>
    </row>
    <row r="192" spans="1:18">
      <c r="A192" s="4"/>
      <c r="B192" s="4"/>
      <c r="C192" s="4">
        <v>191</v>
      </c>
      <c r="D192" s="4"/>
      <c r="E192" s="4">
        <v>0</v>
      </c>
      <c r="F192" s="4">
        <v>191</v>
      </c>
      <c r="G192" s="4"/>
      <c r="H192" s="4"/>
      <c r="I192" s="4">
        <v>191</v>
      </c>
      <c r="J192" s="4"/>
      <c r="K192" s="4">
        <v>0</v>
      </c>
      <c r="L192" s="4">
        <v>191</v>
      </c>
      <c r="M192" s="4"/>
      <c r="O192" s="4">
        <v>191</v>
      </c>
      <c r="Q192" s="3">
        <v>0</v>
      </c>
      <c r="R192" s="3">
        <v>191</v>
      </c>
    </row>
    <row r="193" spans="1:18">
      <c r="A193" s="4"/>
      <c r="B193" s="4"/>
      <c r="C193" s="4">
        <v>192</v>
      </c>
      <c r="D193" s="4"/>
      <c r="E193" s="4">
        <v>0</v>
      </c>
      <c r="F193" s="4">
        <v>192</v>
      </c>
      <c r="G193" s="4"/>
      <c r="H193" s="4"/>
      <c r="I193" s="4">
        <v>192</v>
      </c>
      <c r="J193" s="4"/>
      <c r="K193" s="4">
        <v>0</v>
      </c>
      <c r="L193" s="4">
        <v>192</v>
      </c>
      <c r="M193" s="4"/>
      <c r="O193" s="4">
        <v>192</v>
      </c>
      <c r="Q193" s="3">
        <v>0</v>
      </c>
      <c r="R193" s="3">
        <v>192</v>
      </c>
    </row>
    <row r="194" spans="1:18">
      <c r="A194" s="4"/>
      <c r="B194" s="4"/>
      <c r="C194" s="4">
        <v>193</v>
      </c>
      <c r="D194" s="4"/>
      <c r="E194" s="4">
        <v>0</v>
      </c>
      <c r="F194" s="4">
        <v>193</v>
      </c>
      <c r="G194" s="4"/>
      <c r="H194" s="4"/>
      <c r="I194" s="4">
        <v>193</v>
      </c>
      <c r="J194" s="4"/>
      <c r="K194" s="4">
        <v>0</v>
      </c>
      <c r="L194" s="4">
        <v>193</v>
      </c>
      <c r="M194" s="4"/>
      <c r="O194" s="4">
        <v>193</v>
      </c>
      <c r="Q194" s="3">
        <v>0</v>
      </c>
      <c r="R194" s="3">
        <v>193</v>
      </c>
    </row>
    <row r="195" spans="1:18">
      <c r="A195" s="4"/>
      <c r="B195" s="4"/>
      <c r="C195" s="4">
        <v>194</v>
      </c>
      <c r="D195" s="4"/>
      <c r="E195" s="4">
        <v>0</v>
      </c>
      <c r="F195" s="4">
        <v>194</v>
      </c>
      <c r="G195" s="4"/>
      <c r="H195" s="4"/>
      <c r="I195" s="4">
        <v>194</v>
      </c>
      <c r="J195" s="4"/>
      <c r="K195" s="4">
        <v>0</v>
      </c>
      <c r="L195" s="4">
        <v>194</v>
      </c>
      <c r="M195" s="4"/>
      <c r="O195" s="4">
        <v>194</v>
      </c>
      <c r="Q195" s="3">
        <v>0</v>
      </c>
      <c r="R195" s="3">
        <v>194</v>
      </c>
    </row>
    <row r="196" spans="1:18">
      <c r="A196" s="4"/>
      <c r="B196" s="4"/>
      <c r="C196" s="4">
        <v>195</v>
      </c>
      <c r="D196" s="4"/>
      <c r="E196" s="4">
        <v>0</v>
      </c>
      <c r="F196" s="4">
        <v>195</v>
      </c>
      <c r="G196" s="4"/>
      <c r="H196" s="4"/>
      <c r="I196" s="4">
        <v>195</v>
      </c>
      <c r="J196" s="4"/>
      <c r="K196" s="4">
        <v>0</v>
      </c>
      <c r="L196" s="4">
        <v>195</v>
      </c>
      <c r="M196" s="4"/>
      <c r="O196" s="4">
        <v>195</v>
      </c>
      <c r="Q196" s="3">
        <v>0</v>
      </c>
      <c r="R196" s="3">
        <v>195</v>
      </c>
    </row>
    <row r="197" spans="1:18">
      <c r="A197" s="4"/>
      <c r="B197" s="4"/>
      <c r="C197" s="4">
        <v>196</v>
      </c>
      <c r="D197" s="4"/>
      <c r="E197" s="4">
        <v>0</v>
      </c>
      <c r="F197" s="4">
        <v>196</v>
      </c>
      <c r="G197" s="4"/>
      <c r="H197" s="4"/>
      <c r="I197" s="4">
        <v>196</v>
      </c>
      <c r="J197" s="4"/>
      <c r="K197" s="4">
        <v>0</v>
      </c>
      <c r="L197" s="4">
        <v>196</v>
      </c>
      <c r="M197" s="4"/>
      <c r="O197" s="4">
        <v>196</v>
      </c>
      <c r="Q197" s="3">
        <v>0</v>
      </c>
      <c r="R197" s="3">
        <v>196</v>
      </c>
    </row>
    <row r="198" spans="1:18">
      <c r="A198" s="4"/>
      <c r="B198" s="4"/>
      <c r="C198" s="4">
        <v>197</v>
      </c>
      <c r="D198" s="4"/>
      <c r="E198" s="4">
        <v>0</v>
      </c>
      <c r="F198" s="4">
        <v>197</v>
      </c>
      <c r="G198" s="4"/>
      <c r="H198" s="4"/>
      <c r="I198" s="4">
        <v>197</v>
      </c>
      <c r="J198" s="4"/>
      <c r="K198" s="4">
        <v>0</v>
      </c>
      <c r="L198" s="4">
        <v>197</v>
      </c>
      <c r="M198" s="4"/>
      <c r="O198" s="4">
        <v>197</v>
      </c>
      <c r="Q198" s="3">
        <v>0</v>
      </c>
      <c r="R198" s="3">
        <v>197</v>
      </c>
    </row>
    <row r="199" spans="1:18">
      <c r="A199" s="4"/>
      <c r="B199" s="4"/>
      <c r="C199" s="4">
        <v>198</v>
      </c>
      <c r="D199" s="4"/>
      <c r="E199" s="4">
        <v>0</v>
      </c>
      <c r="F199" s="4">
        <v>198</v>
      </c>
      <c r="G199" s="4"/>
      <c r="H199" s="4"/>
      <c r="I199" s="4">
        <v>198</v>
      </c>
      <c r="J199" s="4"/>
      <c r="K199" s="4">
        <v>0</v>
      </c>
      <c r="L199" s="4">
        <v>198</v>
      </c>
      <c r="M199" s="4"/>
      <c r="O199" s="4">
        <v>198</v>
      </c>
      <c r="Q199" s="3">
        <v>0</v>
      </c>
      <c r="R199" s="3">
        <v>198</v>
      </c>
    </row>
    <row r="200" spans="1:18">
      <c r="A200" s="4"/>
      <c r="B200" s="4"/>
      <c r="C200" s="4">
        <v>199</v>
      </c>
      <c r="D200" s="4"/>
      <c r="E200" s="4">
        <v>0</v>
      </c>
      <c r="F200" s="4">
        <v>199</v>
      </c>
      <c r="G200" s="4"/>
      <c r="H200" s="4"/>
      <c r="I200" s="4">
        <v>199</v>
      </c>
      <c r="J200" s="4"/>
      <c r="K200" s="4">
        <v>0</v>
      </c>
      <c r="L200" s="4">
        <v>199</v>
      </c>
      <c r="M200" s="4"/>
      <c r="O200" s="4">
        <v>199</v>
      </c>
      <c r="Q200" s="3">
        <v>0</v>
      </c>
      <c r="R200" s="3">
        <v>199</v>
      </c>
    </row>
    <row r="201" spans="1:18">
      <c r="A201" s="4"/>
      <c r="B201" s="4"/>
      <c r="C201" s="4">
        <v>200</v>
      </c>
      <c r="D201" s="4"/>
      <c r="E201" s="4">
        <v>0</v>
      </c>
      <c r="F201" s="4">
        <v>200</v>
      </c>
      <c r="G201" s="4"/>
      <c r="H201" s="4"/>
      <c r="I201" s="4">
        <v>200</v>
      </c>
      <c r="J201" s="4"/>
      <c r="K201" s="4">
        <v>0</v>
      </c>
      <c r="L201" s="4">
        <v>200</v>
      </c>
      <c r="M201" s="4"/>
      <c r="O201" s="4">
        <v>200</v>
      </c>
      <c r="Q201" s="3">
        <v>0</v>
      </c>
      <c r="R201" s="3">
        <v>200</v>
      </c>
    </row>
    <row r="202" spans="1:18">
      <c r="A202" s="4"/>
      <c r="B202" s="4"/>
      <c r="C202" s="4">
        <v>201</v>
      </c>
      <c r="D202" s="4"/>
      <c r="E202" s="4">
        <v>0</v>
      </c>
      <c r="F202" s="4">
        <v>201</v>
      </c>
      <c r="G202" s="4"/>
      <c r="H202" s="4"/>
      <c r="I202" s="4">
        <v>201</v>
      </c>
      <c r="J202" s="4"/>
      <c r="K202" s="4">
        <v>0</v>
      </c>
      <c r="L202" s="4">
        <v>201</v>
      </c>
      <c r="M202" s="4"/>
      <c r="O202" s="4">
        <v>201</v>
      </c>
      <c r="Q202" s="3">
        <v>0</v>
      </c>
      <c r="R202" s="3">
        <v>201</v>
      </c>
    </row>
    <row r="203" spans="1:18">
      <c r="A203" s="4"/>
      <c r="B203" s="4"/>
      <c r="C203" s="4">
        <v>202</v>
      </c>
      <c r="D203" s="4"/>
      <c r="E203" s="4">
        <v>0</v>
      </c>
      <c r="F203" s="4">
        <v>202</v>
      </c>
      <c r="G203" s="4"/>
      <c r="H203" s="4"/>
      <c r="I203" s="4">
        <v>202</v>
      </c>
      <c r="J203" s="4"/>
      <c r="K203" s="4">
        <v>0</v>
      </c>
      <c r="L203" s="4">
        <v>202</v>
      </c>
      <c r="M203" s="4"/>
      <c r="O203" s="4">
        <v>202</v>
      </c>
      <c r="Q203" s="3">
        <v>0</v>
      </c>
      <c r="R203" s="3">
        <v>202</v>
      </c>
    </row>
    <row r="204" spans="1:18">
      <c r="A204" s="4"/>
      <c r="B204" s="4"/>
      <c r="C204" s="4">
        <v>203</v>
      </c>
      <c r="D204" s="4"/>
      <c r="E204" s="4">
        <v>0</v>
      </c>
      <c r="F204" s="4">
        <v>203</v>
      </c>
      <c r="G204" s="4"/>
      <c r="H204" s="4"/>
      <c r="I204" s="4">
        <v>203</v>
      </c>
      <c r="J204" s="4"/>
      <c r="K204" s="4">
        <v>0</v>
      </c>
      <c r="L204" s="4">
        <v>203</v>
      </c>
      <c r="M204" s="4"/>
      <c r="O204" s="4">
        <v>203</v>
      </c>
      <c r="Q204" s="3">
        <v>0</v>
      </c>
      <c r="R204" s="3">
        <v>203</v>
      </c>
    </row>
    <row r="205" spans="1:18">
      <c r="A205" s="4"/>
      <c r="B205" s="4"/>
      <c r="C205" s="4">
        <v>204</v>
      </c>
      <c r="D205" s="4"/>
      <c r="E205" s="4">
        <v>0</v>
      </c>
      <c r="F205" s="4">
        <v>204</v>
      </c>
      <c r="G205" s="4"/>
      <c r="H205" s="4"/>
      <c r="I205" s="4">
        <v>204</v>
      </c>
      <c r="J205" s="4"/>
      <c r="K205" s="4">
        <v>0</v>
      </c>
      <c r="L205" s="4">
        <v>204</v>
      </c>
      <c r="M205" s="4"/>
      <c r="O205" s="4">
        <v>204</v>
      </c>
      <c r="Q205" s="3">
        <v>0</v>
      </c>
      <c r="R205" s="3">
        <v>204</v>
      </c>
    </row>
    <row r="206" spans="1:18">
      <c r="A206" s="4"/>
      <c r="B206" s="4"/>
      <c r="C206" s="4">
        <v>205</v>
      </c>
      <c r="D206" s="4"/>
      <c r="E206" s="4">
        <v>0</v>
      </c>
      <c r="F206" s="4">
        <v>205</v>
      </c>
      <c r="G206" s="4"/>
      <c r="H206" s="4"/>
      <c r="I206" s="4">
        <v>205</v>
      </c>
      <c r="J206" s="4"/>
      <c r="K206" s="4">
        <v>0</v>
      </c>
      <c r="L206" s="4">
        <v>205</v>
      </c>
      <c r="M206" s="4"/>
      <c r="O206" s="4">
        <v>205</v>
      </c>
      <c r="Q206" s="3">
        <v>0</v>
      </c>
      <c r="R206" s="3">
        <v>205</v>
      </c>
    </row>
    <row r="207" spans="1:18">
      <c r="A207" s="4"/>
      <c r="B207" s="4"/>
      <c r="C207" s="4">
        <v>206</v>
      </c>
      <c r="D207" s="4"/>
      <c r="E207" s="4">
        <v>0</v>
      </c>
      <c r="F207" s="4">
        <v>206</v>
      </c>
      <c r="G207" s="4"/>
      <c r="H207" s="4"/>
      <c r="I207" s="4">
        <v>206</v>
      </c>
      <c r="J207" s="4"/>
      <c r="K207" s="4">
        <v>0</v>
      </c>
      <c r="L207" s="4">
        <v>206</v>
      </c>
      <c r="M207" s="4"/>
      <c r="O207" s="4">
        <v>206</v>
      </c>
      <c r="Q207" s="3">
        <v>0</v>
      </c>
      <c r="R207" s="3">
        <v>206</v>
      </c>
    </row>
    <row r="208" spans="1:18">
      <c r="A208" s="4"/>
      <c r="B208" s="4"/>
      <c r="C208" s="4">
        <v>207</v>
      </c>
      <c r="D208" s="4"/>
      <c r="E208" s="4">
        <v>0</v>
      </c>
      <c r="F208" s="4">
        <v>207</v>
      </c>
      <c r="G208" s="4"/>
      <c r="H208" s="4"/>
      <c r="I208" s="4">
        <v>207</v>
      </c>
      <c r="J208" s="4"/>
      <c r="K208" s="4">
        <v>0</v>
      </c>
      <c r="L208" s="4">
        <v>207</v>
      </c>
      <c r="M208" s="4"/>
      <c r="O208" s="4">
        <v>207</v>
      </c>
      <c r="Q208" s="3">
        <v>0</v>
      </c>
      <c r="R208" s="3">
        <v>207</v>
      </c>
    </row>
    <row r="209" spans="1:18">
      <c r="A209" s="4"/>
      <c r="B209" s="4"/>
      <c r="C209" s="4">
        <v>208</v>
      </c>
      <c r="D209" s="4"/>
      <c r="E209" s="4">
        <v>0</v>
      </c>
      <c r="F209" s="4">
        <v>208</v>
      </c>
      <c r="G209" s="4"/>
      <c r="H209" s="4"/>
      <c r="I209" s="4">
        <v>208</v>
      </c>
      <c r="J209" s="4"/>
      <c r="K209" s="4">
        <v>0</v>
      </c>
      <c r="L209" s="4">
        <v>208</v>
      </c>
      <c r="M209" s="4"/>
      <c r="O209" s="4">
        <v>208</v>
      </c>
      <c r="Q209" s="3">
        <v>0</v>
      </c>
      <c r="R209" s="3">
        <v>208</v>
      </c>
    </row>
    <row r="210" spans="1:18">
      <c r="A210" s="4"/>
      <c r="B210" s="4"/>
      <c r="C210" s="4">
        <v>209</v>
      </c>
      <c r="D210" s="4"/>
      <c r="E210" s="4">
        <v>0</v>
      </c>
      <c r="F210" s="4">
        <v>209</v>
      </c>
      <c r="G210" s="4"/>
      <c r="H210" s="4"/>
      <c r="I210" s="4">
        <v>209</v>
      </c>
      <c r="J210" s="4"/>
      <c r="K210" s="4">
        <v>0</v>
      </c>
      <c r="L210" s="4">
        <v>209</v>
      </c>
      <c r="M210" s="4"/>
      <c r="O210" s="4">
        <v>209</v>
      </c>
      <c r="Q210" s="3">
        <v>0</v>
      </c>
      <c r="R210" s="3">
        <v>209</v>
      </c>
    </row>
    <row r="211" spans="1:18">
      <c r="A211" s="4"/>
      <c r="B211" s="4"/>
      <c r="C211" s="4">
        <v>210</v>
      </c>
      <c r="D211" s="4"/>
      <c r="E211" s="4">
        <v>0</v>
      </c>
      <c r="F211" s="4">
        <v>210</v>
      </c>
      <c r="G211" s="4"/>
      <c r="H211" s="4"/>
      <c r="I211" s="4">
        <v>210</v>
      </c>
      <c r="J211" s="4"/>
      <c r="K211" s="4">
        <v>0</v>
      </c>
      <c r="L211" s="4">
        <v>210</v>
      </c>
      <c r="M211" s="4"/>
      <c r="O211" s="4">
        <v>210</v>
      </c>
      <c r="Q211" s="3">
        <v>0</v>
      </c>
      <c r="R211" s="3">
        <v>210</v>
      </c>
    </row>
    <row r="212" spans="1:18">
      <c r="A212" s="4"/>
      <c r="B212" s="4"/>
      <c r="C212" s="4">
        <v>211</v>
      </c>
      <c r="D212" s="4"/>
      <c r="E212" s="4">
        <v>0</v>
      </c>
      <c r="F212" s="4">
        <v>211</v>
      </c>
      <c r="G212" s="4"/>
      <c r="H212" s="4"/>
      <c r="I212" s="4">
        <v>211</v>
      </c>
      <c r="J212" s="4"/>
      <c r="K212" s="4">
        <v>0</v>
      </c>
      <c r="L212" s="4">
        <v>211</v>
      </c>
      <c r="M212" s="4"/>
      <c r="O212" s="4">
        <v>211</v>
      </c>
      <c r="Q212" s="3">
        <v>0</v>
      </c>
      <c r="R212" s="3">
        <v>211</v>
      </c>
    </row>
    <row r="213" spans="1:18">
      <c r="A213" s="4"/>
      <c r="B213" s="4"/>
      <c r="C213" s="4">
        <v>212</v>
      </c>
      <c r="D213" s="4"/>
      <c r="E213" s="4">
        <v>0</v>
      </c>
      <c r="F213" s="4">
        <v>212</v>
      </c>
      <c r="G213" s="4"/>
      <c r="H213" s="4"/>
      <c r="I213" s="4">
        <v>212</v>
      </c>
      <c r="J213" s="4"/>
      <c r="K213" s="4">
        <v>0</v>
      </c>
      <c r="L213" s="4">
        <v>212</v>
      </c>
      <c r="M213" s="4"/>
      <c r="O213" s="4">
        <v>212</v>
      </c>
      <c r="Q213" s="3">
        <v>0</v>
      </c>
      <c r="R213" s="3">
        <v>212</v>
      </c>
    </row>
    <row r="214" spans="1:18">
      <c r="A214" s="4"/>
      <c r="B214" s="4"/>
      <c r="C214" s="4">
        <v>213</v>
      </c>
      <c r="D214" s="4"/>
      <c r="E214" s="4">
        <v>0</v>
      </c>
      <c r="F214" s="4">
        <v>213</v>
      </c>
      <c r="G214" s="4"/>
      <c r="H214" s="4"/>
      <c r="I214" s="4">
        <v>213</v>
      </c>
      <c r="J214" s="4"/>
      <c r="K214" s="4">
        <v>0</v>
      </c>
      <c r="L214" s="4">
        <v>213</v>
      </c>
      <c r="M214" s="4"/>
      <c r="O214" s="4">
        <v>213</v>
      </c>
      <c r="Q214" s="3">
        <v>0</v>
      </c>
      <c r="R214" s="3">
        <v>213</v>
      </c>
    </row>
    <row r="215" spans="1:18">
      <c r="A215" s="4"/>
      <c r="B215" s="4"/>
      <c r="C215" s="4">
        <v>214</v>
      </c>
      <c r="D215" s="4"/>
      <c r="E215" s="4">
        <v>0</v>
      </c>
      <c r="F215" s="4">
        <v>214</v>
      </c>
      <c r="G215" s="4"/>
      <c r="H215" s="4"/>
      <c r="I215" s="4">
        <v>214</v>
      </c>
      <c r="J215" s="4"/>
      <c r="K215" s="4">
        <v>0</v>
      </c>
      <c r="L215" s="4">
        <v>214</v>
      </c>
      <c r="M215" s="4"/>
      <c r="O215" s="4">
        <v>214</v>
      </c>
      <c r="Q215" s="3">
        <v>0</v>
      </c>
      <c r="R215" s="3">
        <v>214</v>
      </c>
    </row>
    <row r="216" spans="1:18">
      <c r="A216" s="4"/>
      <c r="B216" s="4"/>
      <c r="C216" s="4">
        <v>215</v>
      </c>
      <c r="D216" s="4"/>
      <c r="E216" s="4">
        <v>0</v>
      </c>
      <c r="F216" s="4">
        <v>215</v>
      </c>
      <c r="G216" s="4"/>
      <c r="H216" s="4"/>
      <c r="I216" s="4">
        <v>215</v>
      </c>
      <c r="J216" s="4"/>
      <c r="K216" s="4">
        <v>0</v>
      </c>
      <c r="L216" s="4">
        <v>215</v>
      </c>
      <c r="M216" s="4"/>
      <c r="O216" s="4">
        <v>215</v>
      </c>
      <c r="Q216" s="3">
        <v>0</v>
      </c>
      <c r="R216" s="3">
        <v>215</v>
      </c>
    </row>
    <row r="217" spans="1:18">
      <c r="A217" s="4"/>
      <c r="B217" s="4"/>
      <c r="C217" s="4">
        <v>216</v>
      </c>
      <c r="D217" s="4"/>
      <c r="E217" s="4">
        <v>0</v>
      </c>
      <c r="F217" s="4">
        <v>216</v>
      </c>
      <c r="G217" s="4"/>
      <c r="H217" s="4"/>
      <c r="I217" s="4">
        <v>216</v>
      </c>
      <c r="J217" s="4"/>
      <c r="K217" s="4">
        <v>0</v>
      </c>
      <c r="L217" s="4">
        <v>216</v>
      </c>
      <c r="M217" s="4"/>
      <c r="O217" s="4">
        <v>216</v>
      </c>
      <c r="Q217" s="3">
        <v>0</v>
      </c>
      <c r="R217" s="3">
        <v>216</v>
      </c>
    </row>
    <row r="218" spans="1:18">
      <c r="A218" s="4"/>
      <c r="B218" s="4"/>
      <c r="C218" s="4">
        <v>217</v>
      </c>
      <c r="D218" s="4"/>
      <c r="E218" s="4">
        <v>0</v>
      </c>
      <c r="F218" s="4">
        <v>217</v>
      </c>
      <c r="G218" s="4"/>
      <c r="H218" s="4"/>
      <c r="I218" s="4">
        <v>217</v>
      </c>
      <c r="J218" s="4"/>
      <c r="K218" s="4">
        <v>0</v>
      </c>
      <c r="L218" s="4">
        <v>217</v>
      </c>
      <c r="M218" s="4"/>
      <c r="O218" s="4">
        <v>217</v>
      </c>
      <c r="Q218" s="3">
        <v>0</v>
      </c>
      <c r="R218" s="3">
        <v>217</v>
      </c>
    </row>
    <row r="219" spans="1:18">
      <c r="A219" s="4"/>
      <c r="B219" s="4"/>
      <c r="C219" s="4">
        <v>218</v>
      </c>
      <c r="D219" s="4"/>
      <c r="E219" s="4">
        <v>0</v>
      </c>
      <c r="F219" s="4">
        <v>218</v>
      </c>
      <c r="G219" s="4"/>
      <c r="H219" s="4"/>
      <c r="I219" s="4">
        <v>218</v>
      </c>
      <c r="J219" s="4"/>
      <c r="K219" s="4">
        <v>0</v>
      </c>
      <c r="L219" s="4">
        <v>218</v>
      </c>
      <c r="M219" s="4"/>
      <c r="O219" s="4">
        <v>218</v>
      </c>
      <c r="Q219" s="3">
        <v>0</v>
      </c>
      <c r="R219" s="3">
        <v>218</v>
      </c>
    </row>
    <row r="220" spans="1:18">
      <c r="A220" s="4"/>
      <c r="B220" s="4"/>
      <c r="C220" s="4">
        <v>219</v>
      </c>
      <c r="D220" s="4"/>
      <c r="E220" s="4">
        <v>0</v>
      </c>
      <c r="F220" s="4">
        <v>219</v>
      </c>
      <c r="G220" s="4"/>
      <c r="H220" s="4"/>
      <c r="I220" s="4">
        <v>219</v>
      </c>
      <c r="J220" s="4"/>
      <c r="K220" s="4">
        <v>0</v>
      </c>
      <c r="L220" s="4">
        <v>219</v>
      </c>
      <c r="M220" s="4"/>
      <c r="O220" s="4">
        <v>219</v>
      </c>
      <c r="Q220" s="3">
        <v>0</v>
      </c>
      <c r="R220" s="3">
        <v>219</v>
      </c>
    </row>
    <row r="221" spans="1:18">
      <c r="A221" s="4"/>
      <c r="B221" s="4"/>
      <c r="C221" s="4">
        <v>220</v>
      </c>
      <c r="D221" s="4"/>
      <c r="E221" s="4">
        <v>0</v>
      </c>
      <c r="F221" s="4">
        <v>220</v>
      </c>
      <c r="G221" s="4"/>
      <c r="H221" s="4"/>
      <c r="I221" s="4">
        <v>220</v>
      </c>
      <c r="J221" s="4"/>
      <c r="K221" s="4">
        <v>0</v>
      </c>
      <c r="L221" s="4">
        <v>220</v>
      </c>
      <c r="M221" s="4"/>
      <c r="O221" s="4">
        <v>220</v>
      </c>
      <c r="Q221" s="3">
        <v>0</v>
      </c>
      <c r="R221" s="3">
        <v>220</v>
      </c>
    </row>
    <row r="222" spans="1:18">
      <c r="A222" s="4"/>
      <c r="B222" s="4"/>
      <c r="C222" s="4">
        <v>221</v>
      </c>
      <c r="D222" s="4"/>
      <c r="E222" s="4">
        <v>0</v>
      </c>
      <c r="F222" s="4">
        <v>221</v>
      </c>
      <c r="G222" s="4"/>
      <c r="H222" s="4"/>
      <c r="I222" s="4">
        <v>221</v>
      </c>
      <c r="J222" s="4"/>
      <c r="K222" s="4">
        <v>0</v>
      </c>
      <c r="L222" s="4">
        <v>221</v>
      </c>
      <c r="M222" s="4"/>
      <c r="O222" s="4">
        <v>221</v>
      </c>
      <c r="Q222" s="3">
        <v>0</v>
      </c>
      <c r="R222" s="3">
        <v>221</v>
      </c>
    </row>
    <row r="223" spans="1:18">
      <c r="A223" s="4"/>
      <c r="B223" s="4"/>
      <c r="C223" s="4">
        <v>222</v>
      </c>
      <c r="D223" s="4"/>
      <c r="E223" s="4">
        <v>0</v>
      </c>
      <c r="F223" s="4">
        <v>222</v>
      </c>
      <c r="G223" s="4"/>
      <c r="H223" s="4"/>
      <c r="I223" s="4">
        <v>222</v>
      </c>
      <c r="J223" s="4"/>
      <c r="K223" s="4">
        <v>0</v>
      </c>
      <c r="L223" s="4">
        <v>222</v>
      </c>
      <c r="M223" s="4"/>
      <c r="O223" s="4">
        <v>222</v>
      </c>
      <c r="Q223" s="3">
        <v>0</v>
      </c>
      <c r="R223" s="3">
        <v>222</v>
      </c>
    </row>
    <row r="224" spans="1:18">
      <c r="A224" s="4"/>
      <c r="B224" s="4"/>
      <c r="C224" s="4">
        <v>223</v>
      </c>
      <c r="D224" s="4"/>
      <c r="E224" s="4">
        <v>0</v>
      </c>
      <c r="F224" s="4">
        <v>223</v>
      </c>
      <c r="G224" s="4"/>
      <c r="H224" s="4"/>
      <c r="I224" s="4">
        <v>223</v>
      </c>
      <c r="J224" s="4"/>
      <c r="K224" s="4">
        <v>0</v>
      </c>
      <c r="L224" s="4">
        <v>223</v>
      </c>
      <c r="M224" s="4"/>
      <c r="O224" s="4">
        <v>223</v>
      </c>
      <c r="Q224" s="3">
        <v>0</v>
      </c>
      <c r="R224" s="3">
        <v>223</v>
      </c>
    </row>
    <row r="225" spans="1:18">
      <c r="A225" s="4"/>
      <c r="B225" s="4"/>
      <c r="C225" s="4">
        <v>224</v>
      </c>
      <c r="D225" s="4"/>
      <c r="E225" s="4">
        <v>0</v>
      </c>
      <c r="F225" s="4">
        <v>224</v>
      </c>
      <c r="G225" s="4"/>
      <c r="H225" s="4"/>
      <c r="I225" s="4">
        <v>224</v>
      </c>
      <c r="J225" s="4"/>
      <c r="K225" s="4">
        <v>0</v>
      </c>
      <c r="L225" s="4">
        <v>224</v>
      </c>
      <c r="M225" s="4"/>
      <c r="O225" s="4">
        <v>224</v>
      </c>
      <c r="Q225" s="3">
        <v>0</v>
      </c>
      <c r="R225" s="3">
        <v>224</v>
      </c>
    </row>
    <row r="226" spans="1:18">
      <c r="A226" s="4"/>
      <c r="B226" s="4"/>
      <c r="C226" s="4">
        <v>225</v>
      </c>
      <c r="D226" s="4"/>
      <c r="E226" s="4">
        <v>0</v>
      </c>
      <c r="F226" s="4">
        <v>225</v>
      </c>
      <c r="G226" s="4"/>
      <c r="H226" s="4"/>
      <c r="I226" s="4">
        <v>225</v>
      </c>
      <c r="J226" s="4"/>
      <c r="K226" s="4">
        <v>0</v>
      </c>
      <c r="L226" s="4">
        <v>225</v>
      </c>
      <c r="M226" s="4"/>
      <c r="O226" s="4">
        <v>225</v>
      </c>
      <c r="Q226" s="3">
        <v>0</v>
      </c>
      <c r="R226" s="3">
        <v>225</v>
      </c>
    </row>
    <row r="227" spans="1:18">
      <c r="A227" s="4"/>
      <c r="B227" s="4"/>
      <c r="C227" s="4">
        <v>226</v>
      </c>
      <c r="D227" s="4"/>
      <c r="E227" s="4">
        <v>0</v>
      </c>
      <c r="F227" s="4">
        <v>226</v>
      </c>
      <c r="G227" s="4"/>
      <c r="H227" s="4"/>
      <c r="I227" s="4">
        <v>226</v>
      </c>
      <c r="J227" s="4"/>
      <c r="K227" s="4">
        <v>0</v>
      </c>
      <c r="L227" s="4">
        <v>226</v>
      </c>
      <c r="M227" s="4"/>
      <c r="O227" s="4">
        <v>226</v>
      </c>
      <c r="Q227" s="3">
        <v>0</v>
      </c>
      <c r="R227" s="3">
        <v>226</v>
      </c>
    </row>
    <row r="228" spans="1:18">
      <c r="A228" s="4"/>
      <c r="B228" s="4"/>
      <c r="C228" s="4">
        <v>227</v>
      </c>
      <c r="D228" s="4"/>
      <c r="E228" s="4">
        <v>0</v>
      </c>
      <c r="F228" s="4">
        <v>227</v>
      </c>
      <c r="G228" s="4"/>
      <c r="H228" s="4"/>
      <c r="I228" s="4">
        <v>227</v>
      </c>
      <c r="J228" s="4"/>
      <c r="K228" s="4">
        <v>0</v>
      </c>
      <c r="L228" s="4">
        <v>227</v>
      </c>
      <c r="M228" s="4"/>
      <c r="O228" s="4">
        <v>227</v>
      </c>
      <c r="Q228" s="3">
        <v>0</v>
      </c>
      <c r="R228" s="3">
        <v>227</v>
      </c>
    </row>
    <row r="229" spans="1:18">
      <c r="A229" s="4"/>
      <c r="B229" s="4"/>
      <c r="C229" s="4">
        <v>228</v>
      </c>
      <c r="D229" s="4"/>
      <c r="E229" s="4">
        <v>0</v>
      </c>
      <c r="F229" s="4">
        <v>228</v>
      </c>
      <c r="G229" s="4"/>
      <c r="H229" s="4"/>
      <c r="I229" s="4">
        <v>228</v>
      </c>
      <c r="J229" s="4"/>
      <c r="K229" s="4">
        <v>0</v>
      </c>
      <c r="L229" s="4">
        <v>228</v>
      </c>
      <c r="M229" s="4"/>
      <c r="O229" s="4">
        <v>228</v>
      </c>
      <c r="Q229" s="3">
        <v>0</v>
      </c>
      <c r="R229" s="3">
        <v>228</v>
      </c>
    </row>
    <row r="230" spans="1:18">
      <c r="A230" s="4"/>
      <c r="B230" s="4"/>
      <c r="C230" s="4">
        <v>229</v>
      </c>
      <c r="D230" s="4"/>
      <c r="E230" s="4">
        <v>0</v>
      </c>
      <c r="F230" s="4">
        <v>229</v>
      </c>
      <c r="G230" s="4"/>
      <c r="H230" s="4"/>
      <c r="I230" s="4">
        <v>229</v>
      </c>
      <c r="J230" s="4"/>
      <c r="K230" s="4">
        <v>0</v>
      </c>
      <c r="L230" s="4">
        <v>229</v>
      </c>
      <c r="M230" s="4"/>
      <c r="O230" s="4">
        <v>229</v>
      </c>
      <c r="Q230" s="3">
        <v>0</v>
      </c>
      <c r="R230" s="3">
        <v>229</v>
      </c>
    </row>
    <row r="231" spans="1:18">
      <c r="A231" s="4"/>
      <c r="B231" s="4"/>
      <c r="C231" s="4">
        <v>230</v>
      </c>
      <c r="D231" s="4"/>
      <c r="E231" s="4">
        <v>0</v>
      </c>
      <c r="F231" s="4">
        <v>230</v>
      </c>
      <c r="G231" s="4"/>
      <c r="H231" s="4"/>
      <c r="I231" s="4">
        <v>230</v>
      </c>
      <c r="J231" s="4"/>
      <c r="K231" s="4">
        <v>0</v>
      </c>
      <c r="L231" s="4">
        <v>230</v>
      </c>
      <c r="M231" s="4"/>
      <c r="O231" s="4">
        <v>230</v>
      </c>
      <c r="Q231" s="3">
        <v>0</v>
      </c>
      <c r="R231" s="3">
        <v>230</v>
      </c>
    </row>
    <row r="232" spans="1:18">
      <c r="A232" s="4"/>
      <c r="B232" s="4"/>
      <c r="C232" s="4">
        <v>231</v>
      </c>
      <c r="D232" s="4"/>
      <c r="E232" s="4">
        <v>0</v>
      </c>
      <c r="F232" s="4">
        <v>231</v>
      </c>
      <c r="G232" s="4"/>
      <c r="H232" s="4"/>
      <c r="I232" s="4">
        <v>231</v>
      </c>
      <c r="J232" s="4"/>
      <c r="K232" s="4">
        <v>0</v>
      </c>
      <c r="L232" s="4">
        <v>231</v>
      </c>
      <c r="M232" s="4"/>
      <c r="O232" s="4">
        <v>231</v>
      </c>
      <c r="Q232" s="3">
        <v>0</v>
      </c>
      <c r="R232" s="3">
        <v>231</v>
      </c>
    </row>
    <row r="233" spans="1:18">
      <c r="A233" s="4"/>
      <c r="B233" s="4"/>
      <c r="C233" s="4">
        <v>232</v>
      </c>
      <c r="D233" s="4"/>
      <c r="E233" s="4">
        <v>0</v>
      </c>
      <c r="F233" s="4">
        <v>232</v>
      </c>
      <c r="G233" s="4"/>
      <c r="H233" s="4"/>
      <c r="I233" s="4">
        <v>232</v>
      </c>
      <c r="J233" s="4"/>
      <c r="K233" s="4">
        <v>0</v>
      </c>
      <c r="L233" s="4">
        <v>232</v>
      </c>
      <c r="M233" s="4"/>
      <c r="O233" s="4">
        <v>232</v>
      </c>
      <c r="Q233" s="3">
        <v>0</v>
      </c>
      <c r="R233" s="3">
        <v>232</v>
      </c>
    </row>
    <row r="234" spans="1:18">
      <c r="A234" s="4"/>
      <c r="B234" s="4"/>
      <c r="C234" s="4">
        <v>233</v>
      </c>
      <c r="D234" s="4"/>
      <c r="E234" s="4">
        <v>0</v>
      </c>
      <c r="F234" s="4">
        <v>233</v>
      </c>
      <c r="G234" s="4"/>
      <c r="H234" s="4"/>
      <c r="I234" s="4">
        <v>233</v>
      </c>
      <c r="J234" s="4"/>
      <c r="K234" s="4">
        <v>0</v>
      </c>
      <c r="L234" s="4">
        <v>233</v>
      </c>
      <c r="M234" s="4"/>
      <c r="O234" s="4">
        <v>233</v>
      </c>
      <c r="Q234" s="3">
        <v>0</v>
      </c>
      <c r="R234" s="3">
        <v>233</v>
      </c>
    </row>
    <row r="235" spans="1:18">
      <c r="A235" s="4"/>
      <c r="B235" s="4"/>
      <c r="C235" s="4">
        <v>234</v>
      </c>
      <c r="D235" s="4"/>
      <c r="E235" s="4">
        <v>0</v>
      </c>
      <c r="F235" s="4">
        <v>234</v>
      </c>
      <c r="G235" s="4"/>
      <c r="H235" s="4"/>
      <c r="I235" s="4">
        <v>234</v>
      </c>
      <c r="J235" s="4"/>
      <c r="K235" s="4">
        <v>0</v>
      </c>
      <c r="L235" s="4">
        <v>234</v>
      </c>
      <c r="M235" s="4"/>
      <c r="O235" s="4">
        <v>234</v>
      </c>
      <c r="Q235" s="3">
        <v>0</v>
      </c>
      <c r="R235" s="3">
        <v>234</v>
      </c>
    </row>
    <row r="236" spans="1:18">
      <c r="A236" s="4"/>
      <c r="B236" s="4"/>
      <c r="C236" s="4">
        <v>235</v>
      </c>
      <c r="D236" s="4"/>
      <c r="E236" s="4">
        <v>0</v>
      </c>
      <c r="F236" s="4">
        <v>235</v>
      </c>
      <c r="G236" s="4"/>
      <c r="H236" s="4"/>
      <c r="I236" s="4">
        <v>235</v>
      </c>
      <c r="J236" s="4"/>
      <c r="K236" s="4">
        <v>0</v>
      </c>
      <c r="L236" s="4">
        <v>235</v>
      </c>
      <c r="M236" s="4"/>
      <c r="O236" s="4">
        <v>235</v>
      </c>
      <c r="Q236" s="3">
        <v>0</v>
      </c>
      <c r="R236" s="3">
        <v>235</v>
      </c>
    </row>
    <row r="237" spans="1:18">
      <c r="A237" s="4"/>
      <c r="B237" s="4"/>
      <c r="C237" s="4">
        <v>236</v>
      </c>
      <c r="D237" s="4"/>
      <c r="E237" s="4">
        <v>0</v>
      </c>
      <c r="F237" s="4">
        <v>236</v>
      </c>
      <c r="G237" s="4"/>
      <c r="H237" s="4"/>
      <c r="I237" s="4">
        <v>236</v>
      </c>
      <c r="J237" s="4"/>
      <c r="K237" s="4">
        <v>0</v>
      </c>
      <c r="L237" s="4">
        <v>236</v>
      </c>
      <c r="M237" s="4"/>
      <c r="O237" s="4">
        <v>236</v>
      </c>
      <c r="Q237" s="3">
        <v>0</v>
      </c>
      <c r="R237" s="3">
        <v>236</v>
      </c>
    </row>
    <row r="238" spans="1:18">
      <c r="A238" s="4"/>
      <c r="B238" s="4"/>
      <c r="C238" s="4">
        <v>237</v>
      </c>
      <c r="D238" s="4"/>
      <c r="E238" s="4">
        <v>0</v>
      </c>
      <c r="F238" s="4">
        <v>237</v>
      </c>
      <c r="G238" s="4"/>
      <c r="H238" s="4"/>
      <c r="I238" s="4">
        <v>237</v>
      </c>
      <c r="J238" s="4"/>
      <c r="K238" s="4">
        <v>0</v>
      </c>
      <c r="L238" s="4">
        <v>237</v>
      </c>
      <c r="M238" s="4"/>
      <c r="O238" s="4">
        <v>237</v>
      </c>
      <c r="Q238" s="3">
        <v>0</v>
      </c>
      <c r="R238" s="3">
        <v>237</v>
      </c>
    </row>
    <row r="239" spans="1:18">
      <c r="A239" s="4"/>
      <c r="B239" s="4"/>
      <c r="C239" s="4">
        <v>238</v>
      </c>
      <c r="D239" s="4"/>
      <c r="E239" s="4">
        <v>0</v>
      </c>
      <c r="F239" s="4">
        <v>238</v>
      </c>
      <c r="G239" s="4"/>
      <c r="H239" s="4"/>
      <c r="I239" s="4">
        <v>238</v>
      </c>
      <c r="J239" s="4"/>
      <c r="K239" s="4">
        <v>0</v>
      </c>
      <c r="L239" s="4">
        <v>238</v>
      </c>
      <c r="M239" s="4"/>
      <c r="O239" s="4">
        <v>238</v>
      </c>
      <c r="Q239" s="3">
        <v>0</v>
      </c>
      <c r="R239" s="3">
        <v>238</v>
      </c>
    </row>
    <row r="240" spans="1:18">
      <c r="A240" s="4"/>
      <c r="B240" s="4"/>
      <c r="C240" s="4">
        <v>239</v>
      </c>
      <c r="D240" s="4"/>
      <c r="E240" s="4">
        <v>0</v>
      </c>
      <c r="F240" s="4">
        <v>239</v>
      </c>
      <c r="G240" s="4"/>
      <c r="H240" s="4"/>
      <c r="I240" s="4">
        <v>239</v>
      </c>
      <c r="J240" s="4"/>
      <c r="K240" s="4">
        <v>0</v>
      </c>
      <c r="L240" s="4">
        <v>239</v>
      </c>
      <c r="M240" s="4"/>
      <c r="O240" s="4">
        <v>239</v>
      </c>
      <c r="Q240" s="3">
        <v>0</v>
      </c>
      <c r="R240" s="3">
        <v>239</v>
      </c>
    </row>
    <row r="241" spans="1:18">
      <c r="A241" s="4"/>
      <c r="B241" s="4"/>
      <c r="C241" s="4">
        <v>240</v>
      </c>
      <c r="D241" s="4"/>
      <c r="E241" s="4">
        <v>0</v>
      </c>
      <c r="F241" s="4">
        <v>240</v>
      </c>
      <c r="G241" s="4"/>
      <c r="H241" s="4"/>
      <c r="I241" s="4">
        <v>240</v>
      </c>
      <c r="J241" s="4"/>
      <c r="K241" s="4">
        <v>0</v>
      </c>
      <c r="L241" s="4">
        <v>240</v>
      </c>
      <c r="M241" s="4"/>
      <c r="O241" s="4">
        <v>240</v>
      </c>
      <c r="Q241" s="3">
        <v>0</v>
      </c>
      <c r="R241" s="3">
        <v>240</v>
      </c>
    </row>
    <row r="242" spans="1:18">
      <c r="A242" s="4"/>
      <c r="B242" s="4"/>
      <c r="C242" s="4">
        <v>241</v>
      </c>
      <c r="D242" s="4"/>
      <c r="E242" s="4">
        <v>0</v>
      </c>
      <c r="F242" s="4">
        <v>241</v>
      </c>
      <c r="G242" s="4"/>
      <c r="H242" s="4"/>
      <c r="I242" s="4">
        <v>241</v>
      </c>
      <c r="J242" s="4"/>
      <c r="K242" s="4">
        <v>0</v>
      </c>
      <c r="L242" s="4">
        <v>241</v>
      </c>
      <c r="M242" s="4"/>
      <c r="O242" s="4">
        <v>241</v>
      </c>
      <c r="Q242" s="3">
        <v>0</v>
      </c>
      <c r="R242" s="3">
        <v>241</v>
      </c>
    </row>
    <row r="243" spans="1:18">
      <c r="A243" s="4"/>
      <c r="B243" s="4"/>
      <c r="C243" s="4">
        <v>242</v>
      </c>
      <c r="D243" s="4"/>
      <c r="E243" s="4">
        <v>0</v>
      </c>
      <c r="F243" s="4">
        <v>242</v>
      </c>
      <c r="G243" s="4"/>
      <c r="H243" s="4"/>
      <c r="I243" s="4">
        <v>242</v>
      </c>
      <c r="J243" s="4"/>
      <c r="K243" s="4">
        <v>0</v>
      </c>
      <c r="L243" s="4">
        <v>242</v>
      </c>
      <c r="M243" s="4"/>
      <c r="O243" s="4">
        <v>242</v>
      </c>
      <c r="Q243" s="3">
        <v>0</v>
      </c>
      <c r="R243" s="3">
        <v>242</v>
      </c>
    </row>
    <row r="244" spans="1:18">
      <c r="A244" s="4"/>
      <c r="B244" s="4"/>
      <c r="C244" s="4">
        <v>243</v>
      </c>
      <c r="D244" s="4"/>
      <c r="E244" s="4">
        <v>0</v>
      </c>
      <c r="F244" s="4">
        <v>243</v>
      </c>
      <c r="G244" s="4"/>
      <c r="H244" s="4"/>
      <c r="I244" s="4">
        <v>243</v>
      </c>
      <c r="J244" s="4"/>
      <c r="K244" s="4">
        <v>0</v>
      </c>
      <c r="L244" s="4">
        <v>243</v>
      </c>
      <c r="M244" s="4"/>
      <c r="O244" s="4">
        <v>243</v>
      </c>
      <c r="Q244" s="3">
        <v>0</v>
      </c>
      <c r="R244" s="3">
        <v>243</v>
      </c>
    </row>
    <row r="245" spans="1:18">
      <c r="A245" s="4"/>
      <c r="B245" s="4"/>
      <c r="C245" s="4">
        <v>244</v>
      </c>
      <c r="D245" s="4"/>
      <c r="E245" s="4">
        <v>0</v>
      </c>
      <c r="F245" s="4">
        <v>244</v>
      </c>
      <c r="G245" s="4"/>
      <c r="H245" s="4"/>
      <c r="I245" s="4">
        <v>244</v>
      </c>
      <c r="J245" s="4"/>
      <c r="K245" s="4">
        <v>0</v>
      </c>
      <c r="L245" s="4">
        <v>244</v>
      </c>
      <c r="M245" s="4"/>
      <c r="O245" s="4">
        <v>244</v>
      </c>
      <c r="Q245" s="3">
        <v>0</v>
      </c>
      <c r="R245" s="3">
        <v>244</v>
      </c>
    </row>
    <row r="246" spans="1:18">
      <c r="A246" s="4"/>
      <c r="B246" s="4"/>
      <c r="C246" s="4">
        <v>245</v>
      </c>
      <c r="D246" s="4"/>
      <c r="E246" s="4">
        <v>0</v>
      </c>
      <c r="F246" s="4">
        <v>245</v>
      </c>
      <c r="G246" s="4"/>
      <c r="H246" s="4"/>
      <c r="I246" s="4">
        <v>245</v>
      </c>
      <c r="J246" s="4"/>
      <c r="K246" s="4">
        <v>0</v>
      </c>
      <c r="L246" s="4">
        <v>245</v>
      </c>
      <c r="M246" s="4"/>
      <c r="O246" s="4">
        <v>245</v>
      </c>
      <c r="Q246" s="3">
        <v>0</v>
      </c>
      <c r="R246" s="3">
        <v>245</v>
      </c>
    </row>
    <row r="247" spans="1:18">
      <c r="A247" s="4"/>
      <c r="B247" s="4"/>
      <c r="C247" s="4">
        <v>246</v>
      </c>
      <c r="D247" s="4"/>
      <c r="E247" s="4">
        <v>0</v>
      </c>
      <c r="F247" s="4">
        <v>246</v>
      </c>
      <c r="G247" s="4"/>
      <c r="H247" s="4"/>
      <c r="I247" s="4">
        <v>246</v>
      </c>
      <c r="J247" s="4"/>
      <c r="K247" s="4">
        <v>0</v>
      </c>
      <c r="L247" s="4">
        <v>246</v>
      </c>
      <c r="M247" s="4"/>
      <c r="O247" s="4">
        <v>246</v>
      </c>
      <c r="Q247" s="3">
        <v>0</v>
      </c>
      <c r="R247" s="3">
        <v>246</v>
      </c>
    </row>
    <row r="248" spans="1:18">
      <c r="A248" s="4"/>
      <c r="B248" s="4"/>
      <c r="C248" s="4">
        <v>247</v>
      </c>
      <c r="D248" s="4"/>
      <c r="E248" s="4">
        <v>0</v>
      </c>
      <c r="F248" s="4">
        <v>247</v>
      </c>
      <c r="G248" s="4"/>
      <c r="H248" s="4"/>
      <c r="I248" s="4">
        <v>247</v>
      </c>
      <c r="J248" s="4"/>
      <c r="K248" s="4">
        <v>0</v>
      </c>
      <c r="L248" s="4">
        <v>247</v>
      </c>
      <c r="M248" s="4"/>
      <c r="O248" s="4">
        <v>247</v>
      </c>
      <c r="Q248" s="3">
        <v>0</v>
      </c>
      <c r="R248" s="3">
        <v>247</v>
      </c>
    </row>
    <row r="249" spans="1:18">
      <c r="A249" s="4"/>
      <c r="B249" s="4"/>
      <c r="C249" s="4">
        <v>248</v>
      </c>
      <c r="D249" s="4"/>
      <c r="E249" s="4">
        <v>0</v>
      </c>
      <c r="F249" s="4">
        <v>248</v>
      </c>
      <c r="G249" s="4"/>
      <c r="H249" s="4"/>
      <c r="I249" s="4">
        <v>248</v>
      </c>
      <c r="J249" s="4"/>
      <c r="K249" s="4">
        <v>0</v>
      </c>
      <c r="L249" s="4">
        <v>248</v>
      </c>
      <c r="M249" s="4"/>
      <c r="O249" s="4">
        <v>248</v>
      </c>
      <c r="Q249" s="3">
        <v>0</v>
      </c>
      <c r="R249" s="3">
        <v>248</v>
      </c>
    </row>
    <row r="250" spans="1:18">
      <c r="A250" s="4"/>
      <c r="B250" s="4"/>
      <c r="C250" s="4">
        <v>249</v>
      </c>
      <c r="D250" s="4"/>
      <c r="E250" s="4">
        <v>0</v>
      </c>
      <c r="F250" s="4">
        <v>249</v>
      </c>
      <c r="G250" s="4"/>
      <c r="H250" s="4"/>
      <c r="I250" s="4">
        <v>249</v>
      </c>
      <c r="J250" s="4"/>
      <c r="K250" s="4">
        <v>0</v>
      </c>
      <c r="L250" s="4">
        <v>249</v>
      </c>
      <c r="M250" s="4"/>
      <c r="O250" s="4">
        <v>249</v>
      </c>
      <c r="Q250" s="3">
        <v>0</v>
      </c>
      <c r="R250" s="3">
        <v>249</v>
      </c>
    </row>
    <row r="251" spans="1:18">
      <c r="A251" s="4"/>
      <c r="B251" s="4"/>
      <c r="C251" s="4">
        <v>250</v>
      </c>
      <c r="D251" s="4"/>
      <c r="E251" s="4">
        <v>0</v>
      </c>
      <c r="F251" s="4">
        <v>250</v>
      </c>
      <c r="G251" s="4"/>
      <c r="H251" s="4"/>
      <c r="I251" s="4">
        <v>250</v>
      </c>
      <c r="J251" s="4"/>
      <c r="K251" s="4">
        <v>0</v>
      </c>
      <c r="L251" s="4">
        <v>250</v>
      </c>
      <c r="M251" s="4"/>
      <c r="O251" s="4">
        <v>250</v>
      </c>
      <c r="Q251" s="3">
        <v>0</v>
      </c>
      <c r="R251" s="3">
        <v>250</v>
      </c>
    </row>
    <row r="252" spans="1:18">
      <c r="A252" s="4"/>
      <c r="B252" s="4"/>
      <c r="C252" s="4">
        <v>251</v>
      </c>
      <c r="D252" s="4"/>
      <c r="E252" s="4">
        <v>0</v>
      </c>
      <c r="F252" s="4">
        <v>251</v>
      </c>
      <c r="G252" s="4"/>
      <c r="H252" s="4"/>
      <c r="I252" s="4">
        <v>251</v>
      </c>
      <c r="J252" s="4"/>
      <c r="K252" s="4">
        <v>0</v>
      </c>
      <c r="L252" s="4">
        <v>251</v>
      </c>
      <c r="M252" s="4"/>
      <c r="O252" s="4">
        <v>251</v>
      </c>
      <c r="Q252" s="3">
        <v>0</v>
      </c>
      <c r="R252" s="3">
        <v>251</v>
      </c>
    </row>
    <row r="253" spans="1:18">
      <c r="A253" s="4"/>
      <c r="B253" s="4"/>
      <c r="C253" s="4">
        <v>252</v>
      </c>
      <c r="D253" s="4"/>
      <c r="E253" s="4">
        <v>0</v>
      </c>
      <c r="F253" s="4">
        <v>252</v>
      </c>
      <c r="G253" s="4"/>
      <c r="H253" s="4"/>
      <c r="I253" s="4">
        <v>252</v>
      </c>
      <c r="J253" s="4"/>
      <c r="K253" s="4">
        <v>0</v>
      </c>
      <c r="L253" s="4">
        <v>252</v>
      </c>
      <c r="M253" s="4"/>
      <c r="O253" s="4">
        <v>252</v>
      </c>
      <c r="Q253" s="3">
        <v>0</v>
      </c>
      <c r="R253" s="3">
        <v>252</v>
      </c>
    </row>
    <row r="254" spans="1:18">
      <c r="A254" s="4"/>
      <c r="B254" s="4"/>
      <c r="C254" s="4">
        <v>253</v>
      </c>
      <c r="D254" s="4"/>
      <c r="E254" s="4">
        <v>0</v>
      </c>
      <c r="F254" s="4">
        <v>253</v>
      </c>
      <c r="G254" s="4"/>
      <c r="H254" s="4"/>
      <c r="I254" s="4">
        <v>253</v>
      </c>
      <c r="J254" s="4"/>
      <c r="K254" s="4">
        <v>0</v>
      </c>
      <c r="L254" s="4">
        <v>253</v>
      </c>
      <c r="M254" s="4"/>
      <c r="O254" s="4">
        <v>253</v>
      </c>
      <c r="Q254" s="3">
        <v>0</v>
      </c>
      <c r="R254" s="3">
        <v>253</v>
      </c>
    </row>
    <row r="255" spans="1:18">
      <c r="A255" s="4"/>
      <c r="B255" s="4"/>
      <c r="C255" s="4">
        <v>254</v>
      </c>
      <c r="D255" s="4"/>
      <c r="E255" s="4">
        <v>0</v>
      </c>
      <c r="F255" s="4">
        <v>254</v>
      </c>
      <c r="G255" s="4"/>
      <c r="H255" s="4"/>
      <c r="I255" s="4">
        <v>254</v>
      </c>
      <c r="J255" s="4"/>
      <c r="K255" s="4">
        <v>0</v>
      </c>
      <c r="L255" s="4">
        <v>254</v>
      </c>
      <c r="M255" s="4"/>
      <c r="O255" s="4">
        <v>254</v>
      </c>
      <c r="Q255" s="3">
        <v>0</v>
      </c>
      <c r="R255" s="3">
        <v>254</v>
      </c>
    </row>
    <row r="256" spans="1:18">
      <c r="A256" s="4"/>
      <c r="B256" s="4"/>
      <c r="C256" s="4">
        <v>255</v>
      </c>
      <c r="D256" s="4"/>
      <c r="E256" s="4">
        <v>0</v>
      </c>
      <c r="F256" s="4">
        <v>255</v>
      </c>
      <c r="G256" s="4"/>
      <c r="H256" s="4"/>
      <c r="I256" s="4">
        <v>255</v>
      </c>
      <c r="J256" s="4"/>
      <c r="K256" s="4">
        <v>0</v>
      </c>
      <c r="L256" s="4">
        <v>255</v>
      </c>
      <c r="M256" s="4"/>
      <c r="O256" s="4">
        <v>255</v>
      </c>
      <c r="Q256" s="3">
        <v>0</v>
      </c>
      <c r="R256" s="3">
        <v>255</v>
      </c>
    </row>
    <row r="257" spans="1:18">
      <c r="A257" s="4"/>
      <c r="B257" s="4"/>
      <c r="C257" s="4">
        <v>256</v>
      </c>
      <c r="D257" s="4"/>
      <c r="E257" s="4">
        <v>0</v>
      </c>
      <c r="F257" s="4">
        <v>256</v>
      </c>
      <c r="G257" s="4"/>
      <c r="H257" s="4"/>
      <c r="I257" s="4">
        <v>256</v>
      </c>
      <c r="J257" s="4"/>
      <c r="K257" s="4">
        <v>0</v>
      </c>
      <c r="L257" s="4">
        <v>256</v>
      </c>
      <c r="M257" s="4"/>
      <c r="O257" s="4">
        <v>256</v>
      </c>
      <c r="Q257" s="3">
        <v>0</v>
      </c>
      <c r="R257" s="3">
        <v>256</v>
      </c>
    </row>
    <row r="258" spans="1:18">
      <c r="A258" s="4"/>
      <c r="B258" s="4"/>
      <c r="C258" s="4">
        <v>257</v>
      </c>
      <c r="D258" s="4"/>
      <c r="E258" s="4">
        <v>0</v>
      </c>
      <c r="F258" s="4">
        <v>257</v>
      </c>
      <c r="G258" s="4"/>
      <c r="H258" s="4"/>
      <c r="I258" s="4">
        <v>257</v>
      </c>
      <c r="J258" s="4"/>
      <c r="K258" s="4">
        <v>0</v>
      </c>
      <c r="L258" s="4">
        <v>257</v>
      </c>
      <c r="M258" s="4"/>
      <c r="O258" s="4">
        <v>257</v>
      </c>
      <c r="Q258" s="3">
        <v>0</v>
      </c>
      <c r="R258" s="3">
        <v>257</v>
      </c>
    </row>
    <row r="259" spans="1:18">
      <c r="A259" s="4"/>
      <c r="B259" s="4"/>
      <c r="C259" s="4">
        <v>258</v>
      </c>
      <c r="D259" s="4"/>
      <c r="E259" s="4">
        <v>0</v>
      </c>
      <c r="F259" s="4">
        <v>258</v>
      </c>
      <c r="G259" s="4"/>
      <c r="H259" s="4"/>
      <c r="I259" s="4">
        <v>258</v>
      </c>
      <c r="J259" s="4"/>
      <c r="K259" s="4">
        <v>0</v>
      </c>
      <c r="L259" s="4">
        <v>258</v>
      </c>
      <c r="M259" s="4"/>
      <c r="O259" s="4">
        <v>258</v>
      </c>
      <c r="Q259" s="3">
        <v>0</v>
      </c>
      <c r="R259" s="3">
        <v>258</v>
      </c>
    </row>
    <row r="260" spans="1:18">
      <c r="A260" s="4"/>
      <c r="B260" s="4"/>
      <c r="C260" s="4">
        <v>259</v>
      </c>
      <c r="D260" s="4"/>
      <c r="E260" s="4">
        <v>0</v>
      </c>
      <c r="F260" s="4">
        <v>259</v>
      </c>
      <c r="G260" s="4"/>
      <c r="H260" s="4"/>
      <c r="I260" s="4">
        <v>259</v>
      </c>
      <c r="J260" s="4"/>
      <c r="K260" s="4">
        <v>0</v>
      </c>
      <c r="L260" s="4">
        <v>259</v>
      </c>
      <c r="M260" s="4"/>
      <c r="O260" s="4">
        <v>259</v>
      </c>
      <c r="Q260" s="3">
        <v>0</v>
      </c>
      <c r="R260" s="3">
        <v>259</v>
      </c>
    </row>
    <row r="261" spans="1:18">
      <c r="A261" s="4"/>
      <c r="B261" s="4"/>
      <c r="C261" s="4">
        <v>260</v>
      </c>
      <c r="D261" s="4"/>
      <c r="E261" s="4">
        <v>0</v>
      </c>
      <c r="F261" s="4">
        <v>260</v>
      </c>
      <c r="G261" s="4"/>
      <c r="H261" s="4"/>
      <c r="I261" s="4">
        <v>260</v>
      </c>
      <c r="J261" s="4"/>
      <c r="K261" s="4">
        <v>0</v>
      </c>
      <c r="L261" s="4">
        <v>260</v>
      </c>
      <c r="M261" s="4"/>
      <c r="O261" s="4">
        <v>260</v>
      </c>
      <c r="Q261" s="3">
        <v>0</v>
      </c>
      <c r="R261" s="3">
        <v>260</v>
      </c>
    </row>
    <row r="262" spans="1:18">
      <c r="A262" s="4"/>
      <c r="B262" s="4"/>
      <c r="C262" s="4">
        <v>261</v>
      </c>
      <c r="D262" s="4"/>
      <c r="E262" s="4">
        <v>0</v>
      </c>
      <c r="F262" s="4">
        <v>261</v>
      </c>
      <c r="G262" s="4"/>
      <c r="H262" s="4"/>
      <c r="I262" s="4">
        <v>261</v>
      </c>
      <c r="J262" s="4"/>
      <c r="K262" s="4">
        <v>0</v>
      </c>
      <c r="L262" s="4">
        <v>261</v>
      </c>
      <c r="M262" s="4"/>
      <c r="O262" s="4">
        <v>261</v>
      </c>
      <c r="Q262" s="3">
        <v>0</v>
      </c>
      <c r="R262" s="3">
        <v>261</v>
      </c>
    </row>
    <row r="263" spans="1:18">
      <c r="A263" s="4"/>
      <c r="B263" s="4"/>
      <c r="C263" s="4">
        <v>262</v>
      </c>
      <c r="D263" s="4"/>
      <c r="E263" s="4">
        <v>0</v>
      </c>
      <c r="F263" s="4">
        <v>262</v>
      </c>
      <c r="G263" s="4"/>
      <c r="H263" s="4"/>
      <c r="I263" s="4">
        <v>262</v>
      </c>
      <c r="J263" s="4"/>
      <c r="K263" s="4">
        <v>0</v>
      </c>
      <c r="L263" s="4">
        <v>262</v>
      </c>
      <c r="M263" s="4"/>
      <c r="O263" s="4">
        <v>262</v>
      </c>
      <c r="Q263" s="3">
        <v>0</v>
      </c>
      <c r="R263" s="3">
        <v>262</v>
      </c>
    </row>
    <row r="264" spans="1:18">
      <c r="A264" s="4"/>
      <c r="B264" s="4"/>
      <c r="C264" s="4">
        <v>263</v>
      </c>
      <c r="D264" s="4"/>
      <c r="E264" s="4">
        <v>0</v>
      </c>
      <c r="F264" s="4">
        <v>263</v>
      </c>
      <c r="G264" s="4"/>
      <c r="H264" s="4"/>
      <c r="I264" s="4">
        <v>263</v>
      </c>
      <c r="J264" s="4"/>
      <c r="K264" s="4">
        <v>0</v>
      </c>
      <c r="L264" s="4">
        <v>263</v>
      </c>
      <c r="M264" s="4"/>
      <c r="O264" s="4">
        <v>263</v>
      </c>
      <c r="Q264" s="3">
        <v>0</v>
      </c>
      <c r="R264" s="3">
        <v>263</v>
      </c>
    </row>
    <row r="265" spans="1:18">
      <c r="A265" s="4"/>
      <c r="B265" s="4"/>
      <c r="C265" s="4">
        <v>264</v>
      </c>
      <c r="D265" s="4"/>
      <c r="E265" s="4">
        <v>0</v>
      </c>
      <c r="F265" s="4">
        <v>264</v>
      </c>
      <c r="G265" s="4"/>
      <c r="H265" s="4"/>
      <c r="I265" s="4">
        <v>264</v>
      </c>
      <c r="J265" s="4"/>
      <c r="K265" s="4">
        <v>0</v>
      </c>
      <c r="L265" s="4">
        <v>264</v>
      </c>
      <c r="M265" s="4"/>
      <c r="O265" s="4">
        <v>264</v>
      </c>
      <c r="Q265" s="3">
        <v>0</v>
      </c>
      <c r="R265" s="3">
        <v>264</v>
      </c>
    </row>
    <row r="266" spans="1:18">
      <c r="A266" s="4"/>
      <c r="B266" s="4"/>
      <c r="C266" s="4">
        <v>265</v>
      </c>
      <c r="D266" s="4"/>
      <c r="E266" s="4">
        <v>0</v>
      </c>
      <c r="F266" s="4">
        <v>265</v>
      </c>
      <c r="G266" s="4"/>
      <c r="H266" s="4"/>
      <c r="I266" s="4">
        <v>265</v>
      </c>
      <c r="J266" s="4"/>
      <c r="K266" s="4">
        <v>0</v>
      </c>
      <c r="L266" s="4">
        <v>265</v>
      </c>
      <c r="M266" s="4"/>
      <c r="O266" s="4">
        <v>265</v>
      </c>
      <c r="Q266" s="3">
        <v>0</v>
      </c>
      <c r="R266" s="3">
        <v>265</v>
      </c>
    </row>
    <row r="267" spans="1:18">
      <c r="A267" s="4"/>
      <c r="B267" s="4"/>
      <c r="C267" s="4">
        <v>266</v>
      </c>
      <c r="D267" s="4"/>
      <c r="E267" s="4">
        <v>0</v>
      </c>
      <c r="F267" s="4">
        <v>266</v>
      </c>
      <c r="G267" s="4"/>
      <c r="H267" s="4"/>
      <c r="I267" s="4">
        <v>266</v>
      </c>
      <c r="J267" s="4"/>
      <c r="K267" s="4">
        <v>0</v>
      </c>
      <c r="L267" s="4">
        <v>266</v>
      </c>
      <c r="M267" s="4"/>
      <c r="O267" s="4">
        <v>266</v>
      </c>
      <c r="Q267" s="3">
        <v>0</v>
      </c>
      <c r="R267" s="3">
        <v>266</v>
      </c>
    </row>
    <row r="268" spans="1:18">
      <c r="A268" s="4"/>
      <c r="B268" s="4"/>
      <c r="C268" s="4">
        <v>267</v>
      </c>
      <c r="D268" s="4"/>
      <c r="E268" s="4">
        <v>0</v>
      </c>
      <c r="F268" s="4">
        <v>267</v>
      </c>
      <c r="G268" s="4"/>
      <c r="H268" s="4"/>
      <c r="I268" s="4">
        <v>267</v>
      </c>
      <c r="J268" s="4"/>
      <c r="K268" s="4">
        <v>0</v>
      </c>
      <c r="L268" s="4">
        <v>267</v>
      </c>
      <c r="M268" s="4"/>
      <c r="O268" s="4">
        <v>267</v>
      </c>
      <c r="Q268" s="3">
        <v>0</v>
      </c>
      <c r="R268" s="3">
        <v>267</v>
      </c>
    </row>
    <row r="269" spans="1:18">
      <c r="A269" s="4"/>
      <c r="B269" s="4"/>
      <c r="C269" s="4">
        <v>268</v>
      </c>
      <c r="D269" s="4"/>
      <c r="E269" s="4">
        <v>0</v>
      </c>
      <c r="F269" s="4">
        <v>268</v>
      </c>
      <c r="G269" s="4"/>
      <c r="H269" s="4"/>
      <c r="I269" s="4">
        <v>268</v>
      </c>
      <c r="J269" s="4"/>
      <c r="K269" s="4">
        <v>0</v>
      </c>
      <c r="L269" s="4">
        <v>268</v>
      </c>
      <c r="M269" s="4"/>
      <c r="O269" s="4">
        <v>268</v>
      </c>
      <c r="Q269" s="3">
        <v>0</v>
      </c>
      <c r="R269" s="3">
        <v>268</v>
      </c>
    </row>
    <row r="270" spans="1:18">
      <c r="A270" s="4"/>
      <c r="B270" s="4"/>
      <c r="C270" s="4">
        <v>269</v>
      </c>
      <c r="D270" s="4"/>
      <c r="E270" s="4">
        <v>0</v>
      </c>
      <c r="F270" s="4">
        <v>269</v>
      </c>
      <c r="G270" s="4"/>
      <c r="H270" s="4"/>
      <c r="I270" s="4">
        <v>269</v>
      </c>
      <c r="J270" s="4"/>
      <c r="K270" s="4">
        <v>0</v>
      </c>
      <c r="L270" s="4">
        <v>269</v>
      </c>
      <c r="M270" s="4"/>
      <c r="O270" s="4">
        <v>269</v>
      </c>
      <c r="Q270" s="3">
        <v>0</v>
      </c>
      <c r="R270" s="3">
        <v>269</v>
      </c>
    </row>
    <row r="271" spans="1:18">
      <c r="A271" s="4"/>
      <c r="B271" s="4"/>
      <c r="C271" s="4">
        <v>270</v>
      </c>
      <c r="D271" s="4"/>
      <c r="E271" s="4">
        <v>0</v>
      </c>
      <c r="F271" s="4">
        <v>270</v>
      </c>
      <c r="G271" s="4"/>
      <c r="H271" s="4"/>
      <c r="I271" s="4">
        <v>270</v>
      </c>
      <c r="J271" s="4"/>
      <c r="K271" s="4">
        <v>0</v>
      </c>
      <c r="L271" s="4">
        <v>270</v>
      </c>
      <c r="M271" s="4"/>
      <c r="O271" s="4">
        <v>270</v>
      </c>
      <c r="Q271" s="3">
        <v>0</v>
      </c>
      <c r="R271" s="3">
        <v>270</v>
      </c>
    </row>
    <row r="272" spans="1:18">
      <c r="A272" s="4"/>
      <c r="B272" s="4"/>
      <c r="C272" s="4">
        <v>271</v>
      </c>
      <c r="D272" s="4"/>
      <c r="E272" s="4">
        <v>0</v>
      </c>
      <c r="F272" s="4">
        <v>271</v>
      </c>
      <c r="G272" s="4"/>
      <c r="H272" s="4"/>
      <c r="I272" s="4">
        <v>271</v>
      </c>
      <c r="J272" s="4"/>
      <c r="K272" s="4">
        <v>0</v>
      </c>
      <c r="L272" s="4">
        <v>271</v>
      </c>
      <c r="M272" s="4"/>
      <c r="O272" s="4">
        <v>271</v>
      </c>
      <c r="Q272" s="3">
        <v>0</v>
      </c>
      <c r="R272" s="3">
        <v>271</v>
      </c>
    </row>
    <row r="273" spans="1:18">
      <c r="A273" s="4"/>
      <c r="B273" s="4"/>
      <c r="C273" s="4">
        <v>272</v>
      </c>
      <c r="D273" s="4"/>
      <c r="E273" s="4">
        <v>0</v>
      </c>
      <c r="F273" s="4">
        <v>272</v>
      </c>
      <c r="G273" s="4"/>
      <c r="H273" s="4"/>
      <c r="I273" s="4">
        <v>272</v>
      </c>
      <c r="J273" s="4"/>
      <c r="K273" s="4">
        <v>0</v>
      </c>
      <c r="L273" s="4">
        <v>272</v>
      </c>
      <c r="M273" s="4"/>
      <c r="O273" s="4">
        <v>272</v>
      </c>
      <c r="Q273" s="3">
        <v>0</v>
      </c>
      <c r="R273" s="3">
        <v>272</v>
      </c>
    </row>
    <row r="274" spans="1:18">
      <c r="A274" s="4"/>
      <c r="B274" s="4"/>
      <c r="C274" s="4">
        <v>273</v>
      </c>
      <c r="D274" s="4"/>
      <c r="E274" s="4">
        <v>0</v>
      </c>
      <c r="F274" s="4">
        <v>273</v>
      </c>
      <c r="G274" s="4"/>
      <c r="H274" s="4"/>
      <c r="I274" s="4">
        <v>273</v>
      </c>
      <c r="J274" s="4"/>
      <c r="K274" s="4">
        <v>0</v>
      </c>
      <c r="L274" s="4">
        <v>273</v>
      </c>
      <c r="M274" s="4"/>
      <c r="O274" s="4">
        <v>273</v>
      </c>
      <c r="Q274" s="3">
        <v>0</v>
      </c>
      <c r="R274" s="3">
        <v>273</v>
      </c>
    </row>
    <row r="275" spans="1:18">
      <c r="A275" s="4"/>
      <c r="B275" s="4"/>
      <c r="C275" s="4">
        <v>274</v>
      </c>
      <c r="D275" s="4"/>
      <c r="E275" s="4">
        <v>0</v>
      </c>
      <c r="F275" s="4">
        <v>274</v>
      </c>
      <c r="G275" s="4"/>
      <c r="H275" s="4"/>
      <c r="I275" s="4">
        <v>274</v>
      </c>
      <c r="J275" s="4"/>
      <c r="K275" s="4">
        <v>0</v>
      </c>
      <c r="L275" s="4">
        <v>274</v>
      </c>
      <c r="M275" s="4"/>
      <c r="O275" s="4">
        <v>274</v>
      </c>
      <c r="Q275" s="3">
        <v>0</v>
      </c>
      <c r="R275" s="3">
        <v>274</v>
      </c>
    </row>
    <row r="276" spans="1:18">
      <c r="A276" s="4"/>
      <c r="B276" s="4"/>
      <c r="C276" s="4">
        <v>275</v>
      </c>
      <c r="D276" s="4"/>
      <c r="E276" s="4">
        <v>0</v>
      </c>
      <c r="F276" s="4">
        <v>275</v>
      </c>
      <c r="G276" s="4"/>
      <c r="H276" s="4"/>
      <c r="I276" s="4">
        <v>275</v>
      </c>
      <c r="J276" s="4"/>
      <c r="K276" s="4">
        <v>0</v>
      </c>
      <c r="L276" s="4">
        <v>275</v>
      </c>
      <c r="M276" s="4"/>
      <c r="O276" s="4">
        <v>275</v>
      </c>
      <c r="Q276" s="3">
        <v>0</v>
      </c>
      <c r="R276" s="3">
        <v>275</v>
      </c>
    </row>
    <row r="277" spans="1:18">
      <c r="A277" s="4"/>
      <c r="B277" s="4"/>
      <c r="C277" s="4">
        <v>276</v>
      </c>
      <c r="D277" s="4"/>
      <c r="E277" s="4">
        <v>0</v>
      </c>
      <c r="F277" s="4">
        <v>276</v>
      </c>
      <c r="G277" s="4"/>
      <c r="H277" s="4"/>
      <c r="I277" s="4">
        <v>276</v>
      </c>
      <c r="J277" s="4"/>
      <c r="K277" s="4">
        <v>0</v>
      </c>
      <c r="L277" s="4">
        <v>276</v>
      </c>
      <c r="M277" s="4"/>
      <c r="O277" s="4">
        <v>276</v>
      </c>
      <c r="Q277" s="3">
        <v>0</v>
      </c>
      <c r="R277" s="3">
        <v>276</v>
      </c>
    </row>
    <row r="278" spans="1:18">
      <c r="A278" s="4"/>
      <c r="B278" s="4"/>
      <c r="C278" s="4">
        <v>277</v>
      </c>
      <c r="D278" s="4"/>
      <c r="E278" s="4">
        <v>0</v>
      </c>
      <c r="F278" s="4">
        <v>277</v>
      </c>
      <c r="G278" s="4"/>
      <c r="H278" s="4"/>
      <c r="I278" s="4">
        <v>277</v>
      </c>
      <c r="J278" s="4"/>
      <c r="K278" s="4">
        <v>0</v>
      </c>
      <c r="L278" s="4">
        <v>277</v>
      </c>
      <c r="M278" s="4"/>
      <c r="O278" s="4">
        <v>277</v>
      </c>
      <c r="Q278" s="3">
        <v>0</v>
      </c>
      <c r="R278" s="3">
        <v>277</v>
      </c>
    </row>
    <row r="279" spans="1:18">
      <c r="A279" s="4"/>
      <c r="B279" s="4"/>
      <c r="C279" s="4">
        <v>278</v>
      </c>
      <c r="D279" s="4"/>
      <c r="E279" s="4">
        <v>0</v>
      </c>
      <c r="F279" s="4">
        <v>278</v>
      </c>
      <c r="G279" s="4"/>
      <c r="H279" s="4"/>
      <c r="I279" s="4">
        <v>278</v>
      </c>
      <c r="J279" s="4"/>
      <c r="K279" s="4">
        <v>0</v>
      </c>
      <c r="L279" s="4">
        <v>278</v>
      </c>
      <c r="M279" s="4"/>
      <c r="O279" s="4">
        <v>278</v>
      </c>
      <c r="Q279" s="3">
        <v>0</v>
      </c>
      <c r="R279" s="3">
        <v>278</v>
      </c>
    </row>
    <row r="280" spans="1:18">
      <c r="A280" s="4"/>
      <c r="B280" s="4"/>
      <c r="C280" s="4">
        <v>279</v>
      </c>
      <c r="D280" s="4"/>
      <c r="E280" s="4">
        <v>0</v>
      </c>
      <c r="F280" s="4">
        <v>279</v>
      </c>
      <c r="G280" s="4"/>
      <c r="H280" s="4"/>
      <c r="I280" s="4">
        <v>279</v>
      </c>
      <c r="J280" s="4"/>
      <c r="K280" s="4">
        <v>0</v>
      </c>
      <c r="L280" s="4">
        <v>279</v>
      </c>
      <c r="M280" s="4"/>
      <c r="O280" s="4">
        <v>279</v>
      </c>
      <c r="Q280" s="3">
        <v>0</v>
      </c>
      <c r="R280" s="3">
        <v>279</v>
      </c>
    </row>
    <row r="281" spans="1:18">
      <c r="A281" s="4"/>
      <c r="B281" s="4"/>
      <c r="C281" s="4">
        <v>280</v>
      </c>
      <c r="D281" s="4"/>
      <c r="E281" s="4">
        <v>0</v>
      </c>
      <c r="F281" s="4">
        <v>280</v>
      </c>
      <c r="G281" s="4"/>
      <c r="H281" s="4"/>
      <c r="I281" s="4">
        <v>280</v>
      </c>
      <c r="J281" s="4"/>
      <c r="K281" s="4">
        <v>0</v>
      </c>
      <c r="L281" s="4">
        <v>280</v>
      </c>
      <c r="M281" s="4"/>
      <c r="O281" s="4">
        <v>280</v>
      </c>
      <c r="Q281" s="3">
        <v>0</v>
      </c>
      <c r="R281" s="3">
        <v>280</v>
      </c>
    </row>
    <row r="282" spans="1:18">
      <c r="A282" s="4"/>
      <c r="B282" s="4"/>
      <c r="C282" s="4">
        <v>281</v>
      </c>
      <c r="D282" s="4"/>
      <c r="E282" s="4">
        <v>0</v>
      </c>
      <c r="F282" s="4">
        <v>281</v>
      </c>
      <c r="G282" s="4"/>
      <c r="H282" s="4"/>
      <c r="I282" s="4">
        <v>281</v>
      </c>
      <c r="J282" s="4"/>
      <c r="K282" s="4">
        <v>0</v>
      </c>
      <c r="L282" s="4">
        <v>281</v>
      </c>
      <c r="M282" s="4"/>
      <c r="O282" s="4">
        <v>281</v>
      </c>
      <c r="Q282" s="3">
        <v>0</v>
      </c>
      <c r="R282" s="3">
        <v>281</v>
      </c>
    </row>
    <row r="283" spans="1:18">
      <c r="A283" s="4"/>
      <c r="B283" s="4"/>
      <c r="C283" s="4">
        <v>282</v>
      </c>
      <c r="D283" s="4"/>
      <c r="E283" s="4">
        <v>0</v>
      </c>
      <c r="F283" s="4">
        <v>282</v>
      </c>
      <c r="G283" s="4"/>
      <c r="H283" s="4"/>
      <c r="I283" s="4">
        <v>282</v>
      </c>
      <c r="J283" s="4"/>
      <c r="K283" s="4">
        <v>0</v>
      </c>
      <c r="L283" s="4">
        <v>282</v>
      </c>
      <c r="M283" s="4"/>
      <c r="O283" s="4">
        <v>282</v>
      </c>
      <c r="Q283" s="3">
        <v>0</v>
      </c>
      <c r="R283" s="3">
        <v>282</v>
      </c>
    </row>
    <row r="284" spans="1:18">
      <c r="A284" s="4"/>
      <c r="B284" s="4"/>
      <c r="C284" s="4">
        <v>283</v>
      </c>
      <c r="D284" s="4"/>
      <c r="E284" s="4">
        <v>0</v>
      </c>
      <c r="F284" s="4">
        <v>283</v>
      </c>
      <c r="G284" s="4"/>
      <c r="H284" s="4"/>
      <c r="I284" s="4">
        <v>283</v>
      </c>
      <c r="J284" s="4"/>
      <c r="K284" s="4">
        <v>0</v>
      </c>
      <c r="L284" s="4">
        <v>283</v>
      </c>
      <c r="M284" s="4"/>
      <c r="O284" s="4">
        <v>283</v>
      </c>
      <c r="Q284" s="3">
        <v>0</v>
      </c>
      <c r="R284" s="3">
        <v>283</v>
      </c>
    </row>
    <row r="285" spans="1:18">
      <c r="A285" s="4"/>
      <c r="B285" s="4"/>
      <c r="C285" s="4">
        <v>284</v>
      </c>
      <c r="D285" s="4"/>
      <c r="E285" s="4">
        <v>0</v>
      </c>
      <c r="F285" s="4">
        <v>284</v>
      </c>
      <c r="G285" s="4"/>
      <c r="H285" s="4"/>
      <c r="I285" s="4">
        <v>284</v>
      </c>
      <c r="J285" s="4"/>
      <c r="K285" s="4">
        <v>0</v>
      </c>
      <c r="L285" s="4">
        <v>284</v>
      </c>
      <c r="M285" s="4"/>
      <c r="O285" s="4">
        <v>284</v>
      </c>
      <c r="Q285" s="3">
        <v>0</v>
      </c>
      <c r="R285" s="3">
        <v>284</v>
      </c>
    </row>
    <row r="286" spans="1:18">
      <c r="A286" s="4"/>
      <c r="B286" s="4"/>
      <c r="C286" s="4">
        <v>285</v>
      </c>
      <c r="D286" s="4"/>
      <c r="E286" s="4">
        <v>0</v>
      </c>
      <c r="F286" s="4">
        <v>285</v>
      </c>
      <c r="G286" s="4"/>
      <c r="H286" s="4"/>
      <c r="I286" s="4">
        <v>285</v>
      </c>
      <c r="J286" s="4"/>
      <c r="K286" s="4">
        <v>0</v>
      </c>
      <c r="L286" s="4">
        <v>285</v>
      </c>
      <c r="M286" s="4"/>
      <c r="O286" s="4">
        <v>285</v>
      </c>
      <c r="Q286" s="3">
        <v>0</v>
      </c>
      <c r="R286" s="3">
        <v>285</v>
      </c>
    </row>
    <row r="287" spans="1:18">
      <c r="A287" s="4"/>
      <c r="B287" s="4"/>
      <c r="C287" s="4">
        <v>286</v>
      </c>
      <c r="D287" s="4"/>
      <c r="E287" s="4">
        <v>0</v>
      </c>
      <c r="F287" s="4">
        <v>286</v>
      </c>
      <c r="G287" s="4"/>
      <c r="H287" s="4"/>
      <c r="I287" s="4">
        <v>286</v>
      </c>
      <c r="J287" s="4"/>
      <c r="K287" s="4">
        <v>0</v>
      </c>
      <c r="L287" s="4">
        <v>286</v>
      </c>
      <c r="M287" s="4"/>
      <c r="O287" s="4">
        <v>286</v>
      </c>
      <c r="Q287" s="3">
        <v>0</v>
      </c>
      <c r="R287" s="3">
        <v>286</v>
      </c>
    </row>
    <row r="288" spans="1:18">
      <c r="A288" s="4"/>
      <c r="B288" s="4"/>
      <c r="C288" s="4">
        <v>287</v>
      </c>
      <c r="D288" s="4"/>
      <c r="E288" s="4">
        <v>0</v>
      </c>
      <c r="F288" s="4">
        <v>287</v>
      </c>
      <c r="G288" s="4"/>
      <c r="H288" s="4"/>
      <c r="I288" s="4">
        <v>287</v>
      </c>
      <c r="J288" s="4"/>
      <c r="K288" s="4">
        <v>0</v>
      </c>
      <c r="L288" s="4">
        <v>287</v>
      </c>
      <c r="M288" s="4"/>
      <c r="O288" s="4">
        <v>287</v>
      </c>
      <c r="Q288" s="3">
        <v>0</v>
      </c>
      <c r="R288" s="3">
        <v>287</v>
      </c>
    </row>
    <row r="289" spans="1:18">
      <c r="A289" s="4"/>
      <c r="B289" s="4"/>
      <c r="C289" s="4">
        <v>288</v>
      </c>
      <c r="D289" s="4"/>
      <c r="E289" s="4">
        <v>0</v>
      </c>
      <c r="F289" s="4">
        <v>288</v>
      </c>
      <c r="G289" s="4"/>
      <c r="H289" s="4"/>
      <c r="I289" s="4">
        <v>288</v>
      </c>
      <c r="J289" s="4"/>
      <c r="K289" s="4">
        <v>0</v>
      </c>
      <c r="L289" s="4">
        <v>288</v>
      </c>
      <c r="M289" s="4"/>
      <c r="O289" s="4">
        <v>288</v>
      </c>
      <c r="Q289" s="3">
        <v>0</v>
      </c>
      <c r="R289" s="3">
        <v>288</v>
      </c>
    </row>
    <row r="290" spans="1:18">
      <c r="A290" s="4"/>
      <c r="B290" s="4"/>
      <c r="C290" s="4">
        <v>289</v>
      </c>
      <c r="D290" s="4"/>
      <c r="E290" s="4">
        <v>0</v>
      </c>
      <c r="F290" s="4">
        <v>289</v>
      </c>
      <c r="G290" s="4"/>
      <c r="H290" s="4"/>
      <c r="I290" s="4">
        <v>289</v>
      </c>
      <c r="J290" s="4"/>
      <c r="K290" s="4">
        <v>0</v>
      </c>
      <c r="L290" s="4">
        <v>289</v>
      </c>
      <c r="M290" s="4"/>
      <c r="O290" s="4">
        <v>289</v>
      </c>
      <c r="Q290" s="3">
        <v>0</v>
      </c>
      <c r="R290" s="3">
        <v>289</v>
      </c>
    </row>
    <row r="291" spans="1:18">
      <c r="A291" s="4"/>
      <c r="B291" s="4"/>
      <c r="C291" s="4">
        <v>290</v>
      </c>
      <c r="D291" s="4"/>
      <c r="E291" s="4">
        <v>0</v>
      </c>
      <c r="F291" s="4">
        <v>290</v>
      </c>
      <c r="G291" s="4"/>
      <c r="H291" s="4"/>
      <c r="I291" s="4">
        <v>290</v>
      </c>
      <c r="J291" s="4"/>
      <c r="K291" s="4">
        <v>0</v>
      </c>
      <c r="L291" s="4">
        <v>290</v>
      </c>
      <c r="M291" s="4"/>
      <c r="O291" s="4">
        <v>290</v>
      </c>
      <c r="Q291" s="3">
        <v>0</v>
      </c>
      <c r="R291" s="3">
        <v>290</v>
      </c>
    </row>
    <row r="292" spans="1:18">
      <c r="A292" s="4"/>
      <c r="B292" s="4"/>
      <c r="C292" s="4">
        <v>291</v>
      </c>
      <c r="D292" s="4"/>
      <c r="E292" s="4">
        <v>0</v>
      </c>
      <c r="F292" s="4">
        <v>291</v>
      </c>
      <c r="G292" s="4"/>
      <c r="H292" s="4"/>
      <c r="I292" s="4">
        <v>291</v>
      </c>
      <c r="J292" s="4"/>
      <c r="K292" s="4">
        <v>0</v>
      </c>
      <c r="L292" s="4">
        <v>291</v>
      </c>
      <c r="M292" s="4"/>
      <c r="O292" s="4">
        <v>291</v>
      </c>
      <c r="Q292" s="3">
        <v>0</v>
      </c>
      <c r="R292" s="3">
        <v>291</v>
      </c>
    </row>
    <row r="293" spans="1:18">
      <c r="A293" s="4"/>
      <c r="B293" s="4"/>
      <c r="C293" s="4">
        <v>292</v>
      </c>
      <c r="D293" s="4"/>
      <c r="E293" s="4">
        <v>0</v>
      </c>
      <c r="F293" s="4">
        <v>292</v>
      </c>
      <c r="G293" s="4"/>
      <c r="H293" s="4"/>
      <c r="I293" s="4">
        <v>292</v>
      </c>
      <c r="J293" s="4"/>
      <c r="K293" s="4">
        <v>0</v>
      </c>
      <c r="L293" s="4">
        <v>292</v>
      </c>
      <c r="M293" s="4"/>
      <c r="O293" s="4">
        <v>292</v>
      </c>
      <c r="Q293" s="3">
        <v>0</v>
      </c>
      <c r="R293" s="3">
        <v>292</v>
      </c>
    </row>
    <row r="294" spans="1:18">
      <c r="A294" s="4"/>
      <c r="B294" s="4"/>
      <c r="C294" s="4">
        <v>293</v>
      </c>
      <c r="D294" s="4"/>
      <c r="E294" s="4">
        <v>0</v>
      </c>
      <c r="F294" s="4">
        <v>293</v>
      </c>
      <c r="G294" s="4"/>
      <c r="H294" s="4"/>
      <c r="I294" s="4">
        <v>293</v>
      </c>
      <c r="J294" s="4"/>
      <c r="K294" s="4">
        <v>0</v>
      </c>
      <c r="L294" s="4">
        <v>293</v>
      </c>
      <c r="M294" s="4"/>
      <c r="O294" s="4">
        <v>293</v>
      </c>
      <c r="Q294" s="3">
        <v>0</v>
      </c>
      <c r="R294" s="3">
        <v>293</v>
      </c>
    </row>
    <row r="295" spans="1:18">
      <c r="A295" s="4"/>
      <c r="B295" s="4"/>
      <c r="C295" s="4">
        <v>294</v>
      </c>
      <c r="D295" s="4"/>
      <c r="E295" s="4">
        <v>0</v>
      </c>
      <c r="F295" s="4">
        <v>294</v>
      </c>
      <c r="G295" s="4"/>
      <c r="H295" s="4"/>
      <c r="I295" s="4">
        <v>294</v>
      </c>
      <c r="J295" s="4"/>
      <c r="K295" s="4">
        <v>0</v>
      </c>
      <c r="L295" s="4">
        <v>294</v>
      </c>
      <c r="M295" s="4"/>
      <c r="O295" s="4">
        <v>294</v>
      </c>
      <c r="Q295" s="3">
        <v>0</v>
      </c>
      <c r="R295" s="3">
        <v>294</v>
      </c>
    </row>
    <row r="296" spans="1:18">
      <c r="A296" s="4"/>
      <c r="B296" s="4"/>
      <c r="C296" s="4">
        <v>295</v>
      </c>
      <c r="D296" s="4"/>
      <c r="E296" s="4">
        <v>0</v>
      </c>
      <c r="F296" s="4">
        <v>295</v>
      </c>
      <c r="G296" s="4"/>
      <c r="H296" s="4"/>
      <c r="I296" s="4">
        <v>295</v>
      </c>
      <c r="J296" s="4"/>
      <c r="K296" s="4">
        <v>0</v>
      </c>
      <c r="L296" s="4">
        <v>295</v>
      </c>
      <c r="M296" s="4"/>
      <c r="O296" s="4">
        <v>295</v>
      </c>
      <c r="Q296" s="3">
        <v>0</v>
      </c>
      <c r="R296" s="3">
        <v>295</v>
      </c>
    </row>
    <row r="297" spans="1:18">
      <c r="A297" s="4"/>
      <c r="B297" s="4"/>
      <c r="C297" s="4">
        <v>296</v>
      </c>
      <c r="D297" s="4"/>
      <c r="E297" s="4">
        <v>0</v>
      </c>
      <c r="F297" s="4">
        <v>296</v>
      </c>
      <c r="G297" s="4"/>
      <c r="H297" s="4"/>
      <c r="I297" s="4">
        <v>296</v>
      </c>
      <c r="J297" s="4"/>
      <c r="K297" s="4">
        <v>0</v>
      </c>
      <c r="L297" s="4">
        <v>296</v>
      </c>
      <c r="M297" s="4"/>
      <c r="O297" s="4">
        <v>296</v>
      </c>
      <c r="Q297" s="3">
        <v>0</v>
      </c>
      <c r="R297" s="3">
        <v>296</v>
      </c>
    </row>
    <row r="298" spans="1:18">
      <c r="A298" s="4"/>
      <c r="B298" s="4"/>
      <c r="C298" s="4">
        <v>297</v>
      </c>
      <c r="D298" s="4"/>
      <c r="E298" s="4">
        <v>0</v>
      </c>
      <c r="F298" s="4">
        <v>297</v>
      </c>
      <c r="G298" s="4"/>
      <c r="H298" s="4"/>
      <c r="I298" s="4">
        <v>297</v>
      </c>
      <c r="J298" s="4"/>
      <c r="K298" s="4">
        <v>0</v>
      </c>
      <c r="L298" s="4">
        <v>297</v>
      </c>
      <c r="M298" s="4"/>
      <c r="O298" s="4">
        <v>297</v>
      </c>
      <c r="Q298" s="3">
        <v>0</v>
      </c>
      <c r="R298" s="3">
        <v>297</v>
      </c>
    </row>
    <row r="299" spans="1:18">
      <c r="A299" s="4"/>
      <c r="B299" s="4"/>
      <c r="C299" s="4">
        <v>298</v>
      </c>
      <c r="D299" s="4"/>
      <c r="E299" s="4">
        <v>0</v>
      </c>
      <c r="F299" s="4">
        <v>298</v>
      </c>
      <c r="G299" s="4"/>
      <c r="H299" s="4"/>
      <c r="I299" s="4">
        <v>298</v>
      </c>
      <c r="J299" s="4"/>
      <c r="K299" s="4">
        <v>0</v>
      </c>
      <c r="L299" s="4">
        <v>298</v>
      </c>
      <c r="M299" s="4"/>
      <c r="O299" s="4">
        <v>298</v>
      </c>
      <c r="Q299" s="3">
        <v>0</v>
      </c>
      <c r="R299" s="3">
        <v>298</v>
      </c>
    </row>
    <row r="300" spans="1:18">
      <c r="A300" s="4"/>
      <c r="B300" s="4"/>
      <c r="C300" s="4">
        <v>299</v>
      </c>
      <c r="D300" s="4"/>
      <c r="E300" s="4">
        <v>0</v>
      </c>
      <c r="F300" s="4">
        <v>299</v>
      </c>
      <c r="G300" s="4"/>
      <c r="H300" s="4"/>
      <c r="I300" s="4">
        <v>299</v>
      </c>
      <c r="J300" s="4"/>
      <c r="K300" s="4">
        <v>0</v>
      </c>
      <c r="L300" s="4">
        <v>299</v>
      </c>
      <c r="M300" s="4"/>
      <c r="O300" s="4">
        <v>299</v>
      </c>
      <c r="Q300" s="3">
        <v>0</v>
      </c>
      <c r="R300" s="3">
        <v>299</v>
      </c>
    </row>
    <row r="301" spans="1:18">
      <c r="A301" s="4"/>
      <c r="B301" s="4"/>
      <c r="C301" s="4">
        <v>300</v>
      </c>
      <c r="D301" s="4"/>
      <c r="E301" s="4">
        <v>0</v>
      </c>
      <c r="F301" s="4">
        <v>300</v>
      </c>
      <c r="G301" s="4"/>
      <c r="H301" s="4"/>
      <c r="I301" s="4">
        <v>300</v>
      </c>
      <c r="J301" s="4"/>
      <c r="K301" s="4">
        <v>0</v>
      </c>
      <c r="L301" s="4">
        <v>300</v>
      </c>
      <c r="M301" s="4"/>
      <c r="O301" s="4">
        <v>300</v>
      </c>
      <c r="Q301" s="3">
        <v>0</v>
      </c>
      <c r="R301" s="3">
        <v>300</v>
      </c>
    </row>
    <row r="302" spans="1:18">
      <c r="A302" s="4"/>
      <c r="B302" s="4"/>
      <c r="C302" s="4">
        <v>301</v>
      </c>
      <c r="D302" s="4"/>
      <c r="E302" s="4">
        <v>0</v>
      </c>
      <c r="F302" s="4">
        <v>301</v>
      </c>
      <c r="G302" s="4"/>
      <c r="H302" s="4"/>
      <c r="I302" s="4">
        <v>301</v>
      </c>
      <c r="J302" s="4"/>
      <c r="K302" s="4">
        <v>0</v>
      </c>
      <c r="L302" s="4">
        <v>301</v>
      </c>
      <c r="M302" s="4"/>
      <c r="O302" s="4">
        <v>301</v>
      </c>
      <c r="Q302" s="3">
        <v>0</v>
      </c>
      <c r="R302" s="3">
        <v>301</v>
      </c>
    </row>
    <row r="303" spans="1:18">
      <c r="A303" s="4"/>
      <c r="B303" s="4"/>
      <c r="C303" s="4">
        <v>302</v>
      </c>
      <c r="D303" s="4"/>
      <c r="E303" s="4">
        <v>0</v>
      </c>
      <c r="F303" s="4">
        <v>302</v>
      </c>
      <c r="G303" s="4"/>
      <c r="H303" s="4"/>
      <c r="I303" s="4">
        <v>302</v>
      </c>
      <c r="J303" s="4"/>
      <c r="K303" s="4">
        <v>0</v>
      </c>
      <c r="L303" s="4">
        <v>302</v>
      </c>
      <c r="M303" s="4"/>
      <c r="O303" s="4">
        <v>302</v>
      </c>
      <c r="Q303" s="3">
        <v>0</v>
      </c>
      <c r="R303" s="3">
        <v>302</v>
      </c>
    </row>
    <row r="304" spans="1:18">
      <c r="A304" s="4"/>
      <c r="B304" s="4"/>
      <c r="C304" s="4">
        <v>303</v>
      </c>
      <c r="D304" s="4"/>
      <c r="E304" s="4">
        <v>0</v>
      </c>
      <c r="F304" s="4">
        <v>303</v>
      </c>
      <c r="G304" s="4"/>
      <c r="H304" s="4"/>
      <c r="I304" s="4">
        <v>303</v>
      </c>
      <c r="J304" s="4"/>
      <c r="K304" s="4">
        <v>0</v>
      </c>
      <c r="L304" s="4">
        <v>303</v>
      </c>
      <c r="M304" s="4"/>
      <c r="O304" s="4">
        <v>303</v>
      </c>
      <c r="Q304" s="3">
        <v>0</v>
      </c>
      <c r="R304" s="3">
        <v>303</v>
      </c>
    </row>
    <row r="305" spans="1:18">
      <c r="A305" s="4"/>
      <c r="B305" s="4"/>
      <c r="C305" s="4">
        <v>304</v>
      </c>
      <c r="D305" s="4"/>
      <c r="E305" s="4">
        <v>0</v>
      </c>
      <c r="F305" s="4">
        <v>304</v>
      </c>
      <c r="G305" s="4"/>
      <c r="H305" s="4"/>
      <c r="I305" s="4">
        <v>304</v>
      </c>
      <c r="J305" s="4"/>
      <c r="K305" s="4">
        <v>0</v>
      </c>
      <c r="L305" s="4">
        <v>304</v>
      </c>
      <c r="M305" s="4"/>
      <c r="O305" s="4">
        <v>304</v>
      </c>
      <c r="Q305" s="3">
        <v>0</v>
      </c>
      <c r="R305" s="3">
        <v>304</v>
      </c>
    </row>
    <row r="306" spans="1:18">
      <c r="A306" s="4"/>
      <c r="B306" s="4"/>
      <c r="C306" s="4">
        <v>305</v>
      </c>
      <c r="D306" s="4"/>
      <c r="E306" s="4">
        <v>0</v>
      </c>
      <c r="F306" s="4">
        <v>305</v>
      </c>
      <c r="G306" s="4"/>
      <c r="H306" s="4"/>
      <c r="I306" s="4">
        <v>305</v>
      </c>
      <c r="J306" s="4"/>
      <c r="K306" s="4">
        <v>0</v>
      </c>
      <c r="L306" s="4">
        <v>305</v>
      </c>
      <c r="M306" s="4"/>
      <c r="O306" s="4">
        <v>305</v>
      </c>
      <c r="Q306" s="3">
        <v>0</v>
      </c>
      <c r="R306" s="3">
        <v>305</v>
      </c>
    </row>
    <row r="307" spans="1:18">
      <c r="A307" s="4"/>
      <c r="B307" s="4"/>
      <c r="C307" s="4">
        <v>306</v>
      </c>
      <c r="D307" s="4"/>
      <c r="E307" s="4">
        <v>0</v>
      </c>
      <c r="F307" s="4">
        <v>306</v>
      </c>
      <c r="G307" s="4"/>
      <c r="H307" s="4"/>
      <c r="I307" s="4">
        <v>306</v>
      </c>
      <c r="J307" s="4"/>
      <c r="K307" s="4">
        <v>0</v>
      </c>
      <c r="L307" s="4">
        <v>306</v>
      </c>
      <c r="M307" s="4"/>
      <c r="O307" s="4">
        <v>306</v>
      </c>
      <c r="Q307" s="3">
        <v>0</v>
      </c>
      <c r="R307" s="3">
        <v>306</v>
      </c>
    </row>
    <row r="308" spans="1:18">
      <c r="A308" s="4"/>
      <c r="B308" s="4"/>
      <c r="C308" s="4">
        <v>307</v>
      </c>
      <c r="D308" s="4"/>
      <c r="E308" s="4">
        <v>0</v>
      </c>
      <c r="F308" s="4">
        <v>307</v>
      </c>
      <c r="G308" s="4"/>
      <c r="H308" s="4"/>
      <c r="I308" s="4">
        <v>307</v>
      </c>
      <c r="J308" s="4"/>
      <c r="K308" s="4">
        <v>0</v>
      </c>
      <c r="L308" s="4">
        <v>307</v>
      </c>
      <c r="M308" s="4"/>
      <c r="O308" s="4">
        <v>307</v>
      </c>
      <c r="Q308" s="3">
        <v>0</v>
      </c>
      <c r="R308" s="3">
        <v>307</v>
      </c>
    </row>
    <row r="309" spans="1:18">
      <c r="A309" s="4"/>
      <c r="B309" s="4"/>
      <c r="C309" s="4">
        <v>308</v>
      </c>
      <c r="D309" s="4"/>
      <c r="E309" s="4">
        <v>0</v>
      </c>
      <c r="F309" s="4">
        <v>308</v>
      </c>
      <c r="G309" s="4"/>
      <c r="H309" s="4"/>
      <c r="I309" s="4">
        <v>308</v>
      </c>
      <c r="J309" s="4"/>
      <c r="K309" s="4">
        <v>0</v>
      </c>
      <c r="L309" s="4">
        <v>308</v>
      </c>
      <c r="M309" s="4"/>
      <c r="O309" s="4">
        <v>308</v>
      </c>
      <c r="Q309" s="3">
        <v>0</v>
      </c>
      <c r="R309" s="3">
        <v>308</v>
      </c>
    </row>
    <row r="310" spans="1:18">
      <c r="A310" s="4"/>
      <c r="B310" s="4"/>
      <c r="C310" s="4">
        <v>309</v>
      </c>
      <c r="D310" s="4"/>
      <c r="E310" s="4">
        <v>0</v>
      </c>
      <c r="F310" s="4">
        <v>309</v>
      </c>
      <c r="G310" s="4"/>
      <c r="H310" s="4"/>
      <c r="I310" s="4">
        <v>309</v>
      </c>
      <c r="J310" s="4"/>
      <c r="K310" s="4">
        <v>0</v>
      </c>
      <c r="L310" s="4">
        <v>309</v>
      </c>
      <c r="M310" s="4"/>
      <c r="O310" s="4">
        <v>309</v>
      </c>
      <c r="Q310" s="3">
        <v>0</v>
      </c>
      <c r="R310" s="3">
        <v>309</v>
      </c>
    </row>
    <row r="311" spans="1:18">
      <c r="A311" s="4"/>
      <c r="B311" s="4"/>
      <c r="C311" s="4">
        <v>310</v>
      </c>
      <c r="D311" s="4"/>
      <c r="E311" s="4">
        <v>0</v>
      </c>
      <c r="F311" s="4">
        <v>310</v>
      </c>
      <c r="G311" s="4"/>
      <c r="H311" s="4"/>
      <c r="I311" s="4">
        <v>310</v>
      </c>
      <c r="J311" s="4"/>
      <c r="K311" s="4">
        <v>0</v>
      </c>
      <c r="L311" s="4">
        <v>310</v>
      </c>
      <c r="M311" s="4"/>
      <c r="O311" s="4">
        <v>310</v>
      </c>
      <c r="Q311" s="3">
        <v>0</v>
      </c>
      <c r="R311" s="3">
        <v>310</v>
      </c>
    </row>
    <row r="312" spans="1:18">
      <c r="A312" s="4"/>
      <c r="B312" s="4"/>
      <c r="C312" s="4">
        <v>311</v>
      </c>
      <c r="D312" s="4"/>
      <c r="E312" s="4">
        <v>0</v>
      </c>
      <c r="F312" s="4">
        <v>311</v>
      </c>
      <c r="G312" s="4"/>
      <c r="H312" s="4"/>
      <c r="I312" s="4">
        <v>311</v>
      </c>
      <c r="J312" s="4"/>
      <c r="K312" s="4">
        <v>0</v>
      </c>
      <c r="L312" s="4">
        <v>311</v>
      </c>
      <c r="M312" s="4"/>
      <c r="O312" s="4">
        <v>311</v>
      </c>
      <c r="Q312" s="3">
        <v>0</v>
      </c>
      <c r="R312" s="3">
        <v>311</v>
      </c>
    </row>
    <row r="313" spans="1:18">
      <c r="A313" s="4"/>
      <c r="B313" s="4"/>
      <c r="C313" s="4">
        <v>312</v>
      </c>
      <c r="D313" s="4"/>
      <c r="E313" s="4">
        <v>0</v>
      </c>
      <c r="F313" s="4">
        <v>312</v>
      </c>
      <c r="G313" s="4"/>
      <c r="H313" s="4"/>
      <c r="I313" s="4">
        <v>312</v>
      </c>
      <c r="J313" s="4"/>
      <c r="K313" s="4">
        <v>0</v>
      </c>
      <c r="L313" s="4">
        <v>312</v>
      </c>
      <c r="M313" s="4"/>
      <c r="O313" s="4">
        <v>312</v>
      </c>
      <c r="Q313" s="3">
        <v>0</v>
      </c>
      <c r="R313" s="3">
        <v>312</v>
      </c>
    </row>
    <row r="314" spans="1:18">
      <c r="A314" s="4"/>
      <c r="B314" s="4"/>
      <c r="C314" s="4">
        <v>313</v>
      </c>
      <c r="D314" s="4"/>
      <c r="E314" s="4">
        <v>0</v>
      </c>
      <c r="F314" s="4">
        <v>313</v>
      </c>
      <c r="G314" s="4"/>
      <c r="H314" s="4"/>
      <c r="I314" s="4">
        <v>313</v>
      </c>
      <c r="J314" s="4"/>
      <c r="K314" s="4">
        <v>0</v>
      </c>
      <c r="L314" s="4">
        <v>313</v>
      </c>
      <c r="M314" s="4"/>
      <c r="O314" s="4">
        <v>313</v>
      </c>
      <c r="Q314" s="3">
        <v>0</v>
      </c>
      <c r="R314" s="3">
        <v>313</v>
      </c>
    </row>
    <row r="315" spans="1:18">
      <c r="A315" s="4"/>
      <c r="B315" s="4"/>
      <c r="C315" s="4">
        <v>314</v>
      </c>
      <c r="D315" s="4"/>
      <c r="E315" s="4">
        <v>0</v>
      </c>
      <c r="F315" s="4">
        <v>314</v>
      </c>
      <c r="G315" s="4"/>
      <c r="H315" s="4"/>
      <c r="I315" s="4">
        <v>314</v>
      </c>
      <c r="J315" s="4"/>
      <c r="K315" s="4">
        <v>0</v>
      </c>
      <c r="L315" s="4">
        <v>314</v>
      </c>
      <c r="M315" s="4"/>
      <c r="O315" s="4">
        <v>314</v>
      </c>
      <c r="Q315" s="3">
        <v>0</v>
      </c>
      <c r="R315" s="3">
        <v>314</v>
      </c>
    </row>
    <row r="316" spans="1:18">
      <c r="A316" s="4"/>
      <c r="B316" s="4"/>
      <c r="C316" s="4">
        <v>315</v>
      </c>
      <c r="D316" s="4"/>
      <c r="E316" s="4">
        <v>0</v>
      </c>
      <c r="F316" s="4">
        <v>315</v>
      </c>
      <c r="G316" s="4"/>
      <c r="H316" s="4"/>
      <c r="I316" s="4">
        <v>315</v>
      </c>
      <c r="J316" s="4"/>
      <c r="K316" s="4">
        <v>0</v>
      </c>
      <c r="L316" s="4">
        <v>315</v>
      </c>
      <c r="M316" s="4"/>
      <c r="O316" s="4">
        <v>315</v>
      </c>
      <c r="Q316" s="3">
        <v>0</v>
      </c>
      <c r="R316" s="3">
        <v>315</v>
      </c>
    </row>
    <row r="317" spans="1:18">
      <c r="A317" s="4"/>
      <c r="B317" s="4"/>
      <c r="C317" s="4">
        <v>316</v>
      </c>
      <c r="D317" s="4"/>
      <c r="E317" s="4">
        <v>0</v>
      </c>
      <c r="F317" s="4">
        <v>316</v>
      </c>
      <c r="G317" s="4"/>
      <c r="H317" s="4"/>
      <c r="I317" s="4">
        <v>316</v>
      </c>
      <c r="J317" s="4"/>
      <c r="K317" s="4">
        <v>0</v>
      </c>
      <c r="L317" s="4">
        <v>316</v>
      </c>
      <c r="M317" s="4"/>
      <c r="O317" s="4">
        <v>316</v>
      </c>
      <c r="Q317" s="3">
        <v>0</v>
      </c>
      <c r="R317" s="3">
        <v>316</v>
      </c>
    </row>
    <row r="318" spans="1:18">
      <c r="A318" s="4"/>
      <c r="B318" s="4"/>
      <c r="C318" s="4">
        <v>317</v>
      </c>
      <c r="D318" s="4"/>
      <c r="E318" s="4">
        <v>0</v>
      </c>
      <c r="F318" s="4">
        <v>317</v>
      </c>
      <c r="G318" s="4"/>
      <c r="H318" s="4"/>
      <c r="I318" s="4">
        <v>317</v>
      </c>
      <c r="J318" s="4"/>
      <c r="K318" s="4">
        <v>0</v>
      </c>
      <c r="L318" s="4">
        <v>317</v>
      </c>
      <c r="M318" s="4"/>
      <c r="O318" s="4">
        <v>317</v>
      </c>
      <c r="Q318" s="3">
        <v>0</v>
      </c>
      <c r="R318" s="3">
        <v>317</v>
      </c>
    </row>
    <row r="319" spans="1:18">
      <c r="A319" s="4"/>
      <c r="B319" s="4"/>
      <c r="C319" s="4">
        <v>318</v>
      </c>
      <c r="D319" s="4"/>
      <c r="E319" s="4">
        <v>0</v>
      </c>
      <c r="F319" s="4">
        <v>318</v>
      </c>
      <c r="G319" s="4"/>
      <c r="H319" s="4"/>
      <c r="I319" s="4">
        <v>318</v>
      </c>
      <c r="J319" s="4"/>
      <c r="K319" s="4">
        <v>0</v>
      </c>
      <c r="L319" s="4">
        <v>318</v>
      </c>
      <c r="M319" s="4"/>
      <c r="O319" s="4">
        <v>318</v>
      </c>
      <c r="Q319" s="3">
        <v>0</v>
      </c>
      <c r="R319" s="3">
        <v>318</v>
      </c>
    </row>
    <row r="320" spans="1:18">
      <c r="A320" s="4"/>
      <c r="B320" s="4"/>
      <c r="C320" s="4">
        <v>319</v>
      </c>
      <c r="D320" s="4"/>
      <c r="E320" s="4">
        <v>0</v>
      </c>
      <c r="F320" s="4">
        <v>319</v>
      </c>
      <c r="G320" s="4"/>
      <c r="H320" s="4"/>
      <c r="I320" s="4">
        <v>319</v>
      </c>
      <c r="J320" s="4"/>
      <c r="K320" s="4">
        <v>0</v>
      </c>
      <c r="L320" s="4">
        <v>319</v>
      </c>
      <c r="M320" s="4"/>
      <c r="O320" s="4">
        <v>319</v>
      </c>
      <c r="Q320" s="3">
        <v>0</v>
      </c>
      <c r="R320" s="3">
        <v>319</v>
      </c>
    </row>
    <row r="321" spans="1:18">
      <c r="A321" s="4"/>
      <c r="B321" s="4"/>
      <c r="C321" s="4">
        <v>320</v>
      </c>
      <c r="D321" s="4"/>
      <c r="E321" s="4">
        <v>0</v>
      </c>
      <c r="F321" s="4">
        <v>320</v>
      </c>
      <c r="G321" s="4"/>
      <c r="H321" s="4"/>
      <c r="I321" s="4">
        <v>320</v>
      </c>
      <c r="J321" s="4"/>
      <c r="K321" s="4">
        <v>0</v>
      </c>
      <c r="L321" s="4">
        <v>320</v>
      </c>
      <c r="M321" s="4"/>
      <c r="O321" s="4">
        <v>320</v>
      </c>
      <c r="Q321" s="3">
        <v>0</v>
      </c>
      <c r="R321" s="3">
        <v>320</v>
      </c>
    </row>
    <row r="322" spans="1:18">
      <c r="A322" s="4"/>
      <c r="B322" s="4"/>
      <c r="C322" s="4">
        <v>321</v>
      </c>
      <c r="D322" s="4"/>
      <c r="E322" s="4">
        <v>0</v>
      </c>
      <c r="F322" s="4">
        <v>321</v>
      </c>
      <c r="G322" s="4"/>
      <c r="H322" s="4"/>
      <c r="I322" s="4">
        <v>321</v>
      </c>
      <c r="J322" s="4"/>
      <c r="K322" s="4">
        <v>0</v>
      </c>
      <c r="L322" s="4">
        <v>321</v>
      </c>
      <c r="M322" s="4"/>
      <c r="O322" s="4">
        <v>321</v>
      </c>
      <c r="Q322" s="3">
        <v>0</v>
      </c>
      <c r="R322" s="3">
        <v>321</v>
      </c>
    </row>
    <row r="323" spans="1:18">
      <c r="A323" s="4"/>
      <c r="B323" s="4"/>
      <c r="C323" s="4">
        <v>322</v>
      </c>
      <c r="D323" s="4"/>
      <c r="E323" s="4">
        <v>0</v>
      </c>
      <c r="F323" s="4">
        <v>322</v>
      </c>
      <c r="G323" s="4"/>
      <c r="H323" s="4"/>
      <c r="I323" s="4">
        <v>322</v>
      </c>
      <c r="J323" s="4"/>
      <c r="K323" s="4">
        <v>0</v>
      </c>
      <c r="L323" s="4">
        <v>322</v>
      </c>
      <c r="M323" s="4"/>
      <c r="O323" s="4">
        <v>322</v>
      </c>
      <c r="Q323" s="3">
        <v>0</v>
      </c>
      <c r="R323" s="3">
        <v>322</v>
      </c>
    </row>
    <row r="324" spans="1:18">
      <c r="A324" s="4"/>
      <c r="B324" s="4"/>
      <c r="C324" s="4">
        <v>323</v>
      </c>
      <c r="D324" s="4"/>
      <c r="E324" s="4">
        <v>0</v>
      </c>
      <c r="F324" s="4">
        <v>323</v>
      </c>
      <c r="G324" s="4"/>
      <c r="H324" s="4"/>
      <c r="I324" s="4">
        <v>323</v>
      </c>
      <c r="J324" s="4"/>
      <c r="K324" s="4">
        <v>0</v>
      </c>
      <c r="L324" s="4">
        <v>323</v>
      </c>
      <c r="M324" s="4"/>
      <c r="O324" s="4">
        <v>323</v>
      </c>
      <c r="Q324" s="3">
        <v>0</v>
      </c>
      <c r="R324" s="3">
        <v>323</v>
      </c>
    </row>
    <row r="325" spans="1:18">
      <c r="A325" s="4"/>
      <c r="B325" s="4"/>
      <c r="C325" s="4">
        <v>324</v>
      </c>
      <c r="D325" s="4"/>
      <c r="E325" s="4">
        <v>0</v>
      </c>
      <c r="F325" s="4">
        <v>324</v>
      </c>
      <c r="G325" s="4"/>
      <c r="H325" s="4"/>
      <c r="I325" s="4">
        <v>324</v>
      </c>
      <c r="J325" s="4"/>
      <c r="K325" s="4">
        <v>0</v>
      </c>
      <c r="L325" s="4">
        <v>324</v>
      </c>
      <c r="M325" s="4"/>
      <c r="O325" s="4">
        <v>324</v>
      </c>
      <c r="Q325" s="3">
        <v>0</v>
      </c>
      <c r="R325" s="3">
        <v>324</v>
      </c>
    </row>
    <row r="326" spans="1:18">
      <c r="A326" s="4"/>
      <c r="B326" s="4"/>
      <c r="C326" s="4">
        <v>325</v>
      </c>
      <c r="D326" s="4"/>
      <c r="E326" s="4">
        <v>0</v>
      </c>
      <c r="F326" s="4">
        <v>325</v>
      </c>
      <c r="G326" s="4"/>
      <c r="H326" s="4"/>
      <c r="I326" s="4">
        <v>325</v>
      </c>
      <c r="J326" s="4"/>
      <c r="K326" s="4">
        <v>0</v>
      </c>
      <c r="L326" s="4">
        <v>325</v>
      </c>
      <c r="M326" s="4"/>
      <c r="O326" s="4">
        <v>325</v>
      </c>
      <c r="Q326" s="3">
        <v>0</v>
      </c>
      <c r="R326" s="3">
        <v>325</v>
      </c>
    </row>
    <row r="327" spans="1:18">
      <c r="A327" s="4"/>
      <c r="B327" s="4"/>
      <c r="C327" s="4">
        <v>326</v>
      </c>
      <c r="D327" s="4"/>
      <c r="E327" s="4">
        <v>0</v>
      </c>
      <c r="F327" s="4">
        <v>326</v>
      </c>
      <c r="G327" s="4"/>
      <c r="H327" s="4"/>
      <c r="I327" s="4">
        <v>326</v>
      </c>
      <c r="J327" s="4"/>
      <c r="K327" s="4">
        <v>0</v>
      </c>
      <c r="L327" s="4">
        <v>326</v>
      </c>
      <c r="M327" s="4"/>
      <c r="O327" s="4">
        <v>326</v>
      </c>
      <c r="Q327" s="3">
        <v>0</v>
      </c>
      <c r="R327" s="3">
        <v>326</v>
      </c>
    </row>
    <row r="328" spans="1:18">
      <c r="A328" s="4"/>
      <c r="B328" s="4"/>
      <c r="C328" s="4">
        <v>327</v>
      </c>
      <c r="D328" s="4"/>
      <c r="E328" s="4">
        <v>0</v>
      </c>
      <c r="F328" s="4">
        <v>327</v>
      </c>
      <c r="G328" s="4"/>
      <c r="H328" s="4"/>
      <c r="I328" s="4">
        <v>327</v>
      </c>
      <c r="J328" s="4"/>
      <c r="K328" s="4">
        <v>0</v>
      </c>
      <c r="L328" s="4">
        <v>327</v>
      </c>
      <c r="M328" s="4"/>
      <c r="O328" s="4">
        <v>327</v>
      </c>
      <c r="Q328" s="3">
        <v>0</v>
      </c>
      <c r="R328" s="3">
        <v>327</v>
      </c>
    </row>
    <row r="329" spans="1:18">
      <c r="A329" s="4"/>
      <c r="B329" s="4"/>
      <c r="C329" s="4">
        <v>328</v>
      </c>
      <c r="D329" s="4"/>
      <c r="E329" s="4">
        <v>0</v>
      </c>
      <c r="F329" s="4">
        <v>328</v>
      </c>
      <c r="G329" s="4"/>
      <c r="H329" s="4"/>
      <c r="I329" s="4">
        <v>328</v>
      </c>
      <c r="J329" s="4"/>
      <c r="K329" s="4">
        <v>0</v>
      </c>
      <c r="L329" s="4">
        <v>328</v>
      </c>
      <c r="M329" s="4"/>
      <c r="O329" s="4">
        <v>328</v>
      </c>
      <c r="Q329" s="3">
        <v>0</v>
      </c>
      <c r="R329" s="3">
        <v>328</v>
      </c>
    </row>
    <row r="330" spans="1:18">
      <c r="A330" s="4"/>
      <c r="B330" s="4"/>
      <c r="C330" s="4">
        <v>329</v>
      </c>
      <c r="D330" s="4"/>
      <c r="E330" s="4">
        <v>0</v>
      </c>
      <c r="F330" s="4">
        <v>329</v>
      </c>
      <c r="G330" s="4"/>
      <c r="H330" s="4"/>
      <c r="I330" s="4">
        <v>329</v>
      </c>
      <c r="J330" s="4"/>
      <c r="K330" s="4">
        <v>0</v>
      </c>
      <c r="L330" s="4">
        <v>329</v>
      </c>
      <c r="M330" s="4"/>
      <c r="O330" s="4">
        <v>329</v>
      </c>
      <c r="Q330" s="3">
        <v>0</v>
      </c>
      <c r="R330" s="3">
        <v>329</v>
      </c>
    </row>
    <row r="331" spans="1:18">
      <c r="A331" s="4"/>
      <c r="B331" s="4"/>
      <c r="C331" s="4">
        <v>330</v>
      </c>
      <c r="D331" s="4"/>
      <c r="E331" s="4">
        <v>0</v>
      </c>
      <c r="F331" s="4">
        <v>330</v>
      </c>
      <c r="G331" s="4"/>
      <c r="H331" s="4"/>
      <c r="I331" s="4">
        <v>330</v>
      </c>
      <c r="J331" s="4"/>
      <c r="K331" s="4">
        <v>0</v>
      </c>
      <c r="L331" s="4">
        <v>330</v>
      </c>
      <c r="M331" s="4"/>
      <c r="O331" s="4">
        <v>330</v>
      </c>
      <c r="Q331" s="3">
        <v>0</v>
      </c>
      <c r="R331" s="3">
        <v>330</v>
      </c>
    </row>
    <row r="332" spans="1:18">
      <c r="A332" s="4"/>
      <c r="B332" s="4"/>
      <c r="C332" s="4">
        <v>331</v>
      </c>
      <c r="D332" s="4"/>
      <c r="E332" s="4">
        <v>0</v>
      </c>
      <c r="F332" s="4">
        <v>331</v>
      </c>
      <c r="G332" s="4"/>
      <c r="H332" s="4"/>
      <c r="I332" s="4">
        <v>331</v>
      </c>
      <c r="J332" s="4"/>
      <c r="K332" s="4">
        <v>0</v>
      </c>
      <c r="L332" s="4">
        <v>331</v>
      </c>
      <c r="M332" s="4"/>
      <c r="O332" s="4">
        <v>331</v>
      </c>
      <c r="Q332" s="3">
        <v>0</v>
      </c>
      <c r="R332" s="3">
        <v>331</v>
      </c>
    </row>
    <row r="333" spans="1:18">
      <c r="A333" s="4"/>
      <c r="B333" s="4"/>
      <c r="C333" s="4">
        <v>332</v>
      </c>
      <c r="D333" s="4"/>
      <c r="E333" s="4">
        <v>0</v>
      </c>
      <c r="F333" s="4">
        <v>332</v>
      </c>
      <c r="G333" s="4"/>
      <c r="H333" s="4"/>
      <c r="I333" s="4">
        <v>332</v>
      </c>
      <c r="J333" s="4"/>
      <c r="K333" s="4">
        <v>0</v>
      </c>
      <c r="L333" s="4">
        <v>332</v>
      </c>
      <c r="M333" s="4"/>
      <c r="O333" s="4">
        <v>332</v>
      </c>
      <c r="Q333" s="3">
        <v>0</v>
      </c>
      <c r="R333" s="3">
        <v>332</v>
      </c>
    </row>
    <row r="334" spans="1:18">
      <c r="A334" s="4"/>
      <c r="B334" s="4"/>
      <c r="C334" s="4">
        <v>333</v>
      </c>
      <c r="D334" s="4"/>
      <c r="E334" s="4">
        <v>0</v>
      </c>
      <c r="F334" s="4">
        <v>333</v>
      </c>
      <c r="G334" s="4"/>
      <c r="H334" s="4"/>
      <c r="I334" s="4">
        <v>333</v>
      </c>
      <c r="J334" s="4"/>
      <c r="K334" s="4">
        <v>0</v>
      </c>
      <c r="L334" s="4">
        <v>333</v>
      </c>
      <c r="M334" s="4"/>
      <c r="O334" s="4">
        <v>333</v>
      </c>
      <c r="Q334" s="3">
        <v>0</v>
      </c>
      <c r="R334" s="3">
        <v>333</v>
      </c>
    </row>
    <row r="335" spans="1:18">
      <c r="A335" s="4"/>
      <c r="B335" s="4"/>
      <c r="C335" s="4">
        <v>334</v>
      </c>
      <c r="D335" s="4"/>
      <c r="E335" s="4">
        <v>0</v>
      </c>
      <c r="F335" s="4">
        <v>334</v>
      </c>
      <c r="G335" s="4"/>
      <c r="H335" s="4"/>
      <c r="I335" s="4">
        <v>334</v>
      </c>
      <c r="J335" s="4"/>
      <c r="K335" s="4">
        <v>0</v>
      </c>
      <c r="L335" s="4">
        <v>334</v>
      </c>
      <c r="M335" s="4"/>
      <c r="O335" s="4">
        <v>334</v>
      </c>
      <c r="Q335" s="3">
        <v>0</v>
      </c>
      <c r="R335" s="3">
        <v>334</v>
      </c>
    </row>
    <row r="336" spans="1:18">
      <c r="A336" s="4"/>
      <c r="B336" s="4"/>
      <c r="C336" s="4">
        <v>335</v>
      </c>
      <c r="D336" s="4"/>
      <c r="E336" s="4">
        <v>0</v>
      </c>
      <c r="F336" s="4">
        <v>335</v>
      </c>
      <c r="G336" s="4"/>
      <c r="H336" s="4"/>
      <c r="I336" s="4">
        <v>335</v>
      </c>
      <c r="J336" s="4"/>
      <c r="K336" s="4">
        <v>0</v>
      </c>
      <c r="L336" s="4">
        <v>335</v>
      </c>
      <c r="M336" s="4"/>
      <c r="O336" s="4">
        <v>335</v>
      </c>
      <c r="Q336" s="3">
        <v>0</v>
      </c>
      <c r="R336" s="3">
        <v>335</v>
      </c>
    </row>
    <row r="337" spans="1:18">
      <c r="A337" s="4"/>
      <c r="B337" s="4"/>
      <c r="C337" s="4">
        <v>336</v>
      </c>
      <c r="D337" s="4"/>
      <c r="E337" s="4">
        <v>0</v>
      </c>
      <c r="F337" s="4">
        <v>336</v>
      </c>
      <c r="G337" s="4"/>
      <c r="H337" s="4"/>
      <c r="I337" s="4">
        <v>336</v>
      </c>
      <c r="J337" s="4"/>
      <c r="K337" s="4">
        <v>0</v>
      </c>
      <c r="L337" s="4">
        <v>336</v>
      </c>
      <c r="M337" s="4"/>
      <c r="O337" s="4">
        <v>336</v>
      </c>
      <c r="Q337" s="3">
        <v>0</v>
      </c>
      <c r="R337" s="3">
        <v>336</v>
      </c>
    </row>
    <row r="338" spans="1:18">
      <c r="A338" s="4"/>
      <c r="B338" s="4"/>
      <c r="C338" s="4">
        <v>337</v>
      </c>
      <c r="D338" s="4"/>
      <c r="E338" s="4">
        <v>0</v>
      </c>
      <c r="F338" s="4">
        <v>337</v>
      </c>
      <c r="G338" s="4"/>
      <c r="H338" s="4"/>
      <c r="I338" s="4">
        <v>337</v>
      </c>
      <c r="J338" s="4"/>
      <c r="K338" s="4">
        <v>0</v>
      </c>
      <c r="L338" s="4">
        <v>337</v>
      </c>
      <c r="M338" s="4"/>
      <c r="O338" s="4">
        <v>337</v>
      </c>
      <c r="Q338" s="3">
        <v>0</v>
      </c>
      <c r="R338" s="3">
        <v>337</v>
      </c>
    </row>
    <row r="339" spans="1:18">
      <c r="A339" s="4"/>
      <c r="B339" s="4"/>
      <c r="C339" s="4">
        <v>338</v>
      </c>
      <c r="D339" s="4"/>
      <c r="E339" s="4">
        <v>0</v>
      </c>
      <c r="F339" s="4">
        <v>338</v>
      </c>
      <c r="G339" s="4"/>
      <c r="H339" s="4"/>
      <c r="I339" s="4">
        <v>338</v>
      </c>
      <c r="J339" s="4"/>
      <c r="K339" s="4">
        <v>0</v>
      </c>
      <c r="L339" s="4">
        <v>338</v>
      </c>
      <c r="M339" s="4"/>
      <c r="O339" s="4">
        <v>338</v>
      </c>
      <c r="Q339" s="3">
        <v>0</v>
      </c>
      <c r="R339" s="3">
        <v>338</v>
      </c>
    </row>
    <row r="340" spans="1:18">
      <c r="A340" s="4"/>
      <c r="B340" s="4"/>
      <c r="C340" s="4">
        <v>339</v>
      </c>
      <c r="D340" s="4"/>
      <c r="E340" s="4">
        <v>0</v>
      </c>
      <c r="F340" s="4">
        <v>339</v>
      </c>
      <c r="G340" s="4"/>
      <c r="H340" s="4"/>
      <c r="I340" s="4">
        <v>339</v>
      </c>
      <c r="J340" s="4"/>
      <c r="K340" s="4">
        <v>0</v>
      </c>
      <c r="L340" s="4">
        <v>339</v>
      </c>
      <c r="M340" s="4"/>
      <c r="O340" s="4">
        <v>339</v>
      </c>
      <c r="Q340" s="3">
        <v>0</v>
      </c>
      <c r="R340" s="3">
        <v>339</v>
      </c>
    </row>
    <row r="341" spans="1:18">
      <c r="A341" s="4"/>
      <c r="B341" s="4"/>
      <c r="C341" s="4">
        <v>340</v>
      </c>
      <c r="D341" s="4"/>
      <c r="E341" s="4">
        <v>0</v>
      </c>
      <c r="F341" s="4">
        <v>340</v>
      </c>
      <c r="G341" s="4"/>
      <c r="H341" s="4"/>
      <c r="I341" s="4">
        <v>340</v>
      </c>
      <c r="J341" s="4"/>
      <c r="K341" s="4">
        <v>0</v>
      </c>
      <c r="L341" s="4">
        <v>340</v>
      </c>
      <c r="M341" s="4"/>
      <c r="O341" s="4">
        <v>340</v>
      </c>
      <c r="Q341" s="3">
        <v>0</v>
      </c>
      <c r="R341" s="3">
        <v>340</v>
      </c>
    </row>
    <row r="342" spans="1:18">
      <c r="A342" s="4"/>
      <c r="B342" s="4"/>
      <c r="C342" s="4">
        <v>341</v>
      </c>
      <c r="D342" s="4"/>
      <c r="E342" s="4">
        <v>0</v>
      </c>
      <c r="F342" s="4">
        <v>341</v>
      </c>
      <c r="G342" s="4"/>
      <c r="H342" s="4"/>
      <c r="I342" s="4">
        <v>341</v>
      </c>
      <c r="J342" s="4"/>
      <c r="K342" s="4">
        <v>0</v>
      </c>
      <c r="L342" s="4">
        <v>341</v>
      </c>
      <c r="M342" s="4"/>
      <c r="O342" s="4">
        <v>341</v>
      </c>
      <c r="Q342" s="3">
        <v>0</v>
      </c>
      <c r="R342" s="3">
        <v>341</v>
      </c>
    </row>
    <row r="343" spans="1:18">
      <c r="A343" s="4"/>
      <c r="B343" s="4"/>
      <c r="C343" s="4">
        <v>342</v>
      </c>
      <c r="D343" s="4"/>
      <c r="E343" s="4">
        <v>0</v>
      </c>
      <c r="F343" s="4">
        <v>342</v>
      </c>
      <c r="G343" s="4"/>
      <c r="H343" s="4"/>
      <c r="I343" s="4">
        <v>342</v>
      </c>
      <c r="J343" s="4"/>
      <c r="K343" s="4">
        <v>0</v>
      </c>
      <c r="L343" s="4">
        <v>342</v>
      </c>
      <c r="M343" s="4"/>
      <c r="O343" s="4">
        <v>342</v>
      </c>
      <c r="Q343" s="3">
        <v>0</v>
      </c>
      <c r="R343" s="3">
        <v>342</v>
      </c>
    </row>
    <row r="344" spans="1:18">
      <c r="A344" s="4"/>
      <c r="B344" s="4"/>
      <c r="C344" s="4">
        <v>343</v>
      </c>
      <c r="D344" s="4"/>
      <c r="E344" s="4">
        <v>0</v>
      </c>
      <c r="F344" s="4">
        <v>343</v>
      </c>
      <c r="G344" s="4"/>
      <c r="H344" s="4"/>
      <c r="I344" s="4">
        <v>343</v>
      </c>
      <c r="J344" s="4"/>
      <c r="K344" s="4">
        <v>0</v>
      </c>
      <c r="L344" s="4">
        <v>343</v>
      </c>
      <c r="M344" s="4"/>
      <c r="O344" s="4">
        <v>343</v>
      </c>
      <c r="Q344" s="3">
        <v>0</v>
      </c>
      <c r="R344" s="3">
        <v>343</v>
      </c>
    </row>
    <row r="345" spans="1:18">
      <c r="A345" s="4"/>
      <c r="B345" s="4"/>
      <c r="C345" s="4">
        <v>344</v>
      </c>
      <c r="D345" s="4"/>
      <c r="E345" s="4">
        <v>0</v>
      </c>
      <c r="F345" s="4">
        <v>344</v>
      </c>
      <c r="G345" s="4"/>
      <c r="H345" s="4"/>
      <c r="I345" s="4">
        <v>344</v>
      </c>
      <c r="J345" s="4"/>
      <c r="K345" s="4">
        <v>0</v>
      </c>
      <c r="L345" s="4">
        <v>344</v>
      </c>
      <c r="M345" s="4"/>
      <c r="O345" s="4">
        <v>344</v>
      </c>
      <c r="Q345" s="3">
        <v>0</v>
      </c>
      <c r="R345" s="3">
        <v>344</v>
      </c>
    </row>
    <row r="346" spans="1:18">
      <c r="A346" s="4"/>
      <c r="B346" s="4"/>
      <c r="C346" s="4">
        <v>345</v>
      </c>
      <c r="D346" s="4"/>
      <c r="E346" s="4">
        <v>0</v>
      </c>
      <c r="F346" s="4">
        <v>345</v>
      </c>
      <c r="G346" s="4"/>
      <c r="H346" s="4"/>
      <c r="I346" s="4">
        <v>345</v>
      </c>
      <c r="J346" s="4"/>
      <c r="K346" s="4">
        <v>0</v>
      </c>
      <c r="L346" s="4">
        <v>345</v>
      </c>
      <c r="M346" s="4"/>
      <c r="O346" s="4">
        <v>345</v>
      </c>
      <c r="Q346" s="3">
        <v>0</v>
      </c>
      <c r="R346" s="3">
        <v>345</v>
      </c>
    </row>
    <row r="347" spans="1:18">
      <c r="A347" s="4"/>
      <c r="B347" s="4"/>
      <c r="C347" s="4">
        <v>346</v>
      </c>
      <c r="D347" s="4"/>
      <c r="E347" s="4">
        <v>0</v>
      </c>
      <c r="F347" s="4">
        <v>346</v>
      </c>
      <c r="G347" s="4"/>
      <c r="H347" s="4"/>
      <c r="I347" s="4">
        <v>346</v>
      </c>
      <c r="J347" s="4"/>
      <c r="K347" s="4">
        <v>0</v>
      </c>
      <c r="L347" s="4">
        <v>346</v>
      </c>
      <c r="M347" s="4"/>
      <c r="O347" s="4">
        <v>346</v>
      </c>
      <c r="Q347" s="3">
        <v>0</v>
      </c>
      <c r="R347" s="3">
        <v>346</v>
      </c>
    </row>
    <row r="348" spans="1:18">
      <c r="A348" s="4"/>
      <c r="B348" s="4"/>
      <c r="C348" s="4">
        <v>347</v>
      </c>
      <c r="D348" s="4"/>
      <c r="E348" s="4">
        <v>0</v>
      </c>
      <c r="F348" s="4">
        <v>347</v>
      </c>
      <c r="G348" s="4"/>
      <c r="H348" s="4"/>
      <c r="I348" s="4">
        <v>347</v>
      </c>
      <c r="J348" s="4"/>
      <c r="K348" s="4">
        <v>0</v>
      </c>
      <c r="L348" s="4">
        <v>347</v>
      </c>
      <c r="M348" s="4"/>
      <c r="O348" s="4">
        <v>347</v>
      </c>
      <c r="Q348" s="3">
        <v>0</v>
      </c>
      <c r="R348" s="3">
        <v>347</v>
      </c>
    </row>
    <row r="349" spans="1:18">
      <c r="A349" s="4"/>
      <c r="B349" s="4"/>
      <c r="C349" s="4">
        <v>348</v>
      </c>
      <c r="D349" s="4"/>
      <c r="E349" s="4">
        <v>0</v>
      </c>
      <c r="F349" s="4">
        <v>348</v>
      </c>
      <c r="G349" s="4"/>
      <c r="H349" s="4"/>
      <c r="I349" s="4">
        <v>348</v>
      </c>
      <c r="J349" s="4"/>
      <c r="K349" s="4">
        <v>0</v>
      </c>
      <c r="L349" s="4">
        <v>348</v>
      </c>
      <c r="M349" s="4"/>
      <c r="O349" s="4">
        <v>348</v>
      </c>
      <c r="Q349" s="3">
        <v>0</v>
      </c>
      <c r="R349" s="3">
        <v>348</v>
      </c>
    </row>
    <row r="350" spans="1:18">
      <c r="A350" s="4"/>
      <c r="B350" s="4"/>
      <c r="C350" s="4">
        <v>349</v>
      </c>
      <c r="D350" s="4"/>
      <c r="E350" s="4">
        <v>0</v>
      </c>
      <c r="F350" s="4">
        <v>349</v>
      </c>
      <c r="G350" s="4"/>
      <c r="H350" s="4"/>
      <c r="I350" s="4">
        <v>349</v>
      </c>
      <c r="J350" s="4"/>
      <c r="K350" s="4">
        <v>0</v>
      </c>
      <c r="L350" s="4">
        <v>349</v>
      </c>
      <c r="M350" s="4"/>
      <c r="O350" s="4">
        <v>349</v>
      </c>
      <c r="Q350" s="3">
        <v>0</v>
      </c>
      <c r="R350" s="3">
        <v>349</v>
      </c>
    </row>
    <row r="351" spans="1:18">
      <c r="A351" s="4"/>
      <c r="B351" s="4"/>
      <c r="C351" s="4">
        <v>350</v>
      </c>
      <c r="D351" s="4"/>
      <c r="E351" s="4">
        <v>0</v>
      </c>
      <c r="F351" s="4">
        <v>350</v>
      </c>
      <c r="G351" s="4"/>
      <c r="H351" s="4"/>
      <c r="I351" s="4">
        <v>350</v>
      </c>
      <c r="J351" s="4"/>
      <c r="K351" s="4">
        <v>0</v>
      </c>
      <c r="L351" s="4">
        <v>350</v>
      </c>
      <c r="M351" s="4"/>
      <c r="O351" s="4">
        <v>350</v>
      </c>
      <c r="Q351" s="3">
        <v>0</v>
      </c>
      <c r="R351" s="3">
        <v>350</v>
      </c>
    </row>
    <row r="352" spans="1:18">
      <c r="A352" s="4"/>
      <c r="B352" s="4"/>
      <c r="C352" s="4">
        <v>351</v>
      </c>
      <c r="D352" s="4"/>
      <c r="E352" s="4">
        <v>0</v>
      </c>
      <c r="F352" s="4">
        <v>351</v>
      </c>
      <c r="G352" s="4"/>
      <c r="H352" s="4"/>
      <c r="I352" s="4">
        <v>351</v>
      </c>
      <c r="J352" s="4"/>
      <c r="K352" s="4">
        <v>0</v>
      </c>
      <c r="L352" s="4">
        <v>351</v>
      </c>
      <c r="M352" s="4"/>
      <c r="O352" s="4">
        <v>351</v>
      </c>
      <c r="Q352" s="3">
        <v>0</v>
      </c>
      <c r="R352" s="3">
        <v>351</v>
      </c>
    </row>
    <row r="353" spans="1:18">
      <c r="A353" s="4"/>
      <c r="B353" s="4"/>
      <c r="C353" s="4">
        <v>352</v>
      </c>
      <c r="D353" s="4"/>
      <c r="E353" s="4">
        <v>0</v>
      </c>
      <c r="F353" s="4">
        <v>352</v>
      </c>
      <c r="G353" s="4"/>
      <c r="H353" s="4"/>
      <c r="I353" s="4">
        <v>352</v>
      </c>
      <c r="J353" s="4"/>
      <c r="K353" s="4">
        <v>0</v>
      </c>
      <c r="L353" s="4">
        <v>352</v>
      </c>
      <c r="M353" s="4"/>
      <c r="O353" s="4">
        <v>352</v>
      </c>
      <c r="Q353" s="3">
        <v>0</v>
      </c>
      <c r="R353" s="3">
        <v>352</v>
      </c>
    </row>
    <row r="354" spans="1:18">
      <c r="A354" s="4"/>
      <c r="B354" s="4"/>
      <c r="C354" s="4">
        <v>353</v>
      </c>
      <c r="D354" s="4"/>
      <c r="E354" s="4">
        <v>0</v>
      </c>
      <c r="F354" s="4">
        <v>353</v>
      </c>
      <c r="G354" s="4"/>
      <c r="H354" s="4"/>
      <c r="I354" s="4">
        <v>353</v>
      </c>
      <c r="J354" s="4"/>
      <c r="K354" s="4">
        <v>0</v>
      </c>
      <c r="L354" s="4">
        <v>353</v>
      </c>
      <c r="M354" s="4"/>
      <c r="O354" s="4">
        <v>353</v>
      </c>
      <c r="Q354" s="3">
        <v>0</v>
      </c>
      <c r="R354" s="3">
        <v>353</v>
      </c>
    </row>
    <row r="355" spans="1:18">
      <c r="A355" s="4"/>
      <c r="B355" s="4"/>
      <c r="C355" s="4">
        <v>354</v>
      </c>
      <c r="D355" s="4"/>
      <c r="E355" s="4">
        <v>0</v>
      </c>
      <c r="F355" s="4">
        <v>354</v>
      </c>
      <c r="G355" s="4"/>
      <c r="H355" s="4"/>
      <c r="I355" s="4">
        <v>354</v>
      </c>
      <c r="J355" s="4"/>
      <c r="K355" s="4">
        <v>0</v>
      </c>
      <c r="L355" s="4">
        <v>354</v>
      </c>
      <c r="M355" s="4"/>
      <c r="O355" s="4">
        <v>354</v>
      </c>
      <c r="Q355" s="3">
        <v>0</v>
      </c>
      <c r="R355" s="3">
        <v>354</v>
      </c>
    </row>
    <row r="356" spans="1:18">
      <c r="A356" s="4"/>
      <c r="B356" s="4"/>
      <c r="C356" s="4">
        <v>355</v>
      </c>
      <c r="D356" s="4"/>
      <c r="E356" s="4">
        <v>0</v>
      </c>
      <c r="F356" s="4">
        <v>355</v>
      </c>
      <c r="G356" s="4"/>
      <c r="H356" s="4"/>
      <c r="I356" s="4">
        <v>355</v>
      </c>
      <c r="J356" s="4"/>
      <c r="K356" s="4">
        <v>0</v>
      </c>
      <c r="L356" s="4">
        <v>355</v>
      </c>
      <c r="M356" s="4"/>
      <c r="O356" s="4">
        <v>355</v>
      </c>
      <c r="Q356" s="3">
        <v>0</v>
      </c>
      <c r="R356" s="3">
        <v>355</v>
      </c>
    </row>
    <row r="357" spans="1:18">
      <c r="A357" s="4"/>
      <c r="B357" s="4"/>
      <c r="C357" s="4">
        <v>356</v>
      </c>
      <c r="D357" s="4"/>
      <c r="E357" s="4">
        <v>0</v>
      </c>
      <c r="F357" s="4">
        <v>356</v>
      </c>
      <c r="G357" s="4"/>
      <c r="H357" s="4"/>
      <c r="I357" s="4">
        <v>356</v>
      </c>
      <c r="J357" s="4"/>
      <c r="K357" s="4">
        <v>0</v>
      </c>
      <c r="L357" s="4">
        <v>356</v>
      </c>
      <c r="M357" s="4"/>
      <c r="O357" s="4">
        <v>356</v>
      </c>
      <c r="Q357" s="3">
        <v>0</v>
      </c>
      <c r="R357" s="3">
        <v>356</v>
      </c>
    </row>
    <row r="358" spans="1:18">
      <c r="A358" s="4"/>
      <c r="B358" s="4"/>
      <c r="C358" s="4">
        <v>357</v>
      </c>
      <c r="D358" s="4"/>
      <c r="E358" s="4">
        <v>0</v>
      </c>
      <c r="F358" s="4">
        <v>357</v>
      </c>
      <c r="G358" s="4"/>
      <c r="H358" s="4"/>
      <c r="I358" s="4">
        <v>357</v>
      </c>
      <c r="J358" s="4"/>
      <c r="K358" s="4">
        <v>0</v>
      </c>
      <c r="L358" s="4">
        <v>357</v>
      </c>
      <c r="M358" s="4"/>
      <c r="O358" s="4">
        <v>357</v>
      </c>
      <c r="Q358" s="3">
        <v>0</v>
      </c>
      <c r="R358" s="3">
        <v>357</v>
      </c>
    </row>
    <row r="359" spans="1:18">
      <c r="A359" s="4"/>
      <c r="B359" s="4"/>
      <c r="C359" s="4">
        <v>358</v>
      </c>
      <c r="D359" s="4"/>
      <c r="E359" s="4">
        <v>0</v>
      </c>
      <c r="F359" s="4">
        <v>358</v>
      </c>
      <c r="G359" s="4"/>
      <c r="H359" s="4"/>
      <c r="I359" s="4">
        <v>358</v>
      </c>
      <c r="J359" s="4"/>
      <c r="K359" s="4">
        <v>0</v>
      </c>
      <c r="L359" s="4">
        <v>358</v>
      </c>
      <c r="M359" s="4"/>
      <c r="O359" s="4">
        <v>358</v>
      </c>
      <c r="Q359" s="3">
        <v>0</v>
      </c>
      <c r="R359" s="3">
        <v>358</v>
      </c>
    </row>
    <row r="360" spans="1:18">
      <c r="A360" s="4"/>
      <c r="B360" s="4"/>
      <c r="C360" s="4">
        <v>359</v>
      </c>
      <c r="D360" s="4"/>
      <c r="E360" s="4">
        <v>0</v>
      </c>
      <c r="F360" s="4">
        <v>359</v>
      </c>
      <c r="G360" s="4"/>
      <c r="H360" s="4"/>
      <c r="I360" s="4">
        <v>359</v>
      </c>
      <c r="J360" s="4"/>
      <c r="K360" s="4">
        <v>0</v>
      </c>
      <c r="L360" s="4">
        <v>359</v>
      </c>
      <c r="M360" s="4"/>
      <c r="O360" s="4">
        <v>359</v>
      </c>
      <c r="Q360" s="3">
        <v>0</v>
      </c>
      <c r="R360" s="3">
        <v>359</v>
      </c>
    </row>
    <row r="361" spans="1:18">
      <c r="A361" s="4"/>
      <c r="B361" s="4"/>
      <c r="C361" s="4">
        <v>360</v>
      </c>
      <c r="D361" s="4"/>
      <c r="E361" s="4">
        <v>0</v>
      </c>
      <c r="F361" s="4">
        <v>360</v>
      </c>
      <c r="G361" s="4"/>
      <c r="H361" s="4"/>
      <c r="I361" s="4">
        <v>360</v>
      </c>
      <c r="J361" s="4"/>
      <c r="K361" s="4">
        <v>0</v>
      </c>
      <c r="L361" s="4">
        <v>360</v>
      </c>
      <c r="M361" s="4"/>
      <c r="O361" s="4">
        <v>360</v>
      </c>
      <c r="Q361" s="3">
        <v>0</v>
      </c>
      <c r="R361" s="3">
        <v>360</v>
      </c>
    </row>
    <row r="362" spans="1:18">
      <c r="A362" s="4"/>
      <c r="B362" s="4"/>
      <c r="C362" s="4">
        <v>361</v>
      </c>
      <c r="D362" s="4"/>
      <c r="E362" s="4">
        <v>0</v>
      </c>
      <c r="F362" s="4">
        <v>361</v>
      </c>
      <c r="G362" s="4"/>
      <c r="H362" s="4"/>
      <c r="I362" s="4">
        <v>361</v>
      </c>
      <c r="J362" s="4"/>
      <c r="K362" s="4">
        <v>0</v>
      </c>
      <c r="L362" s="4">
        <v>361</v>
      </c>
      <c r="M362" s="4"/>
      <c r="O362" s="4">
        <v>361</v>
      </c>
      <c r="Q362" s="3">
        <v>0</v>
      </c>
      <c r="R362" s="3">
        <v>361</v>
      </c>
    </row>
    <row r="363" spans="1:18">
      <c r="A363" s="4"/>
      <c r="B363" s="4"/>
      <c r="C363" s="4">
        <v>362</v>
      </c>
      <c r="D363" s="4"/>
      <c r="E363" s="4">
        <v>0</v>
      </c>
      <c r="F363" s="4">
        <v>362</v>
      </c>
      <c r="G363" s="4"/>
      <c r="H363" s="4"/>
      <c r="I363" s="4">
        <v>362</v>
      </c>
      <c r="J363" s="4"/>
      <c r="K363" s="4">
        <v>0</v>
      </c>
      <c r="L363" s="4">
        <v>362</v>
      </c>
      <c r="M363" s="4"/>
      <c r="O363" s="4">
        <v>362</v>
      </c>
      <c r="Q363" s="3">
        <v>0</v>
      </c>
      <c r="R363" s="3">
        <v>362</v>
      </c>
    </row>
    <row r="364" spans="1:18">
      <c r="A364" s="4"/>
      <c r="B364" s="4"/>
      <c r="C364" s="4">
        <v>363</v>
      </c>
      <c r="D364" s="4"/>
      <c r="E364" s="4">
        <v>0</v>
      </c>
      <c r="F364" s="4">
        <v>363</v>
      </c>
      <c r="G364" s="4"/>
      <c r="H364" s="4"/>
      <c r="I364" s="4">
        <v>363</v>
      </c>
      <c r="J364" s="4"/>
      <c r="K364" s="4">
        <v>0</v>
      </c>
      <c r="L364" s="4">
        <v>363</v>
      </c>
      <c r="M364" s="4"/>
      <c r="O364" s="4">
        <v>363</v>
      </c>
      <c r="Q364" s="3">
        <v>0</v>
      </c>
      <c r="R364" s="3">
        <v>363</v>
      </c>
    </row>
    <row r="365" spans="1:18">
      <c r="A365" s="4"/>
      <c r="B365" s="4"/>
      <c r="C365" s="4">
        <v>364</v>
      </c>
      <c r="D365" s="4"/>
      <c r="E365" s="4">
        <v>0</v>
      </c>
      <c r="F365" s="4">
        <v>364</v>
      </c>
      <c r="G365" s="4"/>
      <c r="H365" s="4"/>
      <c r="I365" s="4">
        <v>364</v>
      </c>
      <c r="J365" s="4"/>
      <c r="K365" s="4">
        <v>0</v>
      </c>
      <c r="L365" s="4">
        <v>364</v>
      </c>
      <c r="M365" s="4"/>
      <c r="O365" s="4">
        <v>364</v>
      </c>
      <c r="Q365" s="3">
        <v>0</v>
      </c>
      <c r="R365" s="3">
        <v>364</v>
      </c>
    </row>
    <row r="366" spans="1:18">
      <c r="A366" s="4"/>
      <c r="B366" s="4"/>
      <c r="C366" s="4">
        <v>365</v>
      </c>
      <c r="D366" s="4"/>
      <c r="E366" s="4">
        <v>0</v>
      </c>
      <c r="F366" s="4">
        <v>365</v>
      </c>
      <c r="G366" s="4"/>
      <c r="H366" s="4"/>
      <c r="I366" s="4">
        <v>365</v>
      </c>
      <c r="J366" s="4"/>
      <c r="K366" s="4">
        <v>0</v>
      </c>
      <c r="L366" s="4">
        <v>365</v>
      </c>
      <c r="M366" s="4"/>
      <c r="O366" s="4">
        <v>365</v>
      </c>
      <c r="Q366" s="3">
        <v>0</v>
      </c>
      <c r="R366" s="3">
        <v>365</v>
      </c>
    </row>
    <row r="367" spans="1:18">
      <c r="A367" s="4"/>
      <c r="B367" s="4"/>
      <c r="C367" s="4">
        <v>366</v>
      </c>
      <c r="D367" s="4"/>
      <c r="E367" s="4">
        <v>0</v>
      </c>
      <c r="F367" s="4">
        <v>366</v>
      </c>
      <c r="G367" s="4"/>
      <c r="H367" s="4"/>
      <c r="I367" s="4">
        <v>366</v>
      </c>
      <c r="J367" s="4"/>
      <c r="K367" s="4">
        <v>0</v>
      </c>
      <c r="L367" s="4">
        <v>366</v>
      </c>
      <c r="M367" s="4"/>
      <c r="O367" s="4">
        <v>366</v>
      </c>
      <c r="Q367" s="3">
        <v>0</v>
      </c>
      <c r="R367" s="3">
        <v>366</v>
      </c>
    </row>
    <row r="368" spans="1:18">
      <c r="A368" s="4"/>
      <c r="B368" s="4"/>
      <c r="C368" s="4">
        <v>367</v>
      </c>
      <c r="D368" s="4"/>
      <c r="E368" s="4">
        <v>0</v>
      </c>
      <c r="F368" s="4">
        <v>367</v>
      </c>
      <c r="G368" s="4"/>
      <c r="H368" s="4"/>
      <c r="I368" s="4">
        <v>367</v>
      </c>
      <c r="J368" s="4"/>
      <c r="K368" s="4">
        <v>0</v>
      </c>
      <c r="L368" s="4">
        <v>367</v>
      </c>
      <c r="M368" s="4"/>
      <c r="O368" s="4">
        <v>367</v>
      </c>
      <c r="Q368" s="3">
        <v>0</v>
      </c>
      <c r="R368" s="3">
        <v>367</v>
      </c>
    </row>
    <row r="369" spans="1:18">
      <c r="A369" s="4"/>
      <c r="B369" s="4"/>
      <c r="C369" s="4">
        <v>368</v>
      </c>
      <c r="D369" s="4"/>
      <c r="E369" s="4">
        <v>0</v>
      </c>
      <c r="F369" s="4">
        <v>368</v>
      </c>
      <c r="G369" s="4"/>
      <c r="H369" s="4"/>
      <c r="I369" s="4">
        <v>368</v>
      </c>
      <c r="J369" s="4"/>
      <c r="K369" s="4">
        <v>0</v>
      </c>
      <c r="L369" s="4">
        <v>368</v>
      </c>
      <c r="M369" s="4"/>
      <c r="O369" s="4">
        <v>368</v>
      </c>
      <c r="Q369" s="3">
        <v>0</v>
      </c>
      <c r="R369" s="3">
        <v>368</v>
      </c>
    </row>
    <row r="370" spans="1:18">
      <c r="A370" s="4"/>
      <c r="B370" s="4"/>
      <c r="C370" s="4">
        <v>369</v>
      </c>
      <c r="D370" s="4"/>
      <c r="E370" s="4">
        <v>0</v>
      </c>
      <c r="F370" s="4">
        <v>369</v>
      </c>
      <c r="G370" s="4"/>
      <c r="H370" s="4"/>
      <c r="I370" s="4">
        <v>369</v>
      </c>
      <c r="J370" s="4"/>
      <c r="K370" s="4">
        <v>0</v>
      </c>
      <c r="L370" s="4">
        <v>369</v>
      </c>
      <c r="M370" s="4"/>
      <c r="O370" s="4">
        <v>369</v>
      </c>
      <c r="Q370" s="3">
        <v>0</v>
      </c>
      <c r="R370" s="3">
        <v>369</v>
      </c>
    </row>
    <row r="371" spans="1:18">
      <c r="A371" s="4"/>
      <c r="B371" s="4"/>
      <c r="C371" s="4">
        <v>370</v>
      </c>
      <c r="D371" s="4"/>
      <c r="E371" s="4">
        <v>0</v>
      </c>
      <c r="F371" s="4">
        <v>370</v>
      </c>
      <c r="G371" s="4"/>
      <c r="H371" s="4"/>
      <c r="I371" s="4">
        <v>370</v>
      </c>
      <c r="J371" s="4"/>
      <c r="K371" s="4">
        <v>0</v>
      </c>
      <c r="L371" s="4">
        <v>370</v>
      </c>
      <c r="M371" s="4"/>
      <c r="O371" s="4">
        <v>370</v>
      </c>
      <c r="Q371" s="3">
        <v>0</v>
      </c>
      <c r="R371" s="3">
        <v>370</v>
      </c>
    </row>
    <row r="372" spans="1:18">
      <c r="A372" s="4"/>
      <c r="B372" s="4"/>
      <c r="C372" s="4">
        <v>371</v>
      </c>
      <c r="D372" s="4"/>
      <c r="E372" s="4">
        <v>0</v>
      </c>
      <c r="F372" s="4">
        <v>371</v>
      </c>
      <c r="G372" s="4"/>
      <c r="H372" s="4"/>
      <c r="I372" s="4">
        <v>371</v>
      </c>
      <c r="J372" s="4"/>
      <c r="K372" s="4">
        <v>0</v>
      </c>
      <c r="L372" s="4">
        <v>371</v>
      </c>
      <c r="M372" s="4"/>
      <c r="O372" s="4">
        <v>371</v>
      </c>
      <c r="Q372" s="3">
        <v>0</v>
      </c>
      <c r="R372" s="3">
        <v>371</v>
      </c>
    </row>
    <row r="373" spans="1:18">
      <c r="A373" s="4"/>
      <c r="B373" s="4"/>
      <c r="C373" s="4">
        <v>372</v>
      </c>
      <c r="D373" s="4"/>
      <c r="E373" s="4">
        <v>0</v>
      </c>
      <c r="F373" s="4">
        <v>372</v>
      </c>
      <c r="G373" s="4"/>
      <c r="H373" s="4"/>
      <c r="I373" s="4">
        <v>372</v>
      </c>
      <c r="J373" s="4"/>
      <c r="K373" s="4">
        <v>0</v>
      </c>
      <c r="L373" s="4">
        <v>372</v>
      </c>
      <c r="M373" s="4"/>
      <c r="O373" s="4">
        <v>372</v>
      </c>
      <c r="Q373" s="3">
        <v>0</v>
      </c>
      <c r="R373" s="3">
        <v>372</v>
      </c>
    </row>
    <row r="374" spans="1:18">
      <c r="A374" s="4"/>
      <c r="B374" s="4"/>
      <c r="C374" s="4">
        <v>373</v>
      </c>
      <c r="D374" s="4"/>
      <c r="E374" s="4">
        <v>0</v>
      </c>
      <c r="F374" s="4">
        <v>373</v>
      </c>
      <c r="G374" s="4"/>
      <c r="H374" s="4"/>
      <c r="I374" s="4">
        <v>373</v>
      </c>
      <c r="J374" s="4"/>
      <c r="K374" s="4">
        <v>0</v>
      </c>
      <c r="L374" s="4">
        <v>373</v>
      </c>
      <c r="M374" s="4"/>
      <c r="O374" s="4">
        <v>373</v>
      </c>
      <c r="Q374" s="3">
        <v>0</v>
      </c>
      <c r="R374" s="3">
        <v>373</v>
      </c>
    </row>
    <row r="375" spans="1:18">
      <c r="A375" s="4"/>
      <c r="B375" s="4"/>
      <c r="C375" s="4">
        <v>374</v>
      </c>
      <c r="D375" s="4"/>
      <c r="E375" s="4">
        <v>0</v>
      </c>
      <c r="F375" s="4">
        <v>374</v>
      </c>
      <c r="G375" s="4"/>
      <c r="H375" s="4"/>
      <c r="I375" s="4">
        <v>374</v>
      </c>
      <c r="J375" s="4"/>
      <c r="K375" s="4">
        <v>0</v>
      </c>
      <c r="L375" s="4">
        <v>374</v>
      </c>
      <c r="M375" s="4"/>
      <c r="O375" s="4">
        <v>374</v>
      </c>
      <c r="Q375" s="3">
        <v>0</v>
      </c>
      <c r="R375" s="3">
        <v>374</v>
      </c>
    </row>
    <row r="376" spans="1:18">
      <c r="A376" s="4"/>
      <c r="B376" s="4"/>
      <c r="C376" s="4">
        <v>375</v>
      </c>
      <c r="D376" s="4"/>
      <c r="E376" s="4">
        <v>0</v>
      </c>
      <c r="F376" s="4">
        <v>375</v>
      </c>
      <c r="G376" s="4"/>
      <c r="H376" s="4"/>
      <c r="I376" s="4">
        <v>375</v>
      </c>
      <c r="J376" s="4"/>
      <c r="K376" s="4">
        <v>0</v>
      </c>
      <c r="L376" s="4">
        <v>375</v>
      </c>
      <c r="M376" s="4"/>
      <c r="O376" s="4">
        <v>375</v>
      </c>
      <c r="Q376" s="3">
        <v>0</v>
      </c>
      <c r="R376" s="3">
        <v>375</v>
      </c>
    </row>
    <row r="377" spans="1:18">
      <c r="A377" s="4"/>
      <c r="B377" s="4"/>
      <c r="C377" s="4">
        <v>376</v>
      </c>
      <c r="D377" s="4"/>
      <c r="E377" s="4">
        <v>0</v>
      </c>
      <c r="F377" s="4">
        <v>376</v>
      </c>
      <c r="G377" s="4"/>
      <c r="H377" s="4"/>
      <c r="I377" s="4">
        <v>376</v>
      </c>
      <c r="J377" s="4"/>
      <c r="K377" s="4">
        <v>0</v>
      </c>
      <c r="L377" s="4">
        <v>376</v>
      </c>
      <c r="M377" s="4"/>
      <c r="O377" s="4">
        <v>376</v>
      </c>
      <c r="Q377" s="3">
        <v>0</v>
      </c>
      <c r="R377" s="3">
        <v>376</v>
      </c>
    </row>
    <row r="378" spans="1:18">
      <c r="A378" s="4"/>
      <c r="B378" s="4"/>
      <c r="C378" s="4">
        <v>377</v>
      </c>
      <c r="D378" s="4"/>
      <c r="E378" s="4">
        <v>0</v>
      </c>
      <c r="F378" s="4">
        <v>377</v>
      </c>
      <c r="G378" s="4"/>
      <c r="H378" s="4"/>
      <c r="I378" s="4">
        <v>377</v>
      </c>
      <c r="J378" s="4"/>
      <c r="K378" s="4">
        <v>0</v>
      </c>
      <c r="L378" s="4">
        <v>377</v>
      </c>
      <c r="M378" s="4"/>
      <c r="O378" s="4">
        <v>377</v>
      </c>
      <c r="Q378" s="3">
        <v>0</v>
      </c>
      <c r="R378" s="3">
        <v>377</v>
      </c>
    </row>
    <row r="379" spans="1:18">
      <c r="A379" s="4"/>
      <c r="B379" s="4"/>
      <c r="C379" s="4">
        <v>378</v>
      </c>
      <c r="D379" s="4"/>
      <c r="E379" s="4">
        <v>0</v>
      </c>
      <c r="F379" s="4">
        <v>378</v>
      </c>
      <c r="G379" s="4"/>
      <c r="H379" s="4"/>
      <c r="I379" s="4">
        <v>378</v>
      </c>
      <c r="J379" s="4"/>
      <c r="K379" s="4">
        <v>0</v>
      </c>
      <c r="L379" s="4">
        <v>378</v>
      </c>
      <c r="M379" s="4"/>
      <c r="O379" s="4">
        <v>378</v>
      </c>
      <c r="Q379" s="3">
        <v>0</v>
      </c>
      <c r="R379" s="3">
        <v>378</v>
      </c>
    </row>
    <row r="380" spans="1:18">
      <c r="A380" s="4"/>
      <c r="B380" s="4"/>
      <c r="C380" s="4">
        <v>379</v>
      </c>
      <c r="D380" s="4"/>
      <c r="E380" s="4">
        <v>0</v>
      </c>
      <c r="F380" s="4">
        <v>379</v>
      </c>
      <c r="G380" s="4"/>
      <c r="H380" s="4"/>
      <c r="I380" s="4">
        <v>379</v>
      </c>
      <c r="J380" s="4"/>
      <c r="K380" s="4">
        <v>0</v>
      </c>
      <c r="L380" s="4">
        <v>379</v>
      </c>
      <c r="M380" s="4"/>
      <c r="O380" s="4">
        <v>379</v>
      </c>
      <c r="Q380" s="3">
        <v>0</v>
      </c>
      <c r="R380" s="3">
        <v>379</v>
      </c>
    </row>
    <row r="381" spans="1:18">
      <c r="A381" s="4"/>
      <c r="B381" s="4"/>
      <c r="C381" s="4">
        <v>380</v>
      </c>
      <c r="D381" s="4"/>
      <c r="E381" s="4">
        <v>0</v>
      </c>
      <c r="F381" s="4">
        <v>380</v>
      </c>
      <c r="G381" s="4"/>
      <c r="H381" s="4"/>
      <c r="I381" s="4">
        <v>380</v>
      </c>
      <c r="J381" s="4"/>
      <c r="K381" s="4">
        <v>0</v>
      </c>
      <c r="L381" s="4">
        <v>380</v>
      </c>
      <c r="M381" s="4"/>
      <c r="O381" s="4">
        <v>380</v>
      </c>
      <c r="Q381" s="3">
        <v>0</v>
      </c>
      <c r="R381" s="3">
        <v>380</v>
      </c>
    </row>
    <row r="382" spans="1:18">
      <c r="A382" s="4"/>
      <c r="B382" s="4"/>
      <c r="C382" s="4">
        <v>381</v>
      </c>
      <c r="D382" s="4"/>
      <c r="E382" s="4">
        <v>0</v>
      </c>
      <c r="F382" s="4">
        <v>381</v>
      </c>
      <c r="G382" s="4"/>
      <c r="H382" s="4"/>
      <c r="I382" s="4">
        <v>381</v>
      </c>
      <c r="J382" s="4"/>
      <c r="K382" s="4">
        <v>0</v>
      </c>
      <c r="L382" s="4">
        <v>381</v>
      </c>
      <c r="M382" s="4"/>
      <c r="O382" s="4">
        <v>381</v>
      </c>
      <c r="Q382" s="3">
        <v>0</v>
      </c>
      <c r="R382" s="3">
        <v>381</v>
      </c>
    </row>
    <row r="383" spans="1:18">
      <c r="A383" s="4"/>
      <c r="B383" s="4"/>
      <c r="C383" s="4">
        <v>382</v>
      </c>
      <c r="D383" s="4"/>
      <c r="E383" s="4">
        <v>0</v>
      </c>
      <c r="F383" s="4">
        <v>382</v>
      </c>
      <c r="G383" s="4"/>
      <c r="H383" s="4"/>
      <c r="I383" s="4">
        <v>382</v>
      </c>
      <c r="J383" s="4"/>
      <c r="K383" s="4">
        <v>0</v>
      </c>
      <c r="L383" s="4">
        <v>382</v>
      </c>
      <c r="M383" s="4"/>
      <c r="O383" s="4">
        <v>382</v>
      </c>
      <c r="Q383" s="3">
        <v>0</v>
      </c>
      <c r="R383" s="3">
        <v>382</v>
      </c>
    </row>
    <row r="384" spans="1:18">
      <c r="A384" s="4"/>
      <c r="B384" s="4"/>
      <c r="C384" s="4">
        <v>383</v>
      </c>
      <c r="D384" s="4"/>
      <c r="E384" s="4">
        <v>0</v>
      </c>
      <c r="F384" s="4">
        <v>383</v>
      </c>
      <c r="G384" s="4"/>
      <c r="H384" s="4"/>
      <c r="I384" s="4">
        <v>383</v>
      </c>
      <c r="J384" s="4"/>
      <c r="K384" s="4">
        <v>0</v>
      </c>
      <c r="L384" s="4">
        <v>383</v>
      </c>
      <c r="M384" s="4"/>
      <c r="O384" s="4">
        <v>383</v>
      </c>
      <c r="Q384" s="3">
        <v>0</v>
      </c>
      <c r="R384" s="3">
        <v>383</v>
      </c>
    </row>
    <row r="385" spans="1:18">
      <c r="A385" s="4"/>
      <c r="B385" s="4"/>
      <c r="C385" s="4">
        <v>384</v>
      </c>
      <c r="D385" s="4"/>
      <c r="E385" s="4">
        <v>0</v>
      </c>
      <c r="F385" s="4">
        <v>384</v>
      </c>
      <c r="G385" s="4"/>
      <c r="H385" s="4"/>
      <c r="I385" s="4">
        <v>384</v>
      </c>
      <c r="J385" s="4"/>
      <c r="K385" s="4">
        <v>0</v>
      </c>
      <c r="L385" s="4">
        <v>384</v>
      </c>
      <c r="M385" s="4"/>
      <c r="O385" s="4">
        <v>384</v>
      </c>
      <c r="Q385" s="3">
        <v>0</v>
      </c>
      <c r="R385" s="3">
        <v>384</v>
      </c>
    </row>
    <row r="386" spans="1:18">
      <c r="A386" s="4"/>
      <c r="B386" s="4"/>
      <c r="C386" s="4">
        <v>385</v>
      </c>
      <c r="D386" s="4"/>
      <c r="E386" s="4">
        <v>0</v>
      </c>
      <c r="F386" s="4">
        <v>385</v>
      </c>
      <c r="G386" s="4"/>
      <c r="H386" s="4"/>
      <c r="I386" s="4">
        <v>385</v>
      </c>
      <c r="J386" s="4"/>
      <c r="K386" s="4">
        <v>0</v>
      </c>
      <c r="L386" s="4">
        <v>385</v>
      </c>
      <c r="M386" s="4"/>
      <c r="O386" s="4">
        <v>385</v>
      </c>
      <c r="Q386" s="3">
        <v>0</v>
      </c>
      <c r="R386" s="3">
        <v>385</v>
      </c>
    </row>
    <row r="387" spans="1:18">
      <c r="A387" s="4"/>
      <c r="B387" s="4"/>
      <c r="C387" s="4">
        <v>386</v>
      </c>
      <c r="D387" s="4"/>
      <c r="E387" s="4">
        <v>0</v>
      </c>
      <c r="F387" s="4">
        <v>386</v>
      </c>
      <c r="G387" s="4"/>
      <c r="H387" s="4"/>
      <c r="I387" s="4">
        <v>386</v>
      </c>
      <c r="J387" s="4"/>
      <c r="K387" s="4">
        <v>0</v>
      </c>
      <c r="L387" s="4">
        <v>386</v>
      </c>
      <c r="M387" s="4"/>
      <c r="O387" s="4">
        <v>386</v>
      </c>
      <c r="Q387" s="3">
        <v>0</v>
      </c>
      <c r="R387" s="3">
        <v>386</v>
      </c>
    </row>
    <row r="388" spans="1:18">
      <c r="A388" s="4"/>
      <c r="B388" s="4"/>
      <c r="C388" s="4">
        <v>387</v>
      </c>
      <c r="D388" s="4"/>
      <c r="E388" s="4">
        <v>0</v>
      </c>
      <c r="F388" s="4">
        <v>387</v>
      </c>
      <c r="G388" s="4"/>
      <c r="H388" s="4"/>
      <c r="I388" s="4">
        <v>387</v>
      </c>
      <c r="J388" s="4"/>
      <c r="K388" s="4">
        <v>0</v>
      </c>
      <c r="L388" s="4">
        <v>387</v>
      </c>
      <c r="M388" s="4"/>
      <c r="O388" s="4">
        <v>387</v>
      </c>
      <c r="Q388" s="3">
        <v>0</v>
      </c>
      <c r="R388" s="3">
        <v>387</v>
      </c>
    </row>
    <row r="389" spans="1:18">
      <c r="A389" s="4"/>
      <c r="B389" s="4"/>
      <c r="C389" s="4">
        <v>388</v>
      </c>
      <c r="D389" s="4"/>
      <c r="E389" s="4">
        <v>0</v>
      </c>
      <c r="F389" s="4">
        <v>388</v>
      </c>
      <c r="G389" s="4"/>
      <c r="H389" s="4"/>
      <c r="I389" s="4">
        <v>388</v>
      </c>
      <c r="J389" s="4"/>
      <c r="K389" s="4">
        <v>0</v>
      </c>
      <c r="L389" s="4">
        <v>388</v>
      </c>
      <c r="M389" s="4"/>
      <c r="O389" s="4">
        <v>388</v>
      </c>
      <c r="Q389" s="3">
        <v>0</v>
      </c>
      <c r="R389" s="3">
        <v>388</v>
      </c>
    </row>
    <row r="390" spans="1:18">
      <c r="A390" s="4"/>
      <c r="B390" s="4"/>
      <c r="C390" s="4">
        <v>389</v>
      </c>
      <c r="D390" s="4"/>
      <c r="E390" s="4">
        <v>0</v>
      </c>
      <c r="F390" s="4">
        <v>389</v>
      </c>
      <c r="G390" s="4"/>
      <c r="H390" s="4"/>
      <c r="I390" s="4">
        <v>389</v>
      </c>
      <c r="J390" s="4"/>
      <c r="K390" s="4">
        <v>0</v>
      </c>
      <c r="L390" s="4">
        <v>389</v>
      </c>
      <c r="M390" s="4"/>
      <c r="O390" s="4">
        <v>389</v>
      </c>
      <c r="Q390" s="3">
        <v>0</v>
      </c>
      <c r="R390" s="3">
        <v>389</v>
      </c>
    </row>
    <row r="391" spans="1:18">
      <c r="A391" s="4"/>
      <c r="B391" s="4"/>
      <c r="C391" s="4">
        <v>390</v>
      </c>
      <c r="D391" s="4"/>
      <c r="E391" s="4">
        <v>0</v>
      </c>
      <c r="F391" s="4">
        <v>390</v>
      </c>
      <c r="G391" s="4"/>
      <c r="H391" s="4"/>
      <c r="I391" s="4">
        <v>390</v>
      </c>
      <c r="J391" s="4"/>
      <c r="K391" s="4">
        <v>0</v>
      </c>
      <c r="L391" s="4">
        <v>390</v>
      </c>
      <c r="M391" s="4"/>
      <c r="O391" s="4">
        <v>390</v>
      </c>
      <c r="Q391" s="3">
        <v>0</v>
      </c>
      <c r="R391" s="3">
        <v>390</v>
      </c>
    </row>
    <row r="392" spans="1:18">
      <c r="A392" s="4"/>
      <c r="B392" s="4"/>
      <c r="C392" s="4">
        <v>391</v>
      </c>
      <c r="D392" s="4"/>
      <c r="E392" s="4">
        <v>0</v>
      </c>
      <c r="F392" s="4">
        <v>391</v>
      </c>
      <c r="G392" s="4"/>
      <c r="H392" s="4"/>
      <c r="I392" s="4">
        <v>391</v>
      </c>
      <c r="J392" s="4"/>
      <c r="K392" s="4">
        <v>0</v>
      </c>
      <c r="L392" s="4">
        <v>391</v>
      </c>
      <c r="M392" s="4"/>
      <c r="O392" s="4">
        <v>391</v>
      </c>
      <c r="Q392" s="3">
        <v>0</v>
      </c>
      <c r="R392" s="3">
        <v>391</v>
      </c>
    </row>
    <row r="393" spans="1:18">
      <c r="A393" s="4"/>
      <c r="B393" s="4"/>
      <c r="C393" s="4">
        <v>392</v>
      </c>
      <c r="D393" s="4"/>
      <c r="E393" s="4">
        <v>0</v>
      </c>
      <c r="F393" s="4">
        <v>392</v>
      </c>
      <c r="G393" s="4"/>
      <c r="H393" s="4"/>
      <c r="I393" s="4">
        <v>392</v>
      </c>
      <c r="J393" s="4"/>
      <c r="K393" s="4">
        <v>0</v>
      </c>
      <c r="L393" s="4">
        <v>392</v>
      </c>
      <c r="M393" s="4"/>
      <c r="O393" s="4">
        <v>392</v>
      </c>
      <c r="Q393" s="3">
        <v>0</v>
      </c>
      <c r="R393" s="3">
        <v>392</v>
      </c>
    </row>
    <row r="394" spans="1:18">
      <c r="A394" s="4"/>
      <c r="B394" s="4"/>
      <c r="C394" s="4">
        <v>393</v>
      </c>
      <c r="D394" s="4"/>
      <c r="E394" s="4">
        <v>0</v>
      </c>
      <c r="F394" s="4">
        <v>393</v>
      </c>
      <c r="G394" s="4"/>
      <c r="H394" s="4"/>
      <c r="I394" s="4">
        <v>393</v>
      </c>
      <c r="J394" s="4"/>
      <c r="K394" s="4">
        <v>0</v>
      </c>
      <c r="L394" s="4">
        <v>393</v>
      </c>
      <c r="M394" s="4"/>
      <c r="O394" s="4">
        <v>393</v>
      </c>
      <c r="Q394" s="3">
        <v>0</v>
      </c>
      <c r="R394" s="3">
        <v>393</v>
      </c>
    </row>
    <row r="395" spans="1:18">
      <c r="A395" s="4"/>
      <c r="B395" s="4"/>
      <c r="C395" s="4">
        <v>394</v>
      </c>
      <c r="D395" s="4"/>
      <c r="E395" s="4">
        <v>0</v>
      </c>
      <c r="F395" s="4">
        <v>394</v>
      </c>
      <c r="G395" s="4"/>
      <c r="H395" s="4"/>
      <c r="I395" s="4">
        <v>394</v>
      </c>
      <c r="J395" s="4"/>
      <c r="K395" s="4">
        <v>0</v>
      </c>
      <c r="L395" s="4">
        <v>394</v>
      </c>
      <c r="M395" s="4"/>
      <c r="O395" s="4">
        <v>394</v>
      </c>
      <c r="Q395" s="3">
        <v>0</v>
      </c>
      <c r="R395" s="3">
        <v>394</v>
      </c>
    </row>
    <row r="396" spans="1:18">
      <c r="A396" s="4"/>
      <c r="B396" s="4"/>
      <c r="C396" s="4">
        <v>395</v>
      </c>
      <c r="D396" s="4"/>
      <c r="E396" s="4">
        <v>0</v>
      </c>
      <c r="F396" s="4">
        <v>395</v>
      </c>
      <c r="G396" s="4"/>
      <c r="H396" s="4"/>
      <c r="I396" s="4">
        <v>395</v>
      </c>
      <c r="J396" s="4"/>
      <c r="K396" s="4">
        <v>0</v>
      </c>
      <c r="L396" s="4">
        <v>395</v>
      </c>
      <c r="M396" s="4"/>
      <c r="O396" s="4">
        <v>395</v>
      </c>
      <c r="Q396" s="3">
        <v>0</v>
      </c>
      <c r="R396" s="3">
        <v>395</v>
      </c>
    </row>
    <row r="397" spans="1:18">
      <c r="A397" s="4"/>
      <c r="B397" s="4"/>
      <c r="C397" s="4">
        <v>396</v>
      </c>
      <c r="D397" s="4"/>
      <c r="E397" s="4">
        <v>0</v>
      </c>
      <c r="F397" s="4">
        <v>396</v>
      </c>
      <c r="G397" s="4"/>
      <c r="H397" s="4"/>
      <c r="I397" s="4">
        <v>396</v>
      </c>
      <c r="J397" s="4"/>
      <c r="K397" s="4">
        <v>0</v>
      </c>
      <c r="L397" s="4">
        <v>396</v>
      </c>
      <c r="M397" s="4"/>
      <c r="O397" s="4">
        <v>396</v>
      </c>
      <c r="Q397" s="3">
        <v>0</v>
      </c>
      <c r="R397" s="3">
        <v>396</v>
      </c>
    </row>
    <row r="398" spans="1:18">
      <c r="A398" s="4"/>
      <c r="B398" s="4"/>
      <c r="C398" s="4">
        <v>397</v>
      </c>
      <c r="D398" s="4"/>
      <c r="E398" s="4">
        <v>0</v>
      </c>
      <c r="F398" s="4">
        <v>397</v>
      </c>
      <c r="G398" s="4"/>
      <c r="H398" s="4"/>
      <c r="I398" s="4">
        <v>397</v>
      </c>
      <c r="J398" s="4"/>
      <c r="K398" s="4">
        <v>0</v>
      </c>
      <c r="L398" s="4">
        <v>397</v>
      </c>
      <c r="M398" s="4"/>
      <c r="O398" s="4">
        <v>397</v>
      </c>
      <c r="Q398" s="3">
        <v>0</v>
      </c>
      <c r="R398" s="3">
        <v>397</v>
      </c>
    </row>
    <row r="399" spans="1:18">
      <c r="A399" s="4"/>
      <c r="B399" s="4"/>
      <c r="C399" s="4">
        <v>398</v>
      </c>
      <c r="D399" s="4"/>
      <c r="E399" s="4">
        <v>0</v>
      </c>
      <c r="F399" s="4">
        <v>398</v>
      </c>
      <c r="G399" s="4"/>
      <c r="H399" s="4"/>
      <c r="I399" s="4">
        <v>398</v>
      </c>
      <c r="J399" s="4"/>
      <c r="K399" s="4">
        <v>0</v>
      </c>
      <c r="L399" s="4">
        <v>398</v>
      </c>
      <c r="M399" s="4"/>
      <c r="O399" s="4">
        <v>398</v>
      </c>
      <c r="Q399" s="3">
        <v>0</v>
      </c>
      <c r="R399" s="3">
        <v>398</v>
      </c>
    </row>
    <row r="400" spans="1:18">
      <c r="A400" s="4"/>
      <c r="B400" s="4"/>
      <c r="C400" s="4">
        <v>399</v>
      </c>
      <c r="D400" s="4"/>
      <c r="E400" s="4">
        <v>0</v>
      </c>
      <c r="F400" s="4">
        <v>399</v>
      </c>
      <c r="G400" s="4"/>
      <c r="H400" s="4"/>
      <c r="I400" s="4">
        <v>399</v>
      </c>
      <c r="J400" s="4"/>
      <c r="K400" s="4">
        <v>0</v>
      </c>
      <c r="L400" s="4">
        <v>399</v>
      </c>
      <c r="M400" s="4"/>
      <c r="O400" s="4">
        <v>399</v>
      </c>
      <c r="Q400" s="3">
        <v>0</v>
      </c>
      <c r="R400" s="3">
        <v>399</v>
      </c>
    </row>
    <row r="401" spans="1:18">
      <c r="A401" s="4"/>
      <c r="B401" s="4"/>
      <c r="C401" s="4">
        <v>400</v>
      </c>
      <c r="D401" s="4"/>
      <c r="E401" s="4">
        <v>0</v>
      </c>
      <c r="F401" s="4">
        <v>400</v>
      </c>
      <c r="G401" s="4"/>
      <c r="H401" s="4"/>
      <c r="I401" s="4">
        <v>400</v>
      </c>
      <c r="J401" s="4"/>
      <c r="K401" s="4">
        <v>0</v>
      </c>
      <c r="L401" s="4">
        <v>400</v>
      </c>
      <c r="M401" s="4"/>
      <c r="O401" s="4">
        <v>400</v>
      </c>
      <c r="Q401" s="3">
        <v>0</v>
      </c>
      <c r="R401" s="3">
        <v>400</v>
      </c>
    </row>
    <row r="402" spans="1:18">
      <c r="A402" s="4"/>
      <c r="B402" s="4"/>
      <c r="C402" s="4">
        <v>401</v>
      </c>
      <c r="D402" s="4"/>
      <c r="E402" s="4">
        <v>0</v>
      </c>
      <c r="F402" s="4">
        <v>401</v>
      </c>
      <c r="G402" s="4"/>
      <c r="H402" s="4"/>
      <c r="I402" s="4">
        <v>401</v>
      </c>
      <c r="J402" s="4"/>
      <c r="K402" s="4">
        <v>0</v>
      </c>
      <c r="L402" s="4">
        <v>401</v>
      </c>
      <c r="M402" s="4"/>
      <c r="O402" s="4">
        <v>401</v>
      </c>
      <c r="Q402" s="3">
        <v>0</v>
      </c>
      <c r="R402" s="3">
        <v>401</v>
      </c>
    </row>
    <row r="403" spans="1:18">
      <c r="A403" s="4"/>
      <c r="B403" s="4"/>
      <c r="C403" s="4">
        <v>402</v>
      </c>
      <c r="D403" s="4"/>
      <c r="E403" s="4">
        <v>0</v>
      </c>
      <c r="F403" s="4">
        <v>402</v>
      </c>
      <c r="G403" s="4"/>
      <c r="H403" s="4"/>
      <c r="I403" s="4">
        <v>402</v>
      </c>
      <c r="J403" s="4"/>
      <c r="K403" s="4">
        <v>0</v>
      </c>
      <c r="L403" s="4">
        <v>402</v>
      </c>
      <c r="M403" s="4"/>
      <c r="O403" s="4">
        <v>402</v>
      </c>
      <c r="Q403" s="3">
        <v>0</v>
      </c>
      <c r="R403" s="3">
        <v>402</v>
      </c>
    </row>
    <row r="404" spans="1:18">
      <c r="A404" s="4"/>
      <c r="B404" s="4"/>
      <c r="C404" s="4">
        <v>403</v>
      </c>
      <c r="D404" s="4"/>
      <c r="E404" s="4">
        <v>0</v>
      </c>
      <c r="F404" s="4">
        <v>403</v>
      </c>
      <c r="G404" s="4"/>
      <c r="H404" s="4"/>
      <c r="I404" s="4">
        <v>403</v>
      </c>
      <c r="J404" s="4"/>
      <c r="K404" s="4">
        <v>0</v>
      </c>
      <c r="L404" s="4">
        <v>403</v>
      </c>
      <c r="M404" s="4"/>
      <c r="O404" s="4">
        <v>403</v>
      </c>
      <c r="Q404" s="3">
        <v>0</v>
      </c>
      <c r="R404" s="3">
        <v>403</v>
      </c>
    </row>
    <row r="405" spans="1:18">
      <c r="A405" s="4"/>
      <c r="B405" s="4"/>
      <c r="C405" s="4">
        <v>404</v>
      </c>
      <c r="D405" s="4"/>
      <c r="E405" s="4">
        <v>0</v>
      </c>
      <c r="F405" s="4">
        <v>404</v>
      </c>
      <c r="G405" s="4"/>
      <c r="H405" s="4"/>
      <c r="I405" s="4">
        <v>404</v>
      </c>
      <c r="J405" s="4"/>
      <c r="K405" s="4">
        <v>0</v>
      </c>
      <c r="L405" s="4">
        <v>404</v>
      </c>
      <c r="M405" s="4"/>
      <c r="O405" s="4">
        <v>404</v>
      </c>
      <c r="Q405" s="3">
        <v>0</v>
      </c>
      <c r="R405" s="3">
        <v>404</v>
      </c>
    </row>
    <row r="406" spans="1:18">
      <c r="A406" s="4"/>
      <c r="B406" s="4"/>
      <c r="C406" s="4">
        <v>405</v>
      </c>
      <c r="D406" s="4"/>
      <c r="E406" s="4">
        <v>0</v>
      </c>
      <c r="F406" s="4">
        <v>405</v>
      </c>
      <c r="G406" s="4"/>
      <c r="H406" s="4"/>
      <c r="I406" s="4">
        <v>405</v>
      </c>
      <c r="J406" s="4"/>
      <c r="K406" s="4">
        <v>0</v>
      </c>
      <c r="L406" s="4">
        <v>405</v>
      </c>
      <c r="M406" s="4"/>
      <c r="O406" s="4">
        <v>405</v>
      </c>
      <c r="Q406" s="3">
        <v>0</v>
      </c>
      <c r="R406" s="3">
        <v>405</v>
      </c>
    </row>
    <row r="407" spans="1:18">
      <c r="A407" s="4"/>
      <c r="B407" s="4"/>
      <c r="C407" s="4">
        <v>406</v>
      </c>
      <c r="D407" s="4"/>
      <c r="E407" s="4">
        <v>0</v>
      </c>
      <c r="F407" s="4">
        <v>406</v>
      </c>
      <c r="G407" s="4"/>
      <c r="H407" s="4"/>
      <c r="I407" s="4">
        <v>406</v>
      </c>
      <c r="J407" s="4"/>
      <c r="K407" s="4">
        <v>0</v>
      </c>
      <c r="L407" s="4">
        <v>406</v>
      </c>
      <c r="M407" s="4"/>
      <c r="O407" s="4">
        <v>406</v>
      </c>
      <c r="Q407" s="3">
        <v>0</v>
      </c>
      <c r="R407" s="3">
        <v>406</v>
      </c>
    </row>
    <row r="408" spans="1:18">
      <c r="A408" s="4"/>
      <c r="B408" s="4"/>
      <c r="C408" s="4">
        <v>407</v>
      </c>
      <c r="D408" s="4"/>
      <c r="E408" s="4">
        <v>0</v>
      </c>
      <c r="F408" s="4">
        <v>407</v>
      </c>
      <c r="G408" s="4"/>
      <c r="H408" s="4"/>
      <c r="I408" s="4">
        <v>407</v>
      </c>
      <c r="J408" s="4"/>
      <c r="K408" s="4">
        <v>0</v>
      </c>
      <c r="L408" s="4">
        <v>407</v>
      </c>
      <c r="M408" s="4"/>
      <c r="O408" s="4">
        <v>407</v>
      </c>
      <c r="Q408" s="3">
        <v>0</v>
      </c>
      <c r="R408" s="3">
        <v>407</v>
      </c>
    </row>
    <row r="409" spans="1:18">
      <c r="A409" s="4"/>
      <c r="B409" s="4"/>
      <c r="C409" s="4">
        <v>408</v>
      </c>
      <c r="D409" s="4"/>
      <c r="E409" s="4">
        <v>0</v>
      </c>
      <c r="F409" s="4">
        <v>408</v>
      </c>
      <c r="G409" s="4"/>
      <c r="H409" s="4"/>
      <c r="I409" s="4">
        <v>408</v>
      </c>
      <c r="J409" s="4"/>
      <c r="K409" s="4">
        <v>0</v>
      </c>
      <c r="L409" s="4">
        <v>408</v>
      </c>
      <c r="M409" s="4"/>
      <c r="O409" s="4">
        <v>408</v>
      </c>
      <c r="Q409" s="3">
        <v>0</v>
      </c>
      <c r="R409" s="3">
        <v>408</v>
      </c>
    </row>
    <row r="410" spans="1:18">
      <c r="A410" s="4"/>
      <c r="B410" s="4"/>
      <c r="C410" s="4">
        <v>409</v>
      </c>
      <c r="D410" s="4"/>
      <c r="E410" s="4">
        <v>0</v>
      </c>
      <c r="F410" s="4">
        <v>409</v>
      </c>
      <c r="G410" s="4"/>
      <c r="H410" s="4"/>
      <c r="I410" s="4">
        <v>409</v>
      </c>
      <c r="J410" s="4"/>
      <c r="K410" s="4">
        <v>0</v>
      </c>
      <c r="L410" s="4">
        <v>409</v>
      </c>
      <c r="M410" s="4"/>
      <c r="O410" s="4">
        <v>409</v>
      </c>
      <c r="Q410" s="3">
        <v>0</v>
      </c>
      <c r="R410" s="3">
        <v>409</v>
      </c>
    </row>
    <row r="411" spans="1:18">
      <c r="A411" s="4"/>
      <c r="B411" s="4"/>
      <c r="C411" s="4">
        <v>410</v>
      </c>
      <c r="D411" s="4"/>
      <c r="E411" s="4">
        <v>0</v>
      </c>
      <c r="F411" s="4">
        <v>410</v>
      </c>
      <c r="G411" s="4"/>
      <c r="H411" s="4"/>
      <c r="I411" s="4">
        <v>410</v>
      </c>
      <c r="J411" s="4"/>
      <c r="K411" s="4">
        <v>0</v>
      </c>
      <c r="L411" s="4">
        <v>410</v>
      </c>
      <c r="M411" s="4"/>
      <c r="O411" s="4">
        <v>410</v>
      </c>
      <c r="Q411" s="3">
        <v>0</v>
      </c>
      <c r="R411" s="3">
        <v>410</v>
      </c>
    </row>
    <row r="412" spans="1:18">
      <c r="A412" s="4"/>
      <c r="B412" s="4"/>
      <c r="C412" s="4">
        <v>411</v>
      </c>
      <c r="D412" s="4"/>
      <c r="E412" s="4">
        <v>0</v>
      </c>
      <c r="F412" s="4">
        <v>411</v>
      </c>
      <c r="G412" s="4"/>
      <c r="H412" s="4"/>
      <c r="I412" s="4">
        <v>411</v>
      </c>
      <c r="J412" s="4"/>
      <c r="K412" s="4">
        <v>0</v>
      </c>
      <c r="L412" s="4">
        <v>411</v>
      </c>
      <c r="M412" s="4"/>
      <c r="O412" s="4">
        <v>411</v>
      </c>
      <c r="Q412" s="3">
        <v>0</v>
      </c>
      <c r="R412" s="3">
        <v>411</v>
      </c>
    </row>
    <row r="413" spans="1:18">
      <c r="A413" s="4"/>
      <c r="B413" s="4"/>
      <c r="C413" s="4">
        <v>412</v>
      </c>
      <c r="D413" s="4"/>
      <c r="E413" s="4">
        <v>0</v>
      </c>
      <c r="F413" s="4">
        <v>412</v>
      </c>
      <c r="G413" s="4"/>
      <c r="H413" s="4"/>
      <c r="I413" s="4">
        <v>412</v>
      </c>
      <c r="J413" s="4"/>
      <c r="K413" s="4">
        <v>0</v>
      </c>
      <c r="L413" s="4">
        <v>412</v>
      </c>
      <c r="M413" s="4"/>
      <c r="O413" s="4">
        <v>412</v>
      </c>
      <c r="Q413" s="3">
        <v>0</v>
      </c>
      <c r="R413" s="3">
        <v>412</v>
      </c>
    </row>
    <row r="414" spans="1:18">
      <c r="A414" s="4"/>
      <c r="B414" s="4"/>
      <c r="C414" s="4">
        <v>413</v>
      </c>
      <c r="D414" s="4"/>
      <c r="E414" s="4">
        <v>0</v>
      </c>
      <c r="F414" s="4">
        <v>413</v>
      </c>
      <c r="G414" s="4"/>
      <c r="H414" s="4"/>
      <c r="I414" s="4">
        <v>413</v>
      </c>
      <c r="J414" s="4"/>
      <c r="K414" s="4">
        <v>0</v>
      </c>
      <c r="L414" s="4">
        <v>413</v>
      </c>
      <c r="M414" s="4"/>
      <c r="O414" s="4">
        <v>413</v>
      </c>
      <c r="Q414" s="3">
        <v>0</v>
      </c>
      <c r="R414" s="3">
        <v>413</v>
      </c>
    </row>
    <row r="415" spans="1:18">
      <c r="A415" s="4"/>
      <c r="B415" s="4"/>
      <c r="C415" s="4">
        <v>414</v>
      </c>
      <c r="D415" s="4"/>
      <c r="E415" s="4">
        <v>0</v>
      </c>
      <c r="F415" s="4">
        <v>414</v>
      </c>
      <c r="G415" s="4"/>
      <c r="H415" s="4"/>
      <c r="I415" s="4">
        <v>414</v>
      </c>
      <c r="J415" s="4"/>
      <c r="K415" s="4">
        <v>0</v>
      </c>
      <c r="L415" s="4">
        <v>414</v>
      </c>
      <c r="M415" s="4"/>
      <c r="O415" s="4">
        <v>414</v>
      </c>
      <c r="Q415" s="3">
        <v>0</v>
      </c>
      <c r="R415" s="3">
        <v>414</v>
      </c>
    </row>
    <row r="416" spans="1:18">
      <c r="A416" s="4"/>
      <c r="B416" s="4"/>
      <c r="C416" s="4">
        <v>415</v>
      </c>
      <c r="D416" s="4"/>
      <c r="E416" s="4">
        <v>0</v>
      </c>
      <c r="F416" s="4">
        <v>415</v>
      </c>
      <c r="G416" s="4"/>
      <c r="H416" s="4"/>
      <c r="I416" s="4">
        <v>415</v>
      </c>
      <c r="J416" s="4"/>
      <c r="K416" s="4">
        <v>0</v>
      </c>
      <c r="L416" s="4">
        <v>415</v>
      </c>
      <c r="M416" s="4"/>
      <c r="O416" s="4">
        <v>415</v>
      </c>
      <c r="Q416" s="3">
        <v>0</v>
      </c>
      <c r="R416" s="3">
        <v>415</v>
      </c>
    </row>
    <row r="417" spans="1:18">
      <c r="A417" s="4"/>
      <c r="B417" s="4"/>
      <c r="C417" s="4">
        <v>416</v>
      </c>
      <c r="D417" s="4"/>
      <c r="E417" s="4">
        <v>0</v>
      </c>
      <c r="F417" s="4">
        <v>416</v>
      </c>
      <c r="G417" s="4"/>
      <c r="H417" s="4"/>
      <c r="I417" s="4">
        <v>416</v>
      </c>
      <c r="J417" s="4"/>
      <c r="K417" s="4">
        <v>0</v>
      </c>
      <c r="L417" s="4">
        <v>416</v>
      </c>
      <c r="M417" s="4"/>
      <c r="O417" s="4">
        <v>416</v>
      </c>
      <c r="Q417" s="3">
        <v>0</v>
      </c>
      <c r="R417" s="3">
        <v>416</v>
      </c>
    </row>
    <row r="418" spans="1:18">
      <c r="A418" s="4"/>
      <c r="B418" s="4"/>
      <c r="C418" s="4">
        <v>417</v>
      </c>
      <c r="D418" s="4"/>
      <c r="E418" s="4">
        <v>0</v>
      </c>
      <c r="F418" s="4">
        <v>417</v>
      </c>
      <c r="G418" s="4"/>
      <c r="H418" s="4"/>
      <c r="I418" s="4">
        <v>417</v>
      </c>
      <c r="J418" s="4"/>
      <c r="K418" s="4">
        <v>0</v>
      </c>
      <c r="L418" s="4">
        <v>417</v>
      </c>
      <c r="M418" s="4"/>
      <c r="O418" s="4">
        <v>417</v>
      </c>
      <c r="Q418" s="3">
        <v>0</v>
      </c>
      <c r="R418" s="3">
        <v>417</v>
      </c>
    </row>
    <row r="419" spans="1:18">
      <c r="A419" s="4"/>
      <c r="B419" s="4"/>
      <c r="C419" s="4">
        <v>418</v>
      </c>
      <c r="D419" s="4"/>
      <c r="E419" s="4">
        <v>0</v>
      </c>
      <c r="F419" s="4">
        <v>418</v>
      </c>
      <c r="G419" s="4"/>
      <c r="H419" s="4"/>
      <c r="I419" s="4">
        <v>418</v>
      </c>
      <c r="J419" s="4"/>
      <c r="K419" s="4">
        <v>0</v>
      </c>
      <c r="L419" s="4">
        <v>418</v>
      </c>
      <c r="M419" s="4"/>
      <c r="O419" s="4">
        <v>418</v>
      </c>
      <c r="Q419" s="3">
        <v>0</v>
      </c>
      <c r="R419" s="3">
        <v>418</v>
      </c>
    </row>
    <row r="420" spans="1:18">
      <c r="A420" s="4"/>
      <c r="B420" s="4"/>
      <c r="C420" s="4">
        <v>419</v>
      </c>
      <c r="D420" s="4"/>
      <c r="E420" s="4">
        <v>0</v>
      </c>
      <c r="F420" s="4">
        <v>419</v>
      </c>
      <c r="G420" s="4"/>
      <c r="H420" s="4"/>
      <c r="I420" s="4">
        <v>419</v>
      </c>
      <c r="J420" s="4"/>
      <c r="K420" s="4">
        <v>0</v>
      </c>
      <c r="L420" s="4">
        <v>419</v>
      </c>
      <c r="M420" s="4"/>
      <c r="O420" s="4">
        <v>419</v>
      </c>
      <c r="Q420" s="3">
        <v>0</v>
      </c>
      <c r="R420" s="3">
        <v>419</v>
      </c>
    </row>
    <row r="421" spans="1:18">
      <c r="A421" s="4"/>
      <c r="B421" s="4"/>
      <c r="C421" s="4">
        <v>420</v>
      </c>
      <c r="D421" s="4"/>
      <c r="E421" s="4">
        <v>0</v>
      </c>
      <c r="F421" s="4">
        <v>420</v>
      </c>
      <c r="G421" s="4"/>
      <c r="H421" s="4"/>
      <c r="I421" s="4">
        <v>420</v>
      </c>
      <c r="J421" s="4"/>
      <c r="K421" s="4">
        <v>0</v>
      </c>
      <c r="L421" s="4">
        <v>420</v>
      </c>
      <c r="M421" s="4"/>
      <c r="O421" s="4">
        <v>420</v>
      </c>
      <c r="Q421" s="3">
        <v>0</v>
      </c>
      <c r="R421" s="3">
        <v>420</v>
      </c>
    </row>
    <row r="422" spans="1:18">
      <c r="A422" s="4"/>
      <c r="B422" s="4"/>
      <c r="C422" s="4">
        <v>421</v>
      </c>
      <c r="D422" s="4"/>
      <c r="E422" s="4">
        <v>0</v>
      </c>
      <c r="F422" s="4">
        <v>421</v>
      </c>
      <c r="G422" s="4"/>
      <c r="H422" s="4"/>
      <c r="I422" s="4">
        <v>421</v>
      </c>
      <c r="J422" s="4"/>
      <c r="K422" s="4">
        <v>0</v>
      </c>
      <c r="L422" s="4">
        <v>421</v>
      </c>
      <c r="M422" s="4"/>
      <c r="O422" s="4">
        <v>421</v>
      </c>
      <c r="Q422" s="3">
        <v>0</v>
      </c>
      <c r="R422" s="3">
        <v>421</v>
      </c>
    </row>
    <row r="423" spans="1:18">
      <c r="A423" s="4"/>
      <c r="B423" s="4"/>
      <c r="C423" s="4">
        <v>422</v>
      </c>
      <c r="D423" s="4"/>
      <c r="E423" s="4">
        <v>0</v>
      </c>
      <c r="F423" s="4">
        <v>422</v>
      </c>
      <c r="G423" s="4"/>
      <c r="H423" s="4"/>
      <c r="I423" s="4">
        <v>422</v>
      </c>
      <c r="J423" s="4"/>
      <c r="K423" s="4">
        <v>0</v>
      </c>
      <c r="L423" s="4">
        <v>422</v>
      </c>
      <c r="M423" s="4"/>
      <c r="O423" s="4">
        <v>422</v>
      </c>
      <c r="Q423" s="3">
        <v>0</v>
      </c>
      <c r="R423" s="3">
        <v>422</v>
      </c>
    </row>
    <row r="424" spans="1:18">
      <c r="A424" s="4"/>
      <c r="B424" s="4"/>
      <c r="C424" s="4">
        <v>423</v>
      </c>
      <c r="D424" s="4"/>
      <c r="E424" s="4">
        <v>0</v>
      </c>
      <c r="F424" s="4">
        <v>423</v>
      </c>
      <c r="G424" s="4"/>
      <c r="H424" s="4"/>
      <c r="I424" s="4">
        <v>423</v>
      </c>
      <c r="J424" s="4"/>
      <c r="K424" s="4">
        <v>0</v>
      </c>
      <c r="L424" s="4">
        <v>423</v>
      </c>
      <c r="M424" s="4"/>
      <c r="O424" s="4">
        <v>423</v>
      </c>
      <c r="Q424" s="3">
        <v>0</v>
      </c>
      <c r="R424" s="3">
        <v>423</v>
      </c>
    </row>
    <row r="425" spans="1:18">
      <c r="A425" s="4"/>
      <c r="B425" s="4"/>
      <c r="C425" s="4">
        <v>424</v>
      </c>
      <c r="D425" s="4"/>
      <c r="E425" s="4">
        <v>0</v>
      </c>
      <c r="F425" s="4">
        <v>424</v>
      </c>
      <c r="G425" s="4"/>
      <c r="H425" s="4"/>
      <c r="I425" s="4">
        <v>424</v>
      </c>
      <c r="J425" s="4"/>
      <c r="K425" s="4">
        <v>0</v>
      </c>
      <c r="L425" s="4">
        <v>424</v>
      </c>
      <c r="M425" s="4"/>
      <c r="O425" s="4">
        <v>424</v>
      </c>
      <c r="Q425" s="3">
        <v>0</v>
      </c>
      <c r="R425" s="3">
        <v>424</v>
      </c>
    </row>
    <row r="426" spans="1:18">
      <c r="A426" s="4"/>
      <c r="B426" s="4"/>
      <c r="C426" s="4">
        <v>425</v>
      </c>
      <c r="D426" s="4"/>
      <c r="E426" s="4">
        <v>0</v>
      </c>
      <c r="F426" s="4">
        <v>425</v>
      </c>
      <c r="G426" s="4"/>
      <c r="H426" s="4"/>
      <c r="I426" s="4">
        <v>425</v>
      </c>
      <c r="J426" s="4"/>
      <c r="K426" s="4">
        <v>0</v>
      </c>
      <c r="L426" s="4">
        <v>425</v>
      </c>
      <c r="M426" s="4"/>
      <c r="O426" s="4">
        <v>425</v>
      </c>
      <c r="Q426" s="3">
        <v>0</v>
      </c>
      <c r="R426" s="3">
        <v>425</v>
      </c>
    </row>
    <row r="427" spans="1:18">
      <c r="A427" s="4"/>
      <c r="B427" s="4"/>
      <c r="C427" s="4">
        <v>426</v>
      </c>
      <c r="D427" s="4"/>
      <c r="E427" s="4">
        <v>0</v>
      </c>
      <c r="F427" s="4">
        <v>426</v>
      </c>
      <c r="G427" s="4"/>
      <c r="H427" s="4"/>
      <c r="I427" s="4">
        <v>426</v>
      </c>
      <c r="J427" s="4"/>
      <c r="K427" s="4">
        <v>0</v>
      </c>
      <c r="L427" s="4">
        <v>426</v>
      </c>
      <c r="M427" s="4"/>
      <c r="O427" s="4">
        <v>426</v>
      </c>
      <c r="Q427" s="3">
        <v>0</v>
      </c>
      <c r="R427" s="3">
        <v>426</v>
      </c>
    </row>
    <row r="428" spans="1:18">
      <c r="A428" s="4"/>
      <c r="B428" s="4"/>
      <c r="C428" s="4">
        <v>427</v>
      </c>
      <c r="D428" s="4"/>
      <c r="E428" s="4">
        <v>0</v>
      </c>
      <c r="F428" s="4">
        <v>427</v>
      </c>
      <c r="G428" s="4"/>
      <c r="H428" s="4"/>
      <c r="I428" s="4">
        <v>427</v>
      </c>
      <c r="J428" s="4"/>
      <c r="K428" s="4">
        <v>0</v>
      </c>
      <c r="L428" s="4">
        <v>427</v>
      </c>
      <c r="M428" s="4"/>
      <c r="O428" s="4">
        <v>427</v>
      </c>
      <c r="Q428" s="3">
        <v>0</v>
      </c>
      <c r="R428" s="3">
        <v>427</v>
      </c>
    </row>
    <row r="429" spans="1:18">
      <c r="A429" s="4"/>
      <c r="B429" s="4"/>
      <c r="C429" s="4">
        <v>428</v>
      </c>
      <c r="D429" s="4"/>
      <c r="E429" s="4">
        <v>0</v>
      </c>
      <c r="F429" s="4">
        <v>428</v>
      </c>
      <c r="G429" s="4"/>
      <c r="H429" s="4"/>
      <c r="I429" s="4">
        <v>428</v>
      </c>
      <c r="J429" s="4"/>
      <c r="K429" s="4">
        <v>0</v>
      </c>
      <c r="L429" s="4">
        <v>428</v>
      </c>
      <c r="M429" s="4"/>
      <c r="O429" s="4">
        <v>428</v>
      </c>
      <c r="Q429" s="3">
        <v>0</v>
      </c>
      <c r="R429" s="3">
        <v>428</v>
      </c>
    </row>
    <row r="430" spans="1:18">
      <c r="A430" s="4"/>
      <c r="B430" s="4"/>
      <c r="C430" s="4">
        <v>429</v>
      </c>
      <c r="D430" s="4"/>
      <c r="E430" s="4">
        <v>0</v>
      </c>
      <c r="F430" s="4">
        <v>429</v>
      </c>
      <c r="G430" s="4"/>
      <c r="H430" s="4"/>
      <c r="I430" s="4">
        <v>429</v>
      </c>
      <c r="J430" s="4"/>
      <c r="K430" s="4">
        <v>0</v>
      </c>
      <c r="L430" s="4">
        <v>429</v>
      </c>
      <c r="M430" s="4"/>
      <c r="O430" s="4">
        <v>429</v>
      </c>
      <c r="Q430" s="3">
        <v>0</v>
      </c>
      <c r="R430" s="3">
        <v>429</v>
      </c>
    </row>
    <row r="431" spans="1:18">
      <c r="A431" s="4"/>
      <c r="B431" s="4"/>
      <c r="C431" s="4">
        <v>430</v>
      </c>
      <c r="D431" s="4"/>
      <c r="E431" s="4">
        <v>0</v>
      </c>
      <c r="F431" s="4">
        <v>430</v>
      </c>
      <c r="G431" s="4"/>
      <c r="H431" s="4"/>
      <c r="I431" s="4">
        <v>430</v>
      </c>
      <c r="J431" s="4"/>
      <c r="K431" s="4">
        <v>0</v>
      </c>
      <c r="L431" s="4">
        <v>430</v>
      </c>
      <c r="M431" s="4"/>
      <c r="O431" s="4">
        <v>430</v>
      </c>
      <c r="Q431" s="3">
        <v>0</v>
      </c>
      <c r="R431" s="3">
        <v>430</v>
      </c>
    </row>
    <row r="432" spans="1:18">
      <c r="A432" s="4"/>
      <c r="B432" s="4"/>
      <c r="C432" s="4">
        <v>431</v>
      </c>
      <c r="D432" s="4"/>
      <c r="E432" s="4">
        <v>0</v>
      </c>
      <c r="F432" s="4">
        <v>431</v>
      </c>
      <c r="G432" s="4"/>
      <c r="H432" s="4"/>
      <c r="I432" s="4">
        <v>431</v>
      </c>
      <c r="J432" s="4"/>
      <c r="K432" s="4">
        <v>0</v>
      </c>
      <c r="L432" s="4">
        <v>431</v>
      </c>
      <c r="M432" s="4"/>
      <c r="O432" s="4">
        <v>431</v>
      </c>
      <c r="Q432" s="3">
        <v>0</v>
      </c>
      <c r="R432" s="3">
        <v>431</v>
      </c>
    </row>
    <row r="433" spans="1:18">
      <c r="A433" s="4"/>
      <c r="B433" s="4"/>
      <c r="C433" s="4">
        <v>432</v>
      </c>
      <c r="D433" s="4"/>
      <c r="E433" s="4">
        <v>0</v>
      </c>
      <c r="F433" s="4">
        <v>432</v>
      </c>
      <c r="G433" s="4"/>
      <c r="H433" s="4"/>
      <c r="I433" s="4">
        <v>432</v>
      </c>
      <c r="J433" s="4"/>
      <c r="K433" s="4">
        <v>0</v>
      </c>
      <c r="L433" s="4">
        <v>432</v>
      </c>
      <c r="M433" s="4"/>
      <c r="O433" s="4">
        <v>432</v>
      </c>
      <c r="Q433" s="3">
        <v>0</v>
      </c>
      <c r="R433" s="3">
        <v>432</v>
      </c>
    </row>
    <row r="434" spans="1:18">
      <c r="A434" s="4"/>
      <c r="B434" s="4"/>
      <c r="C434" s="4">
        <v>433</v>
      </c>
      <c r="D434" s="4"/>
      <c r="E434" s="4">
        <v>0</v>
      </c>
      <c r="F434" s="4">
        <v>433</v>
      </c>
      <c r="G434" s="4"/>
      <c r="H434" s="4"/>
      <c r="I434" s="4">
        <v>433</v>
      </c>
      <c r="J434" s="4"/>
      <c r="K434" s="4">
        <v>0</v>
      </c>
      <c r="L434" s="4">
        <v>433</v>
      </c>
      <c r="M434" s="4"/>
      <c r="O434" s="4">
        <v>433</v>
      </c>
      <c r="Q434" s="3">
        <v>0</v>
      </c>
      <c r="R434" s="3">
        <v>433</v>
      </c>
    </row>
    <row r="435" spans="1:18">
      <c r="A435" s="4"/>
      <c r="B435" s="4"/>
      <c r="C435" s="4">
        <v>434</v>
      </c>
      <c r="D435" s="4"/>
      <c r="E435" s="4">
        <v>0</v>
      </c>
      <c r="F435" s="4">
        <v>434</v>
      </c>
      <c r="G435" s="4"/>
      <c r="H435" s="4"/>
      <c r="I435" s="4">
        <v>434</v>
      </c>
      <c r="J435" s="4"/>
      <c r="K435" s="4">
        <v>0</v>
      </c>
      <c r="L435" s="4">
        <v>434</v>
      </c>
      <c r="M435" s="4"/>
      <c r="O435" s="4">
        <v>434</v>
      </c>
      <c r="Q435" s="3">
        <v>0</v>
      </c>
      <c r="R435" s="3">
        <v>434</v>
      </c>
    </row>
    <row r="436" spans="1:18">
      <c r="A436" s="4"/>
      <c r="B436" s="4"/>
      <c r="C436" s="4">
        <v>435</v>
      </c>
      <c r="D436" s="4"/>
      <c r="E436" s="4">
        <v>0</v>
      </c>
      <c r="F436" s="4">
        <v>435</v>
      </c>
      <c r="G436" s="4"/>
      <c r="H436" s="4"/>
      <c r="I436" s="4">
        <v>435</v>
      </c>
      <c r="J436" s="4"/>
      <c r="K436" s="4">
        <v>0</v>
      </c>
      <c r="L436" s="4">
        <v>435</v>
      </c>
      <c r="M436" s="4"/>
      <c r="O436" s="4">
        <v>435</v>
      </c>
      <c r="Q436" s="3">
        <v>0</v>
      </c>
      <c r="R436" s="3">
        <v>435</v>
      </c>
    </row>
    <row r="437" spans="1:18">
      <c r="A437" s="4"/>
      <c r="B437" s="4"/>
      <c r="C437" s="4">
        <v>436</v>
      </c>
      <c r="D437" s="4"/>
      <c r="E437" s="4">
        <v>0</v>
      </c>
      <c r="F437" s="4">
        <v>436</v>
      </c>
      <c r="G437" s="4"/>
      <c r="H437" s="4"/>
      <c r="I437" s="4">
        <v>436</v>
      </c>
      <c r="J437" s="4"/>
      <c r="K437" s="4">
        <v>0</v>
      </c>
      <c r="L437" s="4">
        <v>436</v>
      </c>
      <c r="M437" s="4"/>
      <c r="O437" s="4">
        <v>436</v>
      </c>
      <c r="Q437" s="3">
        <v>0</v>
      </c>
      <c r="R437" s="3">
        <v>436</v>
      </c>
    </row>
    <row r="438" spans="1:18">
      <c r="A438" s="4"/>
      <c r="B438" s="4"/>
      <c r="C438" s="4">
        <v>437</v>
      </c>
      <c r="D438" s="4"/>
      <c r="E438" s="4">
        <v>0</v>
      </c>
      <c r="F438" s="4">
        <v>437</v>
      </c>
      <c r="G438" s="4"/>
      <c r="H438" s="4"/>
      <c r="I438" s="4">
        <v>437</v>
      </c>
      <c r="J438" s="4"/>
      <c r="K438" s="4">
        <v>0</v>
      </c>
      <c r="L438" s="4">
        <v>437</v>
      </c>
      <c r="M438" s="4"/>
      <c r="O438" s="4">
        <v>437</v>
      </c>
      <c r="Q438" s="3">
        <v>0</v>
      </c>
      <c r="R438" s="3">
        <v>437</v>
      </c>
    </row>
    <row r="439" spans="1:18">
      <c r="A439" s="4"/>
      <c r="B439" s="4"/>
      <c r="C439" s="4">
        <v>438</v>
      </c>
      <c r="D439" s="4"/>
      <c r="E439" s="4">
        <v>0</v>
      </c>
      <c r="F439" s="4">
        <v>438</v>
      </c>
      <c r="G439" s="4"/>
      <c r="H439" s="4"/>
      <c r="I439" s="4">
        <v>438</v>
      </c>
      <c r="J439" s="4"/>
      <c r="K439" s="4">
        <v>0</v>
      </c>
      <c r="L439" s="4">
        <v>438</v>
      </c>
      <c r="M439" s="4"/>
      <c r="O439" s="4">
        <v>438</v>
      </c>
      <c r="Q439" s="3">
        <v>0</v>
      </c>
      <c r="R439" s="3">
        <v>438</v>
      </c>
    </row>
    <row r="440" spans="1:18">
      <c r="A440" s="4"/>
      <c r="B440" s="4"/>
      <c r="C440" s="4">
        <v>439</v>
      </c>
      <c r="D440" s="4"/>
      <c r="E440" s="4">
        <v>0</v>
      </c>
      <c r="F440" s="4">
        <v>439</v>
      </c>
      <c r="G440" s="4"/>
      <c r="H440" s="4"/>
      <c r="I440" s="4">
        <v>439</v>
      </c>
      <c r="J440" s="4"/>
      <c r="K440" s="4">
        <v>0</v>
      </c>
      <c r="L440" s="4">
        <v>439</v>
      </c>
      <c r="M440" s="4"/>
      <c r="O440" s="4">
        <v>439</v>
      </c>
      <c r="Q440" s="3">
        <v>0</v>
      </c>
      <c r="R440" s="3">
        <v>439</v>
      </c>
    </row>
    <row r="441" spans="1:18">
      <c r="A441" s="4"/>
      <c r="B441" s="4"/>
      <c r="C441" s="4">
        <v>440</v>
      </c>
      <c r="D441" s="4"/>
      <c r="E441" s="4">
        <v>0</v>
      </c>
      <c r="F441" s="4">
        <v>440</v>
      </c>
      <c r="G441" s="4"/>
      <c r="H441" s="4"/>
      <c r="I441" s="4">
        <v>440</v>
      </c>
      <c r="J441" s="4"/>
      <c r="K441" s="4">
        <v>0</v>
      </c>
      <c r="L441" s="4">
        <v>440</v>
      </c>
      <c r="M441" s="4"/>
      <c r="O441" s="4">
        <v>440</v>
      </c>
      <c r="Q441" s="3">
        <v>0</v>
      </c>
      <c r="R441" s="3">
        <v>440</v>
      </c>
    </row>
    <row r="442" spans="1:18">
      <c r="A442" s="4"/>
      <c r="B442" s="4"/>
      <c r="C442" s="4">
        <v>441</v>
      </c>
      <c r="D442" s="4"/>
      <c r="E442" s="4">
        <v>0</v>
      </c>
      <c r="F442" s="4">
        <v>441</v>
      </c>
      <c r="G442" s="4"/>
      <c r="H442" s="4"/>
      <c r="I442" s="4">
        <v>441</v>
      </c>
      <c r="J442" s="4"/>
      <c r="K442" s="4">
        <v>0</v>
      </c>
      <c r="L442" s="4">
        <v>441</v>
      </c>
      <c r="M442" s="4"/>
      <c r="O442" s="4">
        <v>441</v>
      </c>
      <c r="Q442" s="3">
        <v>0</v>
      </c>
      <c r="R442" s="3">
        <v>441</v>
      </c>
    </row>
    <row r="443" spans="1:18">
      <c r="A443" s="4"/>
      <c r="B443" s="4"/>
      <c r="C443" s="4">
        <v>442</v>
      </c>
      <c r="D443" s="4"/>
      <c r="E443" s="4">
        <v>0</v>
      </c>
      <c r="F443" s="4">
        <v>442</v>
      </c>
      <c r="G443" s="4"/>
      <c r="H443" s="4"/>
      <c r="I443" s="4">
        <v>442</v>
      </c>
      <c r="J443" s="4"/>
      <c r="K443" s="4">
        <v>0</v>
      </c>
      <c r="L443" s="4">
        <v>442</v>
      </c>
      <c r="M443" s="4"/>
      <c r="O443" s="4">
        <v>442</v>
      </c>
      <c r="Q443" s="3">
        <v>0</v>
      </c>
      <c r="R443" s="3">
        <v>442</v>
      </c>
    </row>
    <row r="444" spans="1:18">
      <c r="A444" s="4"/>
      <c r="B444" s="4"/>
      <c r="C444" s="4">
        <v>443</v>
      </c>
      <c r="D444" s="4"/>
      <c r="E444" s="4">
        <v>0</v>
      </c>
      <c r="F444" s="4">
        <v>443</v>
      </c>
      <c r="G444" s="4"/>
      <c r="H444" s="4"/>
      <c r="I444" s="4">
        <v>443</v>
      </c>
      <c r="J444" s="4"/>
      <c r="K444" s="4">
        <v>0</v>
      </c>
      <c r="L444" s="4">
        <v>443</v>
      </c>
      <c r="M444" s="4"/>
      <c r="O444" s="4">
        <v>443</v>
      </c>
      <c r="Q444" s="3">
        <v>0</v>
      </c>
      <c r="R444" s="3">
        <v>443</v>
      </c>
    </row>
    <row r="445" spans="1:18">
      <c r="A445" s="4"/>
      <c r="B445" s="4"/>
      <c r="C445" s="4">
        <v>444</v>
      </c>
      <c r="D445" s="4"/>
      <c r="E445" s="4">
        <v>0</v>
      </c>
      <c r="F445" s="4">
        <v>444</v>
      </c>
      <c r="G445" s="4"/>
      <c r="H445" s="4"/>
      <c r="I445" s="4">
        <v>444</v>
      </c>
      <c r="J445" s="4"/>
      <c r="K445" s="4">
        <v>0</v>
      </c>
      <c r="L445" s="4">
        <v>444</v>
      </c>
      <c r="M445" s="4"/>
      <c r="O445" s="4">
        <v>444</v>
      </c>
      <c r="Q445" s="3">
        <v>0</v>
      </c>
      <c r="R445" s="3">
        <v>444</v>
      </c>
    </row>
    <row r="446" spans="1:18">
      <c r="A446" s="4"/>
      <c r="B446" s="4"/>
      <c r="C446" s="4">
        <v>445</v>
      </c>
      <c r="D446" s="4"/>
      <c r="E446" s="4">
        <v>0</v>
      </c>
      <c r="F446" s="4">
        <v>445</v>
      </c>
      <c r="G446" s="4"/>
      <c r="H446" s="4"/>
      <c r="I446" s="4">
        <v>445</v>
      </c>
      <c r="J446" s="4"/>
      <c r="K446" s="4">
        <v>0</v>
      </c>
      <c r="L446" s="4">
        <v>445</v>
      </c>
      <c r="M446" s="4"/>
      <c r="O446" s="4">
        <v>445</v>
      </c>
      <c r="Q446" s="3">
        <v>0</v>
      </c>
      <c r="R446" s="3">
        <v>445</v>
      </c>
    </row>
    <row r="447" spans="1:18">
      <c r="A447" s="4"/>
      <c r="B447" s="4"/>
      <c r="C447" s="4">
        <v>446</v>
      </c>
      <c r="D447" s="4"/>
      <c r="E447" s="4">
        <v>0</v>
      </c>
      <c r="F447" s="4">
        <v>446</v>
      </c>
      <c r="G447" s="4"/>
      <c r="H447" s="4"/>
      <c r="I447" s="4">
        <v>446</v>
      </c>
      <c r="J447" s="4"/>
      <c r="K447" s="4">
        <v>0</v>
      </c>
      <c r="L447" s="4">
        <v>446</v>
      </c>
      <c r="M447" s="4"/>
      <c r="O447" s="4">
        <v>446</v>
      </c>
      <c r="Q447" s="3">
        <v>0</v>
      </c>
      <c r="R447" s="3">
        <v>446</v>
      </c>
    </row>
    <row r="448" spans="1:18">
      <c r="A448" s="4"/>
      <c r="B448" s="4"/>
      <c r="C448" s="4">
        <v>447</v>
      </c>
      <c r="D448" s="4"/>
      <c r="E448" s="4">
        <v>0</v>
      </c>
      <c r="F448" s="4">
        <v>447</v>
      </c>
      <c r="G448" s="4"/>
      <c r="H448" s="4"/>
      <c r="I448" s="4">
        <v>447</v>
      </c>
      <c r="J448" s="4"/>
      <c r="K448" s="4">
        <v>0</v>
      </c>
      <c r="L448" s="4">
        <v>447</v>
      </c>
      <c r="M448" s="4"/>
      <c r="O448" s="4">
        <v>447</v>
      </c>
      <c r="Q448" s="3">
        <v>0</v>
      </c>
      <c r="R448" s="3">
        <v>447</v>
      </c>
    </row>
    <row r="449" spans="1:18">
      <c r="A449" s="4"/>
      <c r="B449" s="4"/>
      <c r="C449" s="4">
        <v>448</v>
      </c>
      <c r="D449" s="4"/>
      <c r="E449" s="4">
        <v>0</v>
      </c>
      <c r="F449" s="4">
        <v>448</v>
      </c>
      <c r="G449" s="4"/>
      <c r="H449" s="4"/>
      <c r="I449" s="4">
        <v>448</v>
      </c>
      <c r="J449" s="4"/>
      <c r="K449" s="4">
        <v>0</v>
      </c>
      <c r="L449" s="4">
        <v>448</v>
      </c>
      <c r="M449" s="4"/>
      <c r="O449" s="4">
        <v>448</v>
      </c>
      <c r="Q449" s="3">
        <v>0</v>
      </c>
      <c r="R449" s="3">
        <v>448</v>
      </c>
    </row>
    <row r="450" spans="1:18">
      <c r="A450" s="4"/>
      <c r="B450" s="4"/>
      <c r="C450" s="4">
        <v>449</v>
      </c>
      <c r="D450" s="4"/>
      <c r="E450" s="4">
        <v>0</v>
      </c>
      <c r="F450" s="4">
        <v>449</v>
      </c>
      <c r="G450" s="4"/>
      <c r="H450" s="4"/>
      <c r="I450" s="4">
        <v>449</v>
      </c>
      <c r="J450" s="4"/>
      <c r="K450" s="4">
        <v>0</v>
      </c>
      <c r="L450" s="4">
        <v>449</v>
      </c>
      <c r="M450" s="4"/>
      <c r="O450" s="4">
        <v>449</v>
      </c>
      <c r="Q450" s="3">
        <v>0</v>
      </c>
      <c r="R450" s="3">
        <v>449</v>
      </c>
    </row>
    <row r="451" spans="1:18">
      <c r="A451" s="4"/>
      <c r="B451" s="4"/>
      <c r="C451" s="4">
        <v>450</v>
      </c>
      <c r="D451" s="4"/>
      <c r="E451" s="4">
        <v>0</v>
      </c>
      <c r="F451" s="4">
        <v>450</v>
      </c>
      <c r="G451" s="4"/>
      <c r="H451" s="4"/>
      <c r="I451" s="4">
        <v>450</v>
      </c>
      <c r="J451" s="4"/>
      <c r="K451" s="4">
        <v>0</v>
      </c>
      <c r="L451" s="4">
        <v>450</v>
      </c>
      <c r="M451" s="4"/>
      <c r="O451" s="4">
        <v>450</v>
      </c>
      <c r="Q451" s="3">
        <v>0</v>
      </c>
      <c r="R451" s="3">
        <v>450</v>
      </c>
    </row>
    <row r="452" spans="1:18">
      <c r="A452" s="4"/>
      <c r="B452" s="4"/>
      <c r="C452" s="4">
        <v>451</v>
      </c>
      <c r="D452" s="4"/>
      <c r="E452" s="4">
        <v>0</v>
      </c>
      <c r="F452" s="4">
        <v>451</v>
      </c>
      <c r="G452" s="4"/>
      <c r="H452" s="4"/>
      <c r="I452" s="4">
        <v>451</v>
      </c>
      <c r="J452" s="4"/>
      <c r="K452" s="4">
        <v>0</v>
      </c>
      <c r="L452" s="4">
        <v>451</v>
      </c>
      <c r="M452" s="4"/>
      <c r="O452" s="4">
        <v>451</v>
      </c>
      <c r="Q452" s="3">
        <v>0</v>
      </c>
      <c r="R452" s="3">
        <v>451</v>
      </c>
    </row>
    <row r="453" spans="1:18">
      <c r="A453" s="4"/>
      <c r="B453" s="4"/>
      <c r="C453" s="4">
        <v>452</v>
      </c>
      <c r="D453" s="4"/>
      <c r="E453" s="4">
        <v>0</v>
      </c>
      <c r="F453" s="4">
        <v>452</v>
      </c>
      <c r="G453" s="4"/>
      <c r="H453" s="4"/>
      <c r="I453" s="4">
        <v>452</v>
      </c>
      <c r="J453" s="4"/>
      <c r="K453" s="4">
        <v>0</v>
      </c>
      <c r="L453" s="4">
        <v>452</v>
      </c>
      <c r="M453" s="4"/>
      <c r="O453" s="4">
        <v>452</v>
      </c>
      <c r="Q453" s="3">
        <v>0</v>
      </c>
      <c r="R453" s="3">
        <v>452</v>
      </c>
    </row>
    <row r="454" spans="1:18">
      <c r="A454" s="4"/>
      <c r="B454" s="4"/>
      <c r="C454" s="4">
        <v>453</v>
      </c>
      <c r="D454" s="4"/>
      <c r="E454" s="4">
        <v>0</v>
      </c>
      <c r="F454" s="4">
        <v>453</v>
      </c>
      <c r="G454" s="4"/>
      <c r="H454" s="4"/>
      <c r="I454" s="4">
        <v>453</v>
      </c>
      <c r="J454" s="4"/>
      <c r="K454" s="4">
        <v>0</v>
      </c>
      <c r="L454" s="4">
        <v>453</v>
      </c>
      <c r="M454" s="4"/>
      <c r="O454" s="4">
        <v>453</v>
      </c>
      <c r="Q454" s="3">
        <v>0</v>
      </c>
      <c r="R454" s="3">
        <v>453</v>
      </c>
    </row>
    <row r="455" spans="1:18">
      <c r="A455" s="4"/>
      <c r="B455" s="4"/>
      <c r="C455" s="4">
        <v>454</v>
      </c>
      <c r="D455" s="4"/>
      <c r="E455" s="4">
        <v>0</v>
      </c>
      <c r="F455" s="4">
        <v>454</v>
      </c>
      <c r="G455" s="4"/>
      <c r="H455" s="4"/>
      <c r="I455" s="4">
        <v>454</v>
      </c>
      <c r="J455" s="4"/>
      <c r="K455" s="4">
        <v>0</v>
      </c>
      <c r="L455" s="4">
        <v>454</v>
      </c>
      <c r="M455" s="4"/>
      <c r="O455" s="4">
        <v>454</v>
      </c>
      <c r="Q455" s="3">
        <v>0</v>
      </c>
      <c r="R455" s="3">
        <v>454</v>
      </c>
    </row>
    <row r="456" spans="1:18">
      <c r="A456" s="4"/>
      <c r="B456" s="4"/>
      <c r="C456" s="4">
        <v>455</v>
      </c>
      <c r="D456" s="4"/>
      <c r="E456" s="4">
        <v>0</v>
      </c>
      <c r="F456" s="4">
        <v>455</v>
      </c>
      <c r="G456" s="4"/>
      <c r="H456" s="4"/>
      <c r="I456" s="4">
        <v>455</v>
      </c>
      <c r="J456" s="4"/>
      <c r="K456" s="4">
        <v>0</v>
      </c>
      <c r="L456" s="4">
        <v>455</v>
      </c>
      <c r="M456" s="4"/>
      <c r="O456" s="4">
        <v>455</v>
      </c>
      <c r="Q456" s="3">
        <v>0</v>
      </c>
      <c r="R456" s="3">
        <v>455</v>
      </c>
    </row>
    <row r="457" spans="1:18">
      <c r="A457" s="4"/>
      <c r="B457" s="4"/>
      <c r="C457" s="4">
        <v>456</v>
      </c>
      <c r="D457" s="4"/>
      <c r="E457" s="4">
        <v>0</v>
      </c>
      <c r="F457" s="4">
        <v>456</v>
      </c>
      <c r="G457" s="4"/>
      <c r="H457" s="4"/>
      <c r="I457" s="4">
        <v>456</v>
      </c>
      <c r="J457" s="4"/>
      <c r="K457" s="4">
        <v>0</v>
      </c>
      <c r="L457" s="4">
        <v>456</v>
      </c>
      <c r="M457" s="4"/>
      <c r="O457" s="4">
        <v>456</v>
      </c>
      <c r="Q457" s="3">
        <v>0</v>
      </c>
      <c r="R457" s="3">
        <v>456</v>
      </c>
    </row>
    <row r="458" spans="1:18">
      <c r="A458" s="4"/>
      <c r="B458" s="4"/>
      <c r="C458" s="4">
        <v>457</v>
      </c>
      <c r="D458" s="4"/>
      <c r="E458" s="4">
        <v>0</v>
      </c>
      <c r="F458" s="4">
        <v>457</v>
      </c>
      <c r="G458" s="4"/>
      <c r="H458" s="4"/>
      <c r="I458" s="4">
        <v>457</v>
      </c>
      <c r="J458" s="4"/>
      <c r="K458" s="4">
        <v>0</v>
      </c>
      <c r="L458" s="4">
        <v>457</v>
      </c>
      <c r="M458" s="4"/>
      <c r="O458" s="4">
        <v>457</v>
      </c>
      <c r="Q458" s="3">
        <v>0</v>
      </c>
      <c r="R458" s="3">
        <v>457</v>
      </c>
    </row>
    <row r="459" spans="1:18">
      <c r="A459" s="4"/>
      <c r="B459" s="4"/>
      <c r="C459" s="4">
        <v>458</v>
      </c>
      <c r="D459" s="4"/>
      <c r="E459" s="4">
        <v>0</v>
      </c>
      <c r="F459" s="4">
        <v>458</v>
      </c>
      <c r="G459" s="4"/>
      <c r="H459" s="4"/>
      <c r="I459" s="4">
        <v>458</v>
      </c>
      <c r="J459" s="4"/>
      <c r="K459" s="4">
        <v>0</v>
      </c>
      <c r="L459" s="4">
        <v>458</v>
      </c>
      <c r="M459" s="4"/>
      <c r="O459" s="4">
        <v>458</v>
      </c>
      <c r="Q459" s="3">
        <v>0</v>
      </c>
      <c r="R459" s="3">
        <v>458</v>
      </c>
    </row>
    <row r="460" spans="1:18">
      <c r="A460" s="4"/>
      <c r="B460" s="4"/>
      <c r="C460" s="4">
        <v>459</v>
      </c>
      <c r="D460" s="4"/>
      <c r="E460" s="4">
        <v>0</v>
      </c>
      <c r="F460" s="4">
        <v>459</v>
      </c>
      <c r="G460" s="4"/>
      <c r="H460" s="4"/>
      <c r="I460" s="4">
        <v>459</v>
      </c>
      <c r="J460" s="4"/>
      <c r="K460" s="4">
        <v>0</v>
      </c>
      <c r="L460" s="4">
        <v>459</v>
      </c>
      <c r="M460" s="4"/>
      <c r="O460" s="4">
        <v>459</v>
      </c>
      <c r="Q460" s="3">
        <v>0</v>
      </c>
      <c r="R460" s="3">
        <v>459</v>
      </c>
    </row>
    <row r="461" spans="1:18">
      <c r="A461" s="4"/>
      <c r="B461" s="4"/>
      <c r="C461" s="4">
        <v>460</v>
      </c>
      <c r="D461" s="4"/>
      <c r="E461" s="4">
        <v>0</v>
      </c>
      <c r="F461" s="4">
        <v>460</v>
      </c>
      <c r="G461" s="4"/>
      <c r="H461" s="4"/>
      <c r="I461" s="4">
        <v>460</v>
      </c>
      <c r="J461" s="4"/>
      <c r="K461" s="4">
        <v>0</v>
      </c>
      <c r="L461" s="4">
        <v>460</v>
      </c>
      <c r="M461" s="4"/>
      <c r="O461" s="4">
        <v>460</v>
      </c>
      <c r="Q461" s="3">
        <v>0</v>
      </c>
      <c r="R461" s="3">
        <v>460</v>
      </c>
    </row>
    <row r="462" spans="1:18">
      <c r="A462" s="4"/>
      <c r="B462" s="4"/>
      <c r="C462" s="4">
        <v>461</v>
      </c>
      <c r="D462" s="4"/>
      <c r="E462" s="4">
        <v>0</v>
      </c>
      <c r="F462" s="4">
        <v>461</v>
      </c>
      <c r="G462" s="4"/>
      <c r="H462" s="4"/>
      <c r="I462" s="4">
        <v>461</v>
      </c>
      <c r="J462" s="4"/>
      <c r="K462" s="4">
        <v>0</v>
      </c>
      <c r="L462" s="4">
        <v>461</v>
      </c>
      <c r="M462" s="4"/>
      <c r="O462" s="4">
        <v>461</v>
      </c>
      <c r="Q462" s="3">
        <v>0</v>
      </c>
      <c r="R462" s="3">
        <v>461</v>
      </c>
    </row>
    <row r="463" spans="1:18">
      <c r="A463" s="4"/>
      <c r="B463" s="4"/>
      <c r="C463" s="4">
        <v>462</v>
      </c>
      <c r="D463" s="4"/>
      <c r="E463" s="4">
        <v>0</v>
      </c>
      <c r="F463" s="4">
        <v>462</v>
      </c>
      <c r="G463" s="4"/>
      <c r="H463" s="4"/>
      <c r="I463" s="4">
        <v>462</v>
      </c>
      <c r="J463" s="4"/>
      <c r="K463" s="4">
        <v>0</v>
      </c>
      <c r="L463" s="4">
        <v>462</v>
      </c>
      <c r="M463" s="4"/>
      <c r="O463" s="4">
        <v>462</v>
      </c>
      <c r="Q463" s="3">
        <v>0</v>
      </c>
      <c r="R463" s="3">
        <v>462</v>
      </c>
    </row>
    <row r="464" spans="1:18">
      <c r="A464" s="4"/>
      <c r="B464" s="4"/>
      <c r="C464" s="4">
        <v>463</v>
      </c>
      <c r="D464" s="4"/>
      <c r="E464" s="4">
        <v>0</v>
      </c>
      <c r="F464" s="4">
        <v>463</v>
      </c>
      <c r="G464" s="4"/>
      <c r="H464" s="4"/>
      <c r="I464" s="4">
        <v>463</v>
      </c>
      <c r="J464" s="4"/>
      <c r="K464" s="4">
        <v>0</v>
      </c>
      <c r="L464" s="4">
        <v>463</v>
      </c>
      <c r="M464" s="4"/>
      <c r="O464" s="4">
        <v>463</v>
      </c>
      <c r="Q464" s="3">
        <v>0</v>
      </c>
      <c r="R464" s="3">
        <v>463</v>
      </c>
    </row>
    <row r="465" spans="1:18">
      <c r="A465" s="4"/>
      <c r="B465" s="4"/>
      <c r="C465" s="4">
        <v>464</v>
      </c>
      <c r="D465" s="4"/>
      <c r="E465" s="4">
        <v>0</v>
      </c>
      <c r="F465" s="4">
        <v>464</v>
      </c>
      <c r="G465" s="4"/>
      <c r="H465" s="4"/>
      <c r="I465" s="4">
        <v>464</v>
      </c>
      <c r="J465" s="4"/>
      <c r="K465" s="4">
        <v>0</v>
      </c>
      <c r="L465" s="4">
        <v>464</v>
      </c>
      <c r="M465" s="4"/>
      <c r="O465" s="4">
        <v>464</v>
      </c>
      <c r="Q465" s="3">
        <v>0</v>
      </c>
      <c r="R465" s="3">
        <v>464</v>
      </c>
    </row>
    <row r="466" spans="1:18">
      <c r="A466" s="4"/>
      <c r="B466" s="4"/>
      <c r="C466" s="4">
        <v>465</v>
      </c>
      <c r="D466" s="4"/>
      <c r="E466" s="4">
        <v>0</v>
      </c>
      <c r="F466" s="4">
        <v>465</v>
      </c>
      <c r="G466" s="4"/>
      <c r="H466" s="4"/>
      <c r="I466" s="4">
        <v>465</v>
      </c>
      <c r="J466" s="4"/>
      <c r="K466" s="4">
        <v>0</v>
      </c>
      <c r="L466" s="4">
        <v>465</v>
      </c>
      <c r="M466" s="4"/>
      <c r="O466" s="4">
        <v>465</v>
      </c>
      <c r="Q466" s="3">
        <v>0</v>
      </c>
      <c r="R466" s="3">
        <v>465</v>
      </c>
    </row>
    <row r="467" spans="1:18">
      <c r="A467" s="4"/>
      <c r="B467" s="4"/>
      <c r="C467" s="4">
        <v>466</v>
      </c>
      <c r="D467" s="4"/>
      <c r="E467" s="4">
        <v>0</v>
      </c>
      <c r="F467" s="4">
        <v>466</v>
      </c>
      <c r="G467" s="4"/>
      <c r="H467" s="4"/>
      <c r="I467" s="4">
        <v>466</v>
      </c>
      <c r="J467" s="4"/>
      <c r="K467" s="4">
        <v>0</v>
      </c>
      <c r="L467" s="4">
        <v>466</v>
      </c>
      <c r="M467" s="4"/>
      <c r="O467" s="4">
        <v>466</v>
      </c>
      <c r="Q467" s="3">
        <v>0</v>
      </c>
      <c r="R467" s="3">
        <v>466</v>
      </c>
    </row>
    <row r="468" spans="1:18">
      <c r="A468" s="4"/>
      <c r="B468" s="4"/>
      <c r="C468" s="4">
        <v>467</v>
      </c>
      <c r="D468" s="4"/>
      <c r="E468" s="4">
        <v>0</v>
      </c>
      <c r="F468" s="4">
        <v>467</v>
      </c>
      <c r="G468" s="4"/>
      <c r="H468" s="4"/>
      <c r="I468" s="4">
        <v>467</v>
      </c>
      <c r="J468" s="4"/>
      <c r="K468" s="4">
        <v>0</v>
      </c>
      <c r="L468" s="4">
        <v>467</v>
      </c>
      <c r="M468" s="4"/>
      <c r="O468" s="4">
        <v>467</v>
      </c>
      <c r="Q468" s="3">
        <v>0</v>
      </c>
      <c r="R468" s="3">
        <v>467</v>
      </c>
    </row>
    <row r="469" spans="1:18">
      <c r="A469" s="4"/>
      <c r="B469" s="4"/>
      <c r="C469" s="4">
        <v>468</v>
      </c>
      <c r="D469" s="4"/>
      <c r="E469" s="4">
        <v>0</v>
      </c>
      <c r="F469" s="4">
        <v>468</v>
      </c>
      <c r="G469" s="4"/>
      <c r="H469" s="4"/>
      <c r="I469" s="4">
        <v>468</v>
      </c>
      <c r="J469" s="4"/>
      <c r="K469" s="4">
        <v>0</v>
      </c>
      <c r="L469" s="4">
        <v>468</v>
      </c>
      <c r="M469" s="4"/>
      <c r="O469" s="4">
        <v>468</v>
      </c>
      <c r="Q469" s="3">
        <v>0</v>
      </c>
      <c r="R469" s="3">
        <v>468</v>
      </c>
    </row>
    <row r="470" spans="1:18">
      <c r="A470" s="4"/>
      <c r="B470" s="4"/>
      <c r="C470" s="4">
        <v>469</v>
      </c>
      <c r="D470" s="4"/>
      <c r="E470" s="4">
        <v>0</v>
      </c>
      <c r="F470" s="4">
        <v>469</v>
      </c>
      <c r="G470" s="4"/>
      <c r="H470" s="4"/>
      <c r="I470" s="4">
        <v>469</v>
      </c>
      <c r="J470" s="4"/>
      <c r="K470" s="4">
        <v>0</v>
      </c>
      <c r="L470" s="4">
        <v>469</v>
      </c>
      <c r="M470" s="4"/>
      <c r="O470" s="4">
        <v>469</v>
      </c>
      <c r="Q470" s="3">
        <v>0</v>
      </c>
      <c r="R470" s="3">
        <v>469</v>
      </c>
    </row>
    <row r="471" spans="1:18">
      <c r="A471" s="4"/>
      <c r="B471" s="4"/>
      <c r="C471" s="4">
        <v>470</v>
      </c>
      <c r="D471" s="4"/>
      <c r="E471" s="4">
        <v>0</v>
      </c>
      <c r="F471" s="4">
        <v>470</v>
      </c>
      <c r="G471" s="4"/>
      <c r="H471" s="4"/>
      <c r="I471" s="4">
        <v>470</v>
      </c>
      <c r="J471" s="4"/>
      <c r="K471" s="4">
        <v>0</v>
      </c>
      <c r="L471" s="4">
        <v>470</v>
      </c>
      <c r="M471" s="4"/>
      <c r="O471" s="4">
        <v>470</v>
      </c>
      <c r="Q471" s="3">
        <v>0</v>
      </c>
      <c r="R471" s="3">
        <v>470</v>
      </c>
    </row>
    <row r="472" spans="1:18">
      <c r="A472" s="4"/>
      <c r="B472" s="4"/>
      <c r="C472" s="4">
        <v>471</v>
      </c>
      <c r="D472" s="4"/>
      <c r="E472" s="4">
        <v>0</v>
      </c>
      <c r="F472" s="4">
        <v>471</v>
      </c>
      <c r="G472" s="4"/>
      <c r="H472" s="4"/>
      <c r="I472" s="4">
        <v>471</v>
      </c>
      <c r="J472" s="4"/>
      <c r="K472" s="4">
        <v>0</v>
      </c>
      <c r="L472" s="4">
        <v>471</v>
      </c>
      <c r="M472" s="4"/>
      <c r="O472" s="4">
        <v>471</v>
      </c>
      <c r="Q472" s="3">
        <v>0</v>
      </c>
      <c r="R472" s="3">
        <v>471</v>
      </c>
    </row>
    <row r="473" spans="1:18">
      <c r="A473" s="4"/>
      <c r="B473" s="4"/>
      <c r="C473" s="4">
        <v>472</v>
      </c>
      <c r="D473" s="4"/>
      <c r="E473" s="4">
        <v>0</v>
      </c>
      <c r="F473" s="4">
        <v>472</v>
      </c>
      <c r="G473" s="4"/>
      <c r="H473" s="4"/>
      <c r="I473" s="4">
        <v>472</v>
      </c>
      <c r="J473" s="4"/>
      <c r="K473" s="4">
        <v>0</v>
      </c>
      <c r="L473" s="4">
        <v>472</v>
      </c>
      <c r="M473" s="4"/>
      <c r="O473" s="4">
        <v>472</v>
      </c>
      <c r="Q473" s="3">
        <v>0</v>
      </c>
      <c r="R473" s="3">
        <v>472</v>
      </c>
    </row>
    <row r="474" spans="1:18">
      <c r="A474" s="4"/>
      <c r="B474" s="4"/>
      <c r="C474" s="4">
        <v>473</v>
      </c>
      <c r="D474" s="4"/>
      <c r="E474" s="4">
        <v>0</v>
      </c>
      <c r="F474" s="4">
        <v>473</v>
      </c>
      <c r="G474" s="4"/>
      <c r="H474" s="4"/>
      <c r="I474" s="4">
        <v>473</v>
      </c>
      <c r="J474" s="4"/>
      <c r="K474" s="4">
        <v>0</v>
      </c>
      <c r="L474" s="4">
        <v>473</v>
      </c>
      <c r="M474" s="4"/>
      <c r="O474" s="4">
        <v>473</v>
      </c>
      <c r="Q474" s="3">
        <v>0</v>
      </c>
      <c r="R474" s="3">
        <v>473</v>
      </c>
    </row>
    <row r="475" spans="1:18">
      <c r="A475" s="4"/>
      <c r="B475" s="4"/>
      <c r="C475" s="4">
        <v>474</v>
      </c>
      <c r="D475" s="4"/>
      <c r="E475" s="4">
        <v>0</v>
      </c>
      <c r="F475" s="4">
        <v>474</v>
      </c>
      <c r="G475" s="4"/>
      <c r="H475" s="4"/>
      <c r="I475" s="4">
        <v>474</v>
      </c>
      <c r="J475" s="4"/>
      <c r="K475" s="4">
        <v>0</v>
      </c>
      <c r="L475" s="4">
        <v>474</v>
      </c>
      <c r="M475" s="4"/>
      <c r="O475" s="4">
        <v>474</v>
      </c>
      <c r="Q475" s="3">
        <v>0</v>
      </c>
      <c r="R475" s="3">
        <v>474</v>
      </c>
    </row>
    <row r="476" spans="1:18">
      <c r="A476" s="4"/>
      <c r="B476" s="4"/>
      <c r="C476" s="4">
        <v>475</v>
      </c>
      <c r="D476" s="4"/>
      <c r="E476" s="4">
        <v>0</v>
      </c>
      <c r="F476" s="4">
        <v>475</v>
      </c>
      <c r="G476" s="4"/>
      <c r="H476" s="4"/>
      <c r="I476" s="4">
        <v>475</v>
      </c>
      <c r="J476" s="4"/>
      <c r="K476" s="4">
        <v>0</v>
      </c>
      <c r="L476" s="4">
        <v>475</v>
      </c>
      <c r="M476" s="4"/>
      <c r="O476" s="4">
        <v>475</v>
      </c>
      <c r="Q476" s="3">
        <v>0</v>
      </c>
      <c r="R476" s="3">
        <v>475</v>
      </c>
    </row>
    <row r="477" spans="1:18">
      <c r="A477" s="4"/>
      <c r="B477" s="4"/>
      <c r="C477" s="4">
        <v>476</v>
      </c>
      <c r="D477" s="4"/>
      <c r="E477" s="4">
        <v>0</v>
      </c>
      <c r="F477" s="4">
        <v>476</v>
      </c>
      <c r="G477" s="4"/>
      <c r="H477" s="4"/>
      <c r="I477" s="4">
        <v>476</v>
      </c>
      <c r="J477" s="4"/>
      <c r="K477" s="4">
        <v>0</v>
      </c>
      <c r="L477" s="4">
        <v>476</v>
      </c>
      <c r="M477" s="4"/>
      <c r="O477" s="4">
        <v>476</v>
      </c>
      <c r="Q477" s="3">
        <v>0</v>
      </c>
      <c r="R477" s="3">
        <v>476</v>
      </c>
    </row>
    <row r="478" spans="1:18">
      <c r="A478" s="4"/>
      <c r="B478" s="4"/>
      <c r="C478" s="4">
        <v>477</v>
      </c>
      <c r="D478" s="4"/>
      <c r="E478" s="4">
        <v>0</v>
      </c>
      <c r="F478" s="4">
        <v>477</v>
      </c>
      <c r="G478" s="4"/>
      <c r="H478" s="4"/>
      <c r="I478" s="4">
        <v>477</v>
      </c>
      <c r="J478" s="4"/>
      <c r="K478" s="4">
        <v>0</v>
      </c>
      <c r="L478" s="4">
        <v>477</v>
      </c>
      <c r="M478" s="4"/>
      <c r="O478" s="4">
        <v>477</v>
      </c>
      <c r="Q478" s="3">
        <v>0</v>
      </c>
      <c r="R478" s="3">
        <v>477</v>
      </c>
    </row>
    <row r="479" spans="1:18">
      <c r="A479" s="4"/>
      <c r="B479" s="4"/>
      <c r="C479" s="4">
        <v>478</v>
      </c>
      <c r="D479" s="4"/>
      <c r="E479" s="4">
        <v>0</v>
      </c>
      <c r="F479" s="4">
        <v>478</v>
      </c>
      <c r="G479" s="4"/>
      <c r="H479" s="4"/>
      <c r="I479" s="4">
        <v>478</v>
      </c>
      <c r="J479" s="4"/>
      <c r="K479" s="4">
        <v>0</v>
      </c>
      <c r="L479" s="4">
        <v>478</v>
      </c>
      <c r="M479" s="4"/>
      <c r="O479" s="4">
        <v>478</v>
      </c>
      <c r="Q479" s="3">
        <v>0</v>
      </c>
      <c r="R479" s="3">
        <v>478</v>
      </c>
    </row>
    <row r="480" spans="1:18">
      <c r="A480" s="4"/>
      <c r="B480" s="4"/>
      <c r="C480" s="4">
        <v>479</v>
      </c>
      <c r="D480" s="4"/>
      <c r="E480" s="4">
        <v>0</v>
      </c>
      <c r="F480" s="4">
        <v>479</v>
      </c>
      <c r="G480" s="4"/>
      <c r="H480" s="4"/>
      <c r="I480" s="4">
        <v>479</v>
      </c>
      <c r="J480" s="4"/>
      <c r="K480" s="4">
        <v>0</v>
      </c>
      <c r="L480" s="4">
        <v>479</v>
      </c>
      <c r="M480" s="4"/>
      <c r="O480" s="4">
        <v>479</v>
      </c>
      <c r="Q480" s="3">
        <v>0</v>
      </c>
      <c r="R480" s="3">
        <v>479</v>
      </c>
    </row>
    <row r="481" spans="1:18">
      <c r="A481" s="4"/>
      <c r="B481" s="4"/>
      <c r="C481" s="4">
        <v>480</v>
      </c>
      <c r="D481" s="4"/>
      <c r="E481" s="4">
        <v>0</v>
      </c>
      <c r="F481" s="4">
        <v>480</v>
      </c>
      <c r="G481" s="4"/>
      <c r="H481" s="4"/>
      <c r="I481" s="4">
        <v>480</v>
      </c>
      <c r="J481" s="4"/>
      <c r="K481" s="4">
        <v>0</v>
      </c>
      <c r="L481" s="4">
        <v>480</v>
      </c>
      <c r="M481" s="4"/>
      <c r="O481" s="4">
        <v>480</v>
      </c>
      <c r="Q481" s="3">
        <v>0</v>
      </c>
      <c r="R481" s="3">
        <v>480</v>
      </c>
    </row>
    <row r="482" spans="1:18">
      <c r="A482" s="4"/>
      <c r="B482" s="4"/>
      <c r="C482" s="4">
        <v>481</v>
      </c>
      <c r="D482" s="4"/>
      <c r="E482" s="4">
        <v>0</v>
      </c>
      <c r="F482" s="4">
        <v>481</v>
      </c>
      <c r="G482" s="4"/>
      <c r="H482" s="4"/>
      <c r="I482" s="4">
        <v>481</v>
      </c>
      <c r="J482" s="4"/>
      <c r="K482" s="4">
        <v>0</v>
      </c>
      <c r="L482" s="4">
        <v>481</v>
      </c>
      <c r="M482" s="4"/>
      <c r="O482" s="4">
        <v>481</v>
      </c>
      <c r="Q482" s="3">
        <v>0</v>
      </c>
      <c r="R482" s="3">
        <v>481</v>
      </c>
    </row>
    <row r="483" spans="1:18">
      <c r="A483" s="4"/>
      <c r="B483" s="4"/>
      <c r="C483" s="4">
        <v>482</v>
      </c>
      <c r="D483" s="4"/>
      <c r="E483" s="4">
        <v>0</v>
      </c>
      <c r="F483" s="4">
        <v>482</v>
      </c>
      <c r="G483" s="4"/>
      <c r="H483" s="4"/>
      <c r="I483" s="4">
        <v>482</v>
      </c>
      <c r="J483" s="4"/>
      <c r="K483" s="4">
        <v>0</v>
      </c>
      <c r="L483" s="4">
        <v>482</v>
      </c>
      <c r="M483" s="4"/>
      <c r="O483" s="4">
        <v>482</v>
      </c>
      <c r="Q483" s="3">
        <v>0</v>
      </c>
      <c r="R483" s="3">
        <v>482</v>
      </c>
    </row>
    <row r="484" spans="1:18">
      <c r="A484" s="4"/>
      <c r="B484" s="4"/>
      <c r="C484" s="4">
        <v>483</v>
      </c>
      <c r="D484" s="4"/>
      <c r="E484" s="4">
        <v>0</v>
      </c>
      <c r="F484" s="4">
        <v>483</v>
      </c>
      <c r="G484" s="4"/>
      <c r="H484" s="4"/>
      <c r="I484" s="4">
        <v>483</v>
      </c>
      <c r="J484" s="4"/>
      <c r="K484" s="4">
        <v>0</v>
      </c>
      <c r="L484" s="4">
        <v>483</v>
      </c>
      <c r="M484" s="4"/>
      <c r="O484" s="4">
        <v>483</v>
      </c>
      <c r="Q484" s="3">
        <v>0</v>
      </c>
      <c r="R484" s="3">
        <v>483</v>
      </c>
    </row>
    <row r="485" spans="1:18">
      <c r="A485" s="4"/>
      <c r="B485" s="4"/>
      <c r="C485" s="4">
        <v>484</v>
      </c>
      <c r="D485" s="4"/>
      <c r="E485" s="4">
        <v>0</v>
      </c>
      <c r="F485" s="4">
        <v>484</v>
      </c>
      <c r="G485" s="4"/>
      <c r="H485" s="4"/>
      <c r="I485" s="4">
        <v>484</v>
      </c>
      <c r="J485" s="4"/>
      <c r="K485" s="4">
        <v>0</v>
      </c>
      <c r="L485" s="4">
        <v>484</v>
      </c>
      <c r="M485" s="4"/>
      <c r="O485" s="4">
        <v>484</v>
      </c>
      <c r="Q485" s="3">
        <v>0</v>
      </c>
      <c r="R485" s="3">
        <v>484</v>
      </c>
    </row>
    <row r="486" spans="1:18">
      <c r="A486" s="4"/>
      <c r="B486" s="4"/>
      <c r="C486" s="4">
        <v>485</v>
      </c>
      <c r="D486" s="4"/>
      <c r="E486" s="4">
        <v>0</v>
      </c>
      <c r="F486" s="4">
        <v>485</v>
      </c>
      <c r="G486" s="4"/>
      <c r="H486" s="4"/>
      <c r="I486" s="4">
        <v>485</v>
      </c>
      <c r="J486" s="4"/>
      <c r="K486" s="4">
        <v>0</v>
      </c>
      <c r="L486" s="4">
        <v>485</v>
      </c>
      <c r="M486" s="4"/>
      <c r="O486" s="4">
        <v>485</v>
      </c>
      <c r="Q486" s="3">
        <v>0</v>
      </c>
      <c r="R486" s="3">
        <v>485</v>
      </c>
    </row>
    <row r="487" spans="1:18">
      <c r="A487" s="4"/>
      <c r="B487" s="4"/>
      <c r="C487" s="4">
        <v>486</v>
      </c>
      <c r="D487" s="4"/>
      <c r="E487" s="4">
        <v>0</v>
      </c>
      <c r="F487" s="4">
        <v>486</v>
      </c>
      <c r="G487" s="4"/>
      <c r="H487" s="4"/>
      <c r="I487" s="4">
        <v>486</v>
      </c>
      <c r="J487" s="4"/>
      <c r="K487" s="4">
        <v>0</v>
      </c>
      <c r="L487" s="4">
        <v>486</v>
      </c>
      <c r="M487" s="4"/>
      <c r="O487" s="4">
        <v>486</v>
      </c>
      <c r="Q487" s="3">
        <v>0</v>
      </c>
      <c r="R487" s="3">
        <v>486</v>
      </c>
    </row>
    <row r="488" spans="1:18">
      <c r="A488" s="4"/>
      <c r="B488" s="4"/>
      <c r="C488" s="4">
        <v>487</v>
      </c>
      <c r="D488" s="4"/>
      <c r="E488" s="4">
        <v>0</v>
      </c>
      <c r="F488" s="4">
        <v>487</v>
      </c>
      <c r="G488" s="4"/>
      <c r="H488" s="4"/>
      <c r="I488" s="4">
        <v>487</v>
      </c>
      <c r="J488" s="4"/>
      <c r="K488" s="4">
        <v>0</v>
      </c>
      <c r="L488" s="4">
        <v>487</v>
      </c>
      <c r="M488" s="4"/>
      <c r="O488" s="4">
        <v>487</v>
      </c>
      <c r="Q488" s="3">
        <v>0</v>
      </c>
      <c r="R488" s="3">
        <v>487</v>
      </c>
    </row>
    <row r="489" spans="1:18">
      <c r="A489" s="4"/>
      <c r="B489" s="4"/>
      <c r="C489" s="4">
        <v>488</v>
      </c>
      <c r="D489" s="4"/>
      <c r="E489" s="4">
        <v>0</v>
      </c>
      <c r="F489" s="4">
        <v>488</v>
      </c>
      <c r="G489" s="4"/>
      <c r="H489" s="4"/>
      <c r="I489" s="4">
        <v>488</v>
      </c>
      <c r="J489" s="4"/>
      <c r="K489" s="4">
        <v>0</v>
      </c>
      <c r="L489" s="4">
        <v>488</v>
      </c>
      <c r="M489" s="4"/>
      <c r="O489" s="4">
        <v>488</v>
      </c>
      <c r="Q489" s="3">
        <v>0</v>
      </c>
      <c r="R489" s="3">
        <v>488</v>
      </c>
    </row>
    <row r="490" spans="1:18">
      <c r="A490" s="4"/>
      <c r="B490" s="4"/>
      <c r="C490" s="4">
        <v>489</v>
      </c>
      <c r="D490" s="4"/>
      <c r="E490" s="4">
        <v>0</v>
      </c>
      <c r="F490" s="4">
        <v>489</v>
      </c>
      <c r="G490" s="4"/>
      <c r="H490" s="4"/>
      <c r="I490" s="4">
        <v>489</v>
      </c>
      <c r="J490" s="4"/>
      <c r="K490" s="4">
        <v>0</v>
      </c>
      <c r="L490" s="4">
        <v>489</v>
      </c>
      <c r="M490" s="4"/>
      <c r="O490" s="4">
        <v>489</v>
      </c>
      <c r="Q490" s="3">
        <v>0</v>
      </c>
      <c r="R490" s="3">
        <v>489</v>
      </c>
    </row>
    <row r="491" spans="1:18">
      <c r="A491" s="4"/>
      <c r="B491" s="4"/>
      <c r="C491" s="4">
        <v>490</v>
      </c>
      <c r="D491" s="4"/>
      <c r="E491" s="4">
        <v>0</v>
      </c>
      <c r="F491" s="4">
        <v>490</v>
      </c>
      <c r="G491" s="4"/>
      <c r="H491" s="4"/>
      <c r="I491" s="4">
        <v>490</v>
      </c>
      <c r="J491" s="4"/>
      <c r="K491" s="4">
        <v>0</v>
      </c>
      <c r="L491" s="4">
        <v>490</v>
      </c>
      <c r="M491" s="4"/>
      <c r="O491" s="4">
        <v>490</v>
      </c>
      <c r="Q491" s="3">
        <v>0</v>
      </c>
      <c r="R491" s="3">
        <v>490</v>
      </c>
    </row>
    <row r="492" spans="1:18">
      <c r="A492" s="4"/>
      <c r="B492" s="4"/>
      <c r="C492" s="4">
        <v>491</v>
      </c>
      <c r="D492" s="4"/>
      <c r="E492" s="4">
        <v>0</v>
      </c>
      <c r="F492" s="4">
        <v>491</v>
      </c>
      <c r="G492" s="4"/>
      <c r="H492" s="4"/>
      <c r="I492" s="4">
        <v>491</v>
      </c>
      <c r="J492" s="4"/>
      <c r="K492" s="4">
        <v>0</v>
      </c>
      <c r="L492" s="4">
        <v>491</v>
      </c>
      <c r="M492" s="4"/>
      <c r="O492" s="4">
        <v>491</v>
      </c>
      <c r="Q492" s="3">
        <v>0</v>
      </c>
      <c r="R492" s="3">
        <v>491</v>
      </c>
    </row>
    <row r="493" spans="1:18">
      <c r="A493" s="4"/>
      <c r="B493" s="4"/>
      <c r="C493" s="4">
        <v>492</v>
      </c>
      <c r="D493" s="4"/>
      <c r="E493" s="4">
        <v>0</v>
      </c>
      <c r="F493" s="4">
        <v>492</v>
      </c>
      <c r="G493" s="4"/>
      <c r="H493" s="4"/>
      <c r="I493" s="4">
        <v>492</v>
      </c>
      <c r="J493" s="4"/>
      <c r="K493" s="4">
        <v>0</v>
      </c>
      <c r="L493" s="4">
        <v>492</v>
      </c>
      <c r="M493" s="4"/>
      <c r="O493" s="4">
        <v>492</v>
      </c>
      <c r="Q493" s="3">
        <v>0</v>
      </c>
      <c r="R493" s="3">
        <v>492</v>
      </c>
    </row>
    <row r="494" spans="1:18">
      <c r="A494" s="4"/>
      <c r="B494" s="4"/>
      <c r="C494" s="4">
        <v>493</v>
      </c>
      <c r="D494" s="4"/>
      <c r="E494" s="4">
        <v>0</v>
      </c>
      <c r="F494" s="4">
        <v>493</v>
      </c>
      <c r="G494" s="4"/>
      <c r="H494" s="4"/>
      <c r="I494" s="4">
        <v>493</v>
      </c>
      <c r="J494" s="4"/>
      <c r="K494" s="4">
        <v>0</v>
      </c>
      <c r="L494" s="4">
        <v>493</v>
      </c>
      <c r="M494" s="4"/>
      <c r="O494" s="4">
        <v>493</v>
      </c>
      <c r="Q494" s="3">
        <v>0</v>
      </c>
      <c r="R494" s="3">
        <v>493</v>
      </c>
    </row>
    <row r="495" spans="1:18">
      <c r="A495" s="4"/>
      <c r="B495" s="4"/>
      <c r="C495" s="4">
        <v>494</v>
      </c>
      <c r="D495" s="4"/>
      <c r="E495" s="4">
        <v>0</v>
      </c>
      <c r="F495" s="4">
        <v>494</v>
      </c>
      <c r="G495" s="4"/>
      <c r="H495" s="4"/>
      <c r="I495" s="4">
        <v>494</v>
      </c>
      <c r="J495" s="4"/>
      <c r="K495" s="4">
        <v>0</v>
      </c>
      <c r="L495" s="4">
        <v>494</v>
      </c>
      <c r="M495" s="4"/>
      <c r="O495" s="4">
        <v>494</v>
      </c>
      <c r="Q495" s="3">
        <v>0</v>
      </c>
      <c r="R495" s="3">
        <v>494</v>
      </c>
    </row>
    <row r="496" spans="1:18">
      <c r="A496" s="4"/>
      <c r="B496" s="4"/>
      <c r="C496" s="4">
        <v>495</v>
      </c>
      <c r="D496" s="4"/>
      <c r="E496" s="4">
        <v>0</v>
      </c>
      <c r="F496" s="4">
        <v>495</v>
      </c>
      <c r="G496" s="4"/>
      <c r="H496" s="4"/>
      <c r="I496" s="4">
        <v>495</v>
      </c>
      <c r="J496" s="4"/>
      <c r="K496" s="4">
        <v>0</v>
      </c>
      <c r="L496" s="4">
        <v>495</v>
      </c>
      <c r="M496" s="4"/>
      <c r="O496" s="4">
        <v>495</v>
      </c>
      <c r="Q496" s="3">
        <v>0</v>
      </c>
      <c r="R496" s="3">
        <v>495</v>
      </c>
    </row>
    <row r="497" spans="1:18">
      <c r="A497" s="4"/>
      <c r="B497" s="4"/>
      <c r="C497" s="4">
        <v>496</v>
      </c>
      <c r="D497" s="4"/>
      <c r="E497" s="4">
        <v>0</v>
      </c>
      <c r="F497" s="4">
        <v>496</v>
      </c>
      <c r="G497" s="4"/>
      <c r="H497" s="4"/>
      <c r="I497" s="4">
        <v>496</v>
      </c>
      <c r="J497" s="4"/>
      <c r="K497" s="4">
        <v>0</v>
      </c>
      <c r="L497" s="4">
        <v>496</v>
      </c>
      <c r="M497" s="4"/>
      <c r="O497" s="4">
        <v>496</v>
      </c>
      <c r="Q497" s="3">
        <v>0</v>
      </c>
      <c r="R497" s="3">
        <v>496</v>
      </c>
    </row>
    <row r="498" spans="1:18">
      <c r="A498" s="4"/>
      <c r="B498" s="4"/>
      <c r="C498" s="4">
        <v>497</v>
      </c>
      <c r="D498" s="4"/>
      <c r="E498" s="4">
        <v>0</v>
      </c>
      <c r="F498" s="4">
        <v>497</v>
      </c>
      <c r="G498" s="4"/>
      <c r="H498" s="4"/>
      <c r="I498" s="4">
        <v>497</v>
      </c>
      <c r="J498" s="4"/>
      <c r="K498" s="4">
        <v>0</v>
      </c>
      <c r="L498" s="4">
        <v>497</v>
      </c>
      <c r="M498" s="4"/>
      <c r="O498" s="4">
        <v>497</v>
      </c>
      <c r="Q498" s="3">
        <v>0</v>
      </c>
      <c r="R498" s="3">
        <v>497</v>
      </c>
    </row>
    <row r="499" spans="1:18">
      <c r="A499" s="4"/>
      <c r="B499" s="4"/>
      <c r="C499" s="4">
        <v>498</v>
      </c>
      <c r="D499" s="4"/>
      <c r="E499" s="4">
        <v>0</v>
      </c>
      <c r="F499" s="4">
        <v>498</v>
      </c>
      <c r="G499" s="4"/>
      <c r="H499" s="4"/>
      <c r="I499" s="4">
        <v>498</v>
      </c>
      <c r="J499" s="4"/>
      <c r="K499" s="4">
        <v>0</v>
      </c>
      <c r="L499" s="4">
        <v>498</v>
      </c>
      <c r="M499" s="4"/>
      <c r="O499" s="4">
        <v>498</v>
      </c>
      <c r="Q499" s="3">
        <v>0</v>
      </c>
      <c r="R499" s="3">
        <v>498</v>
      </c>
    </row>
    <row r="500" spans="1:18">
      <c r="A500" s="4"/>
      <c r="B500" s="4"/>
      <c r="C500" s="4">
        <v>499</v>
      </c>
      <c r="D500" s="4"/>
      <c r="E500" s="4">
        <v>0</v>
      </c>
      <c r="F500" s="4">
        <v>499</v>
      </c>
      <c r="G500" s="4"/>
      <c r="H500" s="4"/>
      <c r="I500" s="4">
        <v>499</v>
      </c>
      <c r="J500" s="4"/>
      <c r="K500" s="4">
        <v>0</v>
      </c>
      <c r="L500" s="4">
        <v>499</v>
      </c>
      <c r="M500" s="4"/>
      <c r="O500" s="4">
        <v>499</v>
      </c>
      <c r="Q500" s="3">
        <v>0</v>
      </c>
      <c r="R500" s="3">
        <v>499</v>
      </c>
    </row>
    <row r="501" spans="1:18">
      <c r="A501" s="4"/>
      <c r="B501" s="4"/>
      <c r="C501" s="4">
        <v>500</v>
      </c>
      <c r="D501" s="4"/>
      <c r="E501" s="4">
        <v>0</v>
      </c>
      <c r="F501" s="4">
        <v>500</v>
      </c>
      <c r="G501" s="4"/>
      <c r="H501" s="4"/>
      <c r="I501" s="4">
        <v>500</v>
      </c>
      <c r="J501" s="4"/>
      <c r="K501" s="4">
        <v>0</v>
      </c>
      <c r="L501" s="4">
        <v>500</v>
      </c>
      <c r="M501" s="4"/>
      <c r="O501" s="4">
        <v>500</v>
      </c>
      <c r="Q501" s="3">
        <v>0</v>
      </c>
      <c r="R501" s="3">
        <v>500</v>
      </c>
    </row>
    <row r="502" spans="1:18">
      <c r="A502" s="4"/>
      <c r="B502" s="4"/>
      <c r="C502" s="4">
        <v>501</v>
      </c>
      <c r="D502" s="4"/>
      <c r="E502" s="4">
        <v>0</v>
      </c>
      <c r="F502" s="4">
        <v>501</v>
      </c>
      <c r="G502" s="4"/>
      <c r="H502" s="4"/>
      <c r="I502" s="4">
        <v>501</v>
      </c>
      <c r="J502" s="4"/>
      <c r="K502" s="4">
        <v>0</v>
      </c>
      <c r="L502" s="4">
        <v>501</v>
      </c>
      <c r="M502" s="4"/>
      <c r="O502" s="4">
        <v>501</v>
      </c>
      <c r="Q502" s="3">
        <v>0</v>
      </c>
      <c r="R502" s="3">
        <v>501</v>
      </c>
    </row>
    <row r="503" spans="1:18">
      <c r="A503" s="4"/>
      <c r="B503" s="4"/>
      <c r="C503" s="4">
        <v>502</v>
      </c>
      <c r="D503" s="4"/>
      <c r="E503" s="4">
        <v>0</v>
      </c>
      <c r="F503" s="4">
        <v>502</v>
      </c>
      <c r="G503" s="4"/>
      <c r="H503" s="4"/>
      <c r="I503" s="4">
        <v>502</v>
      </c>
      <c r="J503" s="4"/>
      <c r="K503" s="4">
        <v>0</v>
      </c>
      <c r="L503" s="4">
        <v>502</v>
      </c>
      <c r="M503" s="4"/>
      <c r="O503" s="4">
        <v>502</v>
      </c>
      <c r="Q503" s="3">
        <v>0</v>
      </c>
      <c r="R503" s="3">
        <v>502</v>
      </c>
    </row>
    <row r="504" spans="1:18">
      <c r="A504" s="4"/>
      <c r="B504" s="4"/>
      <c r="C504" s="4">
        <v>503</v>
      </c>
      <c r="D504" s="4"/>
      <c r="E504" s="4">
        <v>0</v>
      </c>
      <c r="F504" s="4">
        <v>503</v>
      </c>
      <c r="G504" s="4"/>
      <c r="H504" s="4"/>
      <c r="I504" s="4">
        <v>503</v>
      </c>
      <c r="J504" s="4"/>
      <c r="K504" s="4">
        <v>0</v>
      </c>
      <c r="L504" s="4">
        <v>503</v>
      </c>
      <c r="M504" s="4"/>
      <c r="O504" s="4">
        <v>503</v>
      </c>
      <c r="Q504" s="3">
        <v>0</v>
      </c>
      <c r="R504" s="3">
        <v>503</v>
      </c>
    </row>
    <row r="505" spans="1:18">
      <c r="A505" s="4"/>
      <c r="B505" s="4"/>
      <c r="C505" s="4">
        <v>504</v>
      </c>
      <c r="D505" s="4"/>
      <c r="E505" s="4">
        <v>0</v>
      </c>
      <c r="F505" s="4">
        <v>504</v>
      </c>
      <c r="G505" s="4"/>
      <c r="H505" s="4"/>
      <c r="I505" s="4">
        <v>504</v>
      </c>
      <c r="J505" s="4"/>
      <c r="K505" s="4">
        <v>0</v>
      </c>
      <c r="L505" s="4">
        <v>504</v>
      </c>
      <c r="M505" s="4"/>
      <c r="O505" s="4">
        <v>504</v>
      </c>
      <c r="Q505" s="3">
        <v>0</v>
      </c>
      <c r="R505" s="3">
        <v>504</v>
      </c>
    </row>
    <row r="506" spans="1:18">
      <c r="A506" s="4"/>
      <c r="B506" s="4"/>
      <c r="C506" s="4">
        <v>505</v>
      </c>
      <c r="D506" s="4"/>
      <c r="E506" s="4">
        <v>0</v>
      </c>
      <c r="F506" s="4">
        <v>505</v>
      </c>
      <c r="G506" s="4"/>
      <c r="H506" s="4"/>
      <c r="I506" s="4">
        <v>505</v>
      </c>
      <c r="J506" s="4"/>
      <c r="K506" s="4">
        <v>0</v>
      </c>
      <c r="L506" s="4">
        <v>505</v>
      </c>
      <c r="M506" s="4"/>
      <c r="O506" s="4">
        <v>505</v>
      </c>
      <c r="Q506" s="3">
        <v>0</v>
      </c>
      <c r="R506" s="3">
        <v>505</v>
      </c>
    </row>
    <row r="507" spans="1:18">
      <c r="A507" s="4"/>
      <c r="B507" s="4"/>
      <c r="C507" s="4">
        <v>506</v>
      </c>
      <c r="D507" s="4"/>
      <c r="E507" s="4">
        <v>0</v>
      </c>
      <c r="F507" s="4">
        <v>506</v>
      </c>
      <c r="G507" s="4"/>
      <c r="H507" s="4"/>
      <c r="I507" s="4">
        <v>506</v>
      </c>
      <c r="J507" s="4"/>
      <c r="K507" s="4">
        <v>0</v>
      </c>
      <c r="L507" s="4">
        <v>506</v>
      </c>
      <c r="M507" s="4"/>
      <c r="O507" s="4">
        <v>506</v>
      </c>
      <c r="Q507" s="3">
        <v>0</v>
      </c>
      <c r="R507" s="3">
        <v>506</v>
      </c>
    </row>
    <row r="508" spans="1:18">
      <c r="A508" s="4"/>
      <c r="B508" s="4"/>
      <c r="C508" s="4">
        <v>507</v>
      </c>
      <c r="D508" s="4"/>
      <c r="E508" s="4">
        <v>0</v>
      </c>
      <c r="F508" s="4">
        <v>507</v>
      </c>
      <c r="G508" s="4"/>
      <c r="H508" s="4"/>
      <c r="I508" s="4">
        <v>507</v>
      </c>
      <c r="J508" s="4"/>
      <c r="K508" s="4">
        <v>0</v>
      </c>
      <c r="L508" s="4">
        <v>507</v>
      </c>
      <c r="M508" s="4"/>
      <c r="O508" s="4">
        <v>507</v>
      </c>
      <c r="Q508" s="3">
        <v>0</v>
      </c>
      <c r="R508" s="3">
        <v>507</v>
      </c>
    </row>
    <row r="509" spans="1:18">
      <c r="A509" s="4"/>
      <c r="B509" s="4"/>
      <c r="C509" s="4">
        <v>508</v>
      </c>
      <c r="D509" s="4"/>
      <c r="E509" s="4">
        <v>0</v>
      </c>
      <c r="F509" s="4">
        <v>508</v>
      </c>
      <c r="G509" s="4"/>
      <c r="H509" s="4"/>
      <c r="I509" s="4">
        <v>508</v>
      </c>
      <c r="J509" s="4"/>
      <c r="K509" s="4">
        <v>0</v>
      </c>
      <c r="L509" s="4">
        <v>508</v>
      </c>
      <c r="M509" s="4"/>
      <c r="O509" s="4">
        <v>508</v>
      </c>
      <c r="Q509" s="3">
        <v>0</v>
      </c>
      <c r="R509" s="3">
        <v>508</v>
      </c>
    </row>
    <row r="510" spans="1:18">
      <c r="A510" s="4"/>
      <c r="B510" s="4"/>
      <c r="C510" s="4">
        <v>509</v>
      </c>
      <c r="D510" s="4"/>
      <c r="E510" s="4">
        <v>0</v>
      </c>
      <c r="F510" s="4">
        <v>509</v>
      </c>
      <c r="G510" s="4"/>
      <c r="H510" s="4"/>
      <c r="I510" s="4">
        <v>509</v>
      </c>
      <c r="J510" s="4"/>
      <c r="K510" s="4">
        <v>0</v>
      </c>
      <c r="L510" s="4">
        <v>509</v>
      </c>
      <c r="M510" s="4"/>
      <c r="O510" s="4">
        <v>509</v>
      </c>
      <c r="Q510" s="3">
        <v>0</v>
      </c>
      <c r="R510" s="3">
        <v>509</v>
      </c>
    </row>
    <row r="511" spans="1:18">
      <c r="A511" s="4"/>
      <c r="B511" s="4"/>
      <c r="C511" s="4">
        <v>510</v>
      </c>
      <c r="D511" s="4"/>
      <c r="E511" s="4">
        <v>0</v>
      </c>
      <c r="F511" s="4">
        <v>510</v>
      </c>
      <c r="G511" s="4"/>
      <c r="H511" s="4"/>
      <c r="I511" s="4">
        <v>510</v>
      </c>
      <c r="J511" s="4"/>
      <c r="K511" s="4">
        <v>0</v>
      </c>
      <c r="L511" s="4">
        <v>510</v>
      </c>
      <c r="M511" s="4"/>
      <c r="O511" s="4">
        <v>510</v>
      </c>
      <c r="Q511" s="3">
        <v>0</v>
      </c>
      <c r="R511" s="3">
        <v>510</v>
      </c>
    </row>
    <row r="512" spans="1:18">
      <c r="A512" s="4"/>
      <c r="B512" s="4"/>
      <c r="C512" s="4">
        <v>511</v>
      </c>
      <c r="D512" s="4"/>
      <c r="E512" s="4">
        <v>0</v>
      </c>
      <c r="F512" s="4">
        <v>511</v>
      </c>
      <c r="G512" s="4"/>
      <c r="H512" s="4"/>
      <c r="I512" s="4">
        <v>511</v>
      </c>
      <c r="J512" s="4"/>
      <c r="K512" s="4">
        <v>0</v>
      </c>
      <c r="L512" s="4">
        <v>511</v>
      </c>
      <c r="M512" s="4"/>
      <c r="O512" s="4">
        <v>511</v>
      </c>
      <c r="Q512" s="3">
        <v>0</v>
      </c>
      <c r="R512" s="3">
        <v>511</v>
      </c>
    </row>
    <row r="513" spans="1:18">
      <c r="A513" s="4"/>
      <c r="B513" s="4"/>
      <c r="C513" s="4">
        <v>512</v>
      </c>
      <c r="D513" s="4"/>
      <c r="E513" s="4">
        <v>0</v>
      </c>
      <c r="F513" s="4">
        <v>512</v>
      </c>
      <c r="G513" s="4"/>
      <c r="H513" s="4"/>
      <c r="I513" s="4">
        <v>512</v>
      </c>
      <c r="J513" s="4"/>
      <c r="K513" s="4">
        <v>0</v>
      </c>
      <c r="L513" s="4">
        <v>512</v>
      </c>
      <c r="M513" s="4"/>
      <c r="O513" s="4">
        <v>512</v>
      </c>
      <c r="Q513" s="3">
        <v>0</v>
      </c>
      <c r="R513" s="3">
        <v>512</v>
      </c>
    </row>
    <row r="514" spans="1:18">
      <c r="A514" s="4"/>
      <c r="B514" s="4"/>
      <c r="C514" s="4">
        <v>513</v>
      </c>
      <c r="D514" s="4"/>
      <c r="E514" s="4">
        <v>0</v>
      </c>
      <c r="F514" s="4">
        <v>513</v>
      </c>
      <c r="G514" s="4"/>
      <c r="H514" s="4"/>
      <c r="I514" s="4">
        <v>513</v>
      </c>
      <c r="J514" s="4"/>
      <c r="K514" s="4">
        <v>0</v>
      </c>
      <c r="L514" s="4">
        <v>513</v>
      </c>
      <c r="M514" s="4"/>
      <c r="O514" s="4">
        <v>513</v>
      </c>
      <c r="Q514" s="3">
        <v>0</v>
      </c>
      <c r="R514" s="3">
        <v>513</v>
      </c>
    </row>
    <row r="515" spans="1:18">
      <c r="A515" s="4"/>
      <c r="B515" s="4"/>
      <c r="C515" s="4">
        <v>514</v>
      </c>
      <c r="D515" s="4"/>
      <c r="E515" s="4">
        <v>0</v>
      </c>
      <c r="F515" s="4">
        <v>514</v>
      </c>
      <c r="G515" s="4"/>
      <c r="H515" s="4"/>
      <c r="I515" s="4">
        <v>514</v>
      </c>
      <c r="J515" s="4"/>
      <c r="K515" s="4">
        <v>0</v>
      </c>
      <c r="L515" s="4">
        <v>514</v>
      </c>
      <c r="M515" s="4"/>
      <c r="O515" s="4">
        <v>514</v>
      </c>
      <c r="Q515" s="3">
        <v>0</v>
      </c>
      <c r="R515" s="3">
        <v>514</v>
      </c>
    </row>
    <row r="516" spans="1:18">
      <c r="A516" s="4"/>
      <c r="B516" s="4"/>
      <c r="C516" s="4">
        <v>515</v>
      </c>
      <c r="D516" s="4"/>
      <c r="E516" s="4">
        <v>0</v>
      </c>
      <c r="F516" s="4">
        <v>515</v>
      </c>
      <c r="G516" s="4"/>
      <c r="H516" s="4"/>
      <c r="I516" s="4">
        <v>515</v>
      </c>
      <c r="J516" s="4"/>
      <c r="K516" s="4">
        <v>0</v>
      </c>
      <c r="L516" s="4">
        <v>515</v>
      </c>
      <c r="M516" s="4"/>
      <c r="O516" s="4">
        <v>515</v>
      </c>
      <c r="Q516" s="3">
        <v>0</v>
      </c>
      <c r="R516" s="3">
        <v>515</v>
      </c>
    </row>
    <row r="517" spans="1:18">
      <c r="A517" s="4"/>
      <c r="B517" s="4"/>
      <c r="C517" s="4">
        <v>516</v>
      </c>
      <c r="D517" s="4"/>
      <c r="E517" s="4">
        <v>0</v>
      </c>
      <c r="F517" s="4">
        <v>516</v>
      </c>
      <c r="G517" s="4"/>
      <c r="H517" s="4"/>
      <c r="I517" s="4">
        <v>516</v>
      </c>
      <c r="J517" s="4"/>
      <c r="K517" s="4">
        <v>0</v>
      </c>
      <c r="L517" s="4">
        <v>516</v>
      </c>
      <c r="M517" s="4"/>
      <c r="O517" s="4">
        <v>516</v>
      </c>
      <c r="Q517" s="3">
        <v>0</v>
      </c>
      <c r="R517" s="3">
        <v>516</v>
      </c>
    </row>
    <row r="518" spans="1:18">
      <c r="A518" s="4"/>
      <c r="B518" s="4"/>
      <c r="C518" s="4">
        <v>517</v>
      </c>
      <c r="D518" s="4"/>
      <c r="E518" s="4">
        <v>0</v>
      </c>
      <c r="F518" s="4">
        <v>517</v>
      </c>
      <c r="G518" s="4"/>
      <c r="H518" s="4"/>
      <c r="I518" s="4">
        <v>517</v>
      </c>
      <c r="J518" s="4"/>
      <c r="K518" s="4">
        <v>0</v>
      </c>
      <c r="L518" s="4">
        <v>517</v>
      </c>
      <c r="M518" s="4"/>
      <c r="O518" s="4">
        <v>517</v>
      </c>
      <c r="Q518" s="3">
        <v>0</v>
      </c>
      <c r="R518" s="3">
        <v>517</v>
      </c>
    </row>
    <row r="519" spans="1:18">
      <c r="A519" s="4"/>
      <c r="B519" s="4"/>
      <c r="C519" s="4">
        <v>518</v>
      </c>
      <c r="D519" s="4"/>
      <c r="E519" s="4">
        <v>0</v>
      </c>
      <c r="F519" s="4">
        <v>518</v>
      </c>
      <c r="G519" s="4"/>
      <c r="H519" s="4"/>
      <c r="I519" s="4">
        <v>518</v>
      </c>
      <c r="J519" s="4"/>
      <c r="K519" s="4">
        <v>0</v>
      </c>
      <c r="L519" s="4">
        <v>518</v>
      </c>
      <c r="M519" s="4"/>
      <c r="O519" s="4">
        <v>518</v>
      </c>
      <c r="Q519" s="3">
        <v>0</v>
      </c>
      <c r="R519" s="3">
        <v>518</v>
      </c>
    </row>
    <row r="520" spans="1:18">
      <c r="A520" s="4"/>
      <c r="B520" s="4"/>
      <c r="C520" s="4">
        <v>519</v>
      </c>
      <c r="D520" s="4"/>
      <c r="E520" s="4">
        <v>0</v>
      </c>
      <c r="F520" s="4">
        <v>519</v>
      </c>
      <c r="G520" s="4"/>
      <c r="H520" s="4"/>
      <c r="I520" s="4">
        <v>519</v>
      </c>
      <c r="J520" s="4"/>
      <c r="K520" s="4">
        <v>0</v>
      </c>
      <c r="L520" s="4">
        <v>519</v>
      </c>
      <c r="M520" s="4"/>
      <c r="O520" s="4">
        <v>519</v>
      </c>
      <c r="Q520" s="3">
        <v>0</v>
      </c>
      <c r="R520" s="3">
        <v>519</v>
      </c>
    </row>
    <row r="521" spans="1:18">
      <c r="A521" s="4"/>
      <c r="B521" s="4"/>
      <c r="C521" s="4">
        <v>520</v>
      </c>
      <c r="D521" s="4"/>
      <c r="E521" s="4">
        <v>0</v>
      </c>
      <c r="F521" s="4">
        <v>520</v>
      </c>
      <c r="G521" s="4"/>
      <c r="H521" s="4"/>
      <c r="I521" s="4">
        <v>520</v>
      </c>
      <c r="J521" s="4"/>
      <c r="K521" s="4">
        <v>0</v>
      </c>
      <c r="L521" s="4">
        <v>520</v>
      </c>
      <c r="M521" s="4"/>
      <c r="O521" s="4">
        <v>520</v>
      </c>
      <c r="Q521" s="3">
        <v>0</v>
      </c>
      <c r="R521" s="3">
        <v>520</v>
      </c>
    </row>
    <row r="522" spans="1:18">
      <c r="A522" s="4"/>
      <c r="B522" s="4"/>
      <c r="C522" s="4">
        <v>521</v>
      </c>
      <c r="D522" s="4"/>
      <c r="E522" s="4">
        <v>0</v>
      </c>
      <c r="F522" s="4">
        <v>521</v>
      </c>
      <c r="G522" s="4"/>
      <c r="H522" s="4"/>
      <c r="I522" s="4">
        <v>521</v>
      </c>
      <c r="J522" s="4"/>
      <c r="K522" s="4">
        <v>0</v>
      </c>
      <c r="L522" s="4">
        <v>521</v>
      </c>
      <c r="M522" s="4"/>
      <c r="O522" s="4">
        <v>521</v>
      </c>
      <c r="Q522" s="3">
        <v>0</v>
      </c>
      <c r="R522" s="3">
        <v>521</v>
      </c>
    </row>
    <row r="523" spans="1:18">
      <c r="A523" s="4"/>
      <c r="B523" s="4"/>
      <c r="C523" s="4">
        <v>522</v>
      </c>
      <c r="D523" s="4"/>
      <c r="E523" s="4">
        <v>0</v>
      </c>
      <c r="F523" s="4">
        <v>522</v>
      </c>
      <c r="G523" s="4"/>
      <c r="H523" s="4"/>
      <c r="I523" s="4">
        <v>522</v>
      </c>
      <c r="J523" s="4"/>
      <c r="K523" s="4">
        <v>0</v>
      </c>
      <c r="L523" s="4">
        <v>522</v>
      </c>
      <c r="M523" s="4"/>
      <c r="O523" s="4">
        <v>522</v>
      </c>
      <c r="Q523" s="3">
        <v>0</v>
      </c>
      <c r="R523" s="3">
        <v>522</v>
      </c>
    </row>
    <row r="524" spans="1:18">
      <c r="A524" s="4"/>
      <c r="B524" s="4"/>
      <c r="C524" s="4">
        <v>523</v>
      </c>
      <c r="D524" s="4"/>
      <c r="E524" s="4">
        <v>0</v>
      </c>
      <c r="F524" s="4">
        <v>523</v>
      </c>
      <c r="G524" s="4"/>
      <c r="H524" s="4"/>
      <c r="I524" s="4">
        <v>523</v>
      </c>
      <c r="J524" s="4"/>
      <c r="K524" s="4">
        <v>0</v>
      </c>
      <c r="L524" s="4">
        <v>523</v>
      </c>
      <c r="M524" s="4"/>
      <c r="O524" s="4">
        <v>523</v>
      </c>
      <c r="Q524" s="3">
        <v>0</v>
      </c>
      <c r="R524" s="3">
        <v>523</v>
      </c>
    </row>
    <row r="525" spans="1:18">
      <c r="A525" s="4"/>
      <c r="B525" s="4"/>
      <c r="C525" s="4">
        <v>524</v>
      </c>
      <c r="D525" s="4"/>
      <c r="E525" s="4">
        <v>0</v>
      </c>
      <c r="F525" s="4">
        <v>524</v>
      </c>
      <c r="G525" s="4"/>
      <c r="H525" s="4"/>
      <c r="I525" s="4">
        <v>524</v>
      </c>
      <c r="J525" s="4"/>
      <c r="K525" s="4">
        <v>0</v>
      </c>
      <c r="L525" s="4">
        <v>524</v>
      </c>
      <c r="M525" s="4"/>
      <c r="O525" s="4">
        <v>524</v>
      </c>
      <c r="Q525" s="3">
        <v>0</v>
      </c>
      <c r="R525" s="3">
        <v>524</v>
      </c>
    </row>
    <row r="526" spans="1:18">
      <c r="A526" s="4"/>
      <c r="B526" s="4"/>
      <c r="C526" s="4">
        <v>525</v>
      </c>
      <c r="D526" s="4"/>
      <c r="E526" s="4">
        <v>0</v>
      </c>
      <c r="F526" s="4">
        <v>525</v>
      </c>
      <c r="G526" s="4"/>
      <c r="H526" s="4"/>
      <c r="I526" s="4">
        <v>525</v>
      </c>
      <c r="J526" s="4"/>
      <c r="K526" s="4">
        <v>0</v>
      </c>
      <c r="L526" s="4">
        <v>525</v>
      </c>
      <c r="M526" s="4"/>
      <c r="O526" s="4">
        <v>525</v>
      </c>
      <c r="Q526" s="3">
        <v>0</v>
      </c>
      <c r="R526" s="3">
        <v>525</v>
      </c>
    </row>
    <row r="527" spans="1:18">
      <c r="A527" s="4"/>
      <c r="B527" s="4"/>
      <c r="C527" s="4">
        <v>526</v>
      </c>
      <c r="D527" s="4"/>
      <c r="E527" s="4">
        <v>0</v>
      </c>
      <c r="F527" s="4">
        <v>526</v>
      </c>
      <c r="G527" s="4"/>
      <c r="H527" s="4"/>
      <c r="I527" s="4">
        <v>526</v>
      </c>
      <c r="J527" s="4"/>
      <c r="K527" s="4">
        <v>0</v>
      </c>
      <c r="L527" s="4">
        <v>526</v>
      </c>
      <c r="M527" s="4"/>
      <c r="O527" s="4">
        <v>526</v>
      </c>
      <c r="Q527" s="3">
        <v>0</v>
      </c>
      <c r="R527" s="3">
        <v>526</v>
      </c>
    </row>
    <row r="528" spans="1:18">
      <c r="A528" s="4"/>
      <c r="B528" s="4"/>
      <c r="C528" s="4">
        <v>527</v>
      </c>
      <c r="D528" s="4"/>
      <c r="E528" s="4">
        <v>0</v>
      </c>
      <c r="F528" s="4">
        <v>527</v>
      </c>
      <c r="G528" s="4"/>
      <c r="H528" s="4"/>
      <c r="I528" s="4">
        <v>527</v>
      </c>
      <c r="J528" s="4"/>
      <c r="K528" s="4">
        <v>0</v>
      </c>
      <c r="L528" s="4">
        <v>527</v>
      </c>
      <c r="M528" s="4"/>
      <c r="O528" s="4">
        <v>527</v>
      </c>
      <c r="Q528" s="3">
        <v>0</v>
      </c>
      <c r="R528" s="3">
        <v>527</v>
      </c>
    </row>
    <row r="529" spans="1:18">
      <c r="A529" s="4"/>
      <c r="B529" s="4"/>
      <c r="C529" s="4">
        <v>528</v>
      </c>
      <c r="D529" s="4"/>
      <c r="E529" s="4">
        <v>0</v>
      </c>
      <c r="F529" s="4">
        <v>528</v>
      </c>
      <c r="G529" s="4"/>
      <c r="H529" s="4"/>
      <c r="I529" s="4">
        <v>528</v>
      </c>
      <c r="J529" s="4"/>
      <c r="K529" s="4">
        <v>0</v>
      </c>
      <c r="L529" s="4">
        <v>528</v>
      </c>
      <c r="M529" s="4"/>
      <c r="O529" s="4">
        <v>528</v>
      </c>
      <c r="Q529" s="3">
        <v>0</v>
      </c>
      <c r="R529" s="3">
        <v>528</v>
      </c>
    </row>
    <row r="530" spans="1:18">
      <c r="A530" s="4"/>
      <c r="B530" s="4"/>
      <c r="C530" s="4">
        <v>529</v>
      </c>
      <c r="D530" s="4"/>
      <c r="E530" s="4">
        <v>0</v>
      </c>
      <c r="F530" s="4">
        <v>529</v>
      </c>
      <c r="G530" s="4"/>
      <c r="H530" s="4"/>
      <c r="I530" s="4">
        <v>529</v>
      </c>
      <c r="J530" s="4"/>
      <c r="K530" s="4">
        <v>0</v>
      </c>
      <c r="L530" s="4">
        <v>529</v>
      </c>
      <c r="M530" s="4"/>
      <c r="O530" s="4">
        <v>529</v>
      </c>
      <c r="Q530" s="3">
        <v>0</v>
      </c>
      <c r="R530" s="3">
        <v>529</v>
      </c>
    </row>
    <row r="531" spans="1:18">
      <c r="A531" s="4"/>
      <c r="B531" s="4"/>
      <c r="C531" s="4">
        <v>530</v>
      </c>
      <c r="D531" s="4"/>
      <c r="E531" s="4">
        <v>0</v>
      </c>
      <c r="F531" s="4">
        <v>530</v>
      </c>
      <c r="G531" s="4"/>
      <c r="H531" s="4"/>
      <c r="I531" s="4">
        <v>530</v>
      </c>
      <c r="J531" s="4"/>
      <c r="K531" s="4">
        <v>0</v>
      </c>
      <c r="L531" s="4">
        <v>530</v>
      </c>
      <c r="M531" s="4"/>
      <c r="O531" s="4">
        <v>530</v>
      </c>
      <c r="Q531" s="3">
        <v>0</v>
      </c>
      <c r="R531" s="3">
        <v>530</v>
      </c>
    </row>
    <row r="532" spans="1:18">
      <c r="A532" s="4"/>
      <c r="B532" s="4"/>
      <c r="C532" s="4">
        <v>531</v>
      </c>
      <c r="D532" s="4"/>
      <c r="E532" s="4">
        <v>0</v>
      </c>
      <c r="F532" s="4">
        <v>531</v>
      </c>
      <c r="G532" s="4"/>
      <c r="H532" s="4"/>
      <c r="I532" s="4">
        <v>531</v>
      </c>
      <c r="J532" s="4"/>
      <c r="K532" s="4">
        <v>0</v>
      </c>
      <c r="L532" s="4">
        <v>531</v>
      </c>
      <c r="M532" s="4"/>
      <c r="O532" s="4">
        <v>531</v>
      </c>
      <c r="Q532" s="3">
        <v>0</v>
      </c>
      <c r="R532" s="3">
        <v>531</v>
      </c>
    </row>
    <row r="533" spans="1:18">
      <c r="A533" s="4"/>
      <c r="B533" s="4"/>
      <c r="C533" s="4">
        <v>532</v>
      </c>
      <c r="D533" s="4"/>
      <c r="E533" s="4">
        <v>0</v>
      </c>
      <c r="F533" s="4">
        <v>532</v>
      </c>
      <c r="G533" s="4"/>
      <c r="H533" s="4"/>
      <c r="I533" s="4">
        <v>532</v>
      </c>
      <c r="J533" s="4"/>
      <c r="K533" s="4">
        <v>0</v>
      </c>
      <c r="L533" s="4">
        <v>532</v>
      </c>
      <c r="M533" s="4"/>
      <c r="O533" s="4">
        <v>532</v>
      </c>
      <c r="Q533" s="3">
        <v>0</v>
      </c>
      <c r="R533" s="3">
        <v>532</v>
      </c>
    </row>
    <row r="534" spans="1:18">
      <c r="A534" s="4"/>
      <c r="B534" s="4"/>
      <c r="C534" s="4">
        <v>533</v>
      </c>
      <c r="D534" s="4"/>
      <c r="E534" s="4">
        <v>0</v>
      </c>
      <c r="F534" s="4">
        <v>533</v>
      </c>
      <c r="G534" s="4"/>
      <c r="H534" s="4"/>
      <c r="I534" s="4">
        <v>533</v>
      </c>
      <c r="J534" s="4"/>
      <c r="K534" s="4">
        <v>0</v>
      </c>
      <c r="L534" s="4">
        <v>533</v>
      </c>
      <c r="M534" s="4"/>
      <c r="O534" s="4">
        <v>533</v>
      </c>
      <c r="Q534" s="3">
        <v>0</v>
      </c>
      <c r="R534" s="3">
        <v>533</v>
      </c>
    </row>
    <row r="535" spans="1:18">
      <c r="A535" s="4"/>
      <c r="B535" s="4"/>
      <c r="C535" s="4">
        <v>534</v>
      </c>
      <c r="D535" s="4"/>
      <c r="E535" s="4">
        <v>0</v>
      </c>
      <c r="F535" s="4">
        <v>534</v>
      </c>
      <c r="G535" s="4"/>
      <c r="H535" s="4"/>
      <c r="I535" s="4">
        <v>534</v>
      </c>
      <c r="J535" s="4"/>
      <c r="K535" s="4">
        <v>0</v>
      </c>
      <c r="L535" s="4">
        <v>534</v>
      </c>
      <c r="M535" s="4"/>
      <c r="O535" s="4">
        <v>534</v>
      </c>
      <c r="Q535" s="3">
        <v>0</v>
      </c>
      <c r="R535" s="3">
        <v>534</v>
      </c>
    </row>
    <row r="536" spans="1:18">
      <c r="A536" s="4"/>
      <c r="B536" s="4"/>
      <c r="C536" s="4">
        <v>535</v>
      </c>
      <c r="D536" s="4"/>
      <c r="E536" s="4">
        <v>0</v>
      </c>
      <c r="F536" s="4">
        <v>535</v>
      </c>
      <c r="G536" s="4"/>
      <c r="H536" s="4"/>
      <c r="I536" s="4">
        <v>535</v>
      </c>
      <c r="J536" s="4"/>
      <c r="K536" s="4">
        <v>0</v>
      </c>
      <c r="L536" s="4">
        <v>535</v>
      </c>
      <c r="M536" s="4"/>
      <c r="O536" s="4">
        <v>535</v>
      </c>
      <c r="Q536" s="3">
        <v>0</v>
      </c>
      <c r="R536" s="3">
        <v>535</v>
      </c>
    </row>
    <row r="537" spans="1:18">
      <c r="A537" s="4"/>
      <c r="B537" s="4"/>
      <c r="C537" s="4">
        <v>536</v>
      </c>
      <c r="D537" s="4"/>
      <c r="E537" s="4">
        <v>0</v>
      </c>
      <c r="F537" s="4">
        <v>536</v>
      </c>
      <c r="G537" s="4"/>
      <c r="H537" s="4"/>
      <c r="I537" s="4">
        <v>536</v>
      </c>
      <c r="J537" s="4"/>
      <c r="K537" s="4">
        <v>0</v>
      </c>
      <c r="L537" s="4">
        <v>536</v>
      </c>
      <c r="M537" s="4"/>
      <c r="O537" s="4">
        <v>536</v>
      </c>
      <c r="Q537" s="3">
        <v>0</v>
      </c>
      <c r="R537" s="3">
        <v>536</v>
      </c>
    </row>
    <row r="538" spans="1:18">
      <c r="A538" s="4"/>
      <c r="B538" s="4"/>
      <c r="C538" s="4">
        <v>537</v>
      </c>
      <c r="D538" s="4"/>
      <c r="E538" s="4">
        <v>0</v>
      </c>
      <c r="F538" s="4">
        <v>537</v>
      </c>
      <c r="G538" s="4"/>
      <c r="H538" s="4"/>
      <c r="I538" s="4">
        <v>537</v>
      </c>
      <c r="J538" s="4"/>
      <c r="K538" s="4">
        <v>0</v>
      </c>
      <c r="L538" s="4">
        <v>537</v>
      </c>
      <c r="M538" s="4"/>
      <c r="O538" s="4">
        <v>537</v>
      </c>
      <c r="Q538" s="3">
        <v>0</v>
      </c>
      <c r="R538" s="3">
        <v>537</v>
      </c>
    </row>
    <row r="539" spans="1:18">
      <c r="A539" s="4"/>
      <c r="B539" s="4"/>
      <c r="C539" s="4">
        <v>538</v>
      </c>
      <c r="D539" s="4"/>
      <c r="E539" s="4">
        <v>0</v>
      </c>
      <c r="F539" s="4">
        <v>538</v>
      </c>
      <c r="G539" s="4"/>
      <c r="H539" s="4"/>
      <c r="I539" s="4">
        <v>538</v>
      </c>
      <c r="J539" s="4"/>
      <c r="K539" s="4">
        <v>0</v>
      </c>
      <c r="L539" s="4">
        <v>538</v>
      </c>
      <c r="M539" s="4"/>
      <c r="O539" s="4">
        <v>538</v>
      </c>
      <c r="Q539" s="3">
        <v>0</v>
      </c>
      <c r="R539" s="3">
        <v>538</v>
      </c>
    </row>
    <row r="540" spans="1:18">
      <c r="A540" s="4"/>
      <c r="B540" s="4"/>
      <c r="C540" s="4">
        <v>539</v>
      </c>
      <c r="D540" s="4"/>
      <c r="E540" s="4">
        <v>0</v>
      </c>
      <c r="F540" s="4">
        <v>539</v>
      </c>
      <c r="G540" s="4"/>
      <c r="H540" s="4"/>
      <c r="I540" s="4">
        <v>539</v>
      </c>
      <c r="J540" s="4"/>
      <c r="K540" s="4">
        <v>0</v>
      </c>
      <c r="L540" s="4">
        <v>539</v>
      </c>
      <c r="M540" s="4"/>
      <c r="O540" s="4">
        <v>539</v>
      </c>
      <c r="Q540" s="3">
        <v>0</v>
      </c>
      <c r="R540" s="3">
        <v>539</v>
      </c>
    </row>
    <row r="541" spans="1:18">
      <c r="A541" s="4"/>
      <c r="B541" s="4"/>
      <c r="C541" s="4">
        <v>540</v>
      </c>
      <c r="D541" s="4"/>
      <c r="E541" s="4">
        <v>0</v>
      </c>
      <c r="F541" s="4">
        <v>540</v>
      </c>
      <c r="G541" s="4"/>
      <c r="H541" s="4"/>
      <c r="I541" s="4">
        <v>540</v>
      </c>
      <c r="J541" s="4"/>
      <c r="K541" s="4">
        <v>0</v>
      </c>
      <c r="L541" s="4">
        <v>540</v>
      </c>
      <c r="M541" s="4"/>
      <c r="O541" s="4">
        <v>540</v>
      </c>
      <c r="Q541" s="3">
        <v>0</v>
      </c>
      <c r="R541" s="3">
        <v>540</v>
      </c>
    </row>
    <row r="542" spans="1:18">
      <c r="A542" s="4"/>
      <c r="B542" s="4"/>
      <c r="C542" s="4">
        <v>541</v>
      </c>
      <c r="D542" s="4"/>
      <c r="E542" s="4">
        <v>0</v>
      </c>
      <c r="F542" s="4">
        <v>541</v>
      </c>
      <c r="G542" s="4"/>
      <c r="H542" s="4"/>
      <c r="I542" s="4">
        <v>541</v>
      </c>
      <c r="J542" s="4"/>
      <c r="K542" s="4">
        <v>0</v>
      </c>
      <c r="L542" s="4">
        <v>541</v>
      </c>
      <c r="M542" s="4"/>
      <c r="O542" s="4">
        <v>541</v>
      </c>
      <c r="Q542" s="3">
        <v>0</v>
      </c>
      <c r="R542" s="3">
        <v>541</v>
      </c>
    </row>
    <row r="543" spans="1:18">
      <c r="A543" s="4"/>
      <c r="B543" s="4"/>
      <c r="C543" s="4">
        <v>542</v>
      </c>
      <c r="D543" s="4"/>
      <c r="E543" s="4">
        <v>0</v>
      </c>
      <c r="F543" s="4">
        <v>542</v>
      </c>
      <c r="G543" s="4"/>
      <c r="H543" s="4"/>
      <c r="I543" s="4">
        <v>542</v>
      </c>
      <c r="J543" s="4"/>
      <c r="K543" s="4">
        <v>0</v>
      </c>
      <c r="L543" s="4">
        <v>542</v>
      </c>
      <c r="M543" s="4"/>
      <c r="O543" s="4">
        <v>542</v>
      </c>
      <c r="Q543" s="3">
        <v>0</v>
      </c>
      <c r="R543" s="3">
        <v>542</v>
      </c>
    </row>
    <row r="544" spans="1:18">
      <c r="A544" s="4"/>
      <c r="B544" s="4"/>
      <c r="C544" s="4">
        <v>543</v>
      </c>
      <c r="D544" s="4"/>
      <c r="E544" s="4">
        <v>0</v>
      </c>
      <c r="F544" s="4">
        <v>543</v>
      </c>
      <c r="G544" s="4"/>
      <c r="H544" s="4"/>
      <c r="I544" s="4">
        <v>543</v>
      </c>
      <c r="J544" s="4"/>
      <c r="K544" s="4">
        <v>0</v>
      </c>
      <c r="L544" s="4">
        <v>543</v>
      </c>
      <c r="M544" s="4"/>
      <c r="O544" s="4">
        <v>543</v>
      </c>
      <c r="Q544" s="3">
        <v>0</v>
      </c>
      <c r="R544" s="3">
        <v>543</v>
      </c>
    </row>
    <row r="545" spans="1:18">
      <c r="A545" s="4"/>
      <c r="B545" s="4"/>
      <c r="C545" s="4">
        <v>544</v>
      </c>
      <c r="D545" s="4"/>
      <c r="E545" s="4">
        <v>0</v>
      </c>
      <c r="F545" s="4">
        <v>544</v>
      </c>
      <c r="G545" s="4"/>
      <c r="H545" s="4"/>
      <c r="I545" s="4">
        <v>544</v>
      </c>
      <c r="J545" s="4"/>
      <c r="K545" s="4">
        <v>0</v>
      </c>
      <c r="L545" s="4">
        <v>544</v>
      </c>
      <c r="M545" s="4"/>
      <c r="O545" s="4">
        <v>544</v>
      </c>
      <c r="Q545" s="3">
        <v>0</v>
      </c>
      <c r="R545" s="3">
        <v>544</v>
      </c>
    </row>
    <row r="546" spans="1:18">
      <c r="A546" s="4"/>
      <c r="B546" s="4"/>
      <c r="C546" s="4">
        <v>545</v>
      </c>
      <c r="D546" s="4"/>
      <c r="E546" s="4">
        <v>0</v>
      </c>
      <c r="F546" s="4">
        <v>545</v>
      </c>
      <c r="G546" s="4"/>
      <c r="H546" s="4"/>
      <c r="I546" s="4">
        <v>545</v>
      </c>
      <c r="J546" s="4"/>
      <c r="K546" s="4">
        <v>0</v>
      </c>
      <c r="L546" s="4">
        <v>545</v>
      </c>
      <c r="M546" s="4"/>
      <c r="O546" s="4">
        <v>545</v>
      </c>
      <c r="Q546" s="3">
        <v>0</v>
      </c>
      <c r="R546" s="3">
        <v>545</v>
      </c>
    </row>
    <row r="547" spans="1:18">
      <c r="A547" s="4"/>
      <c r="B547" s="4"/>
      <c r="C547" s="4">
        <v>546</v>
      </c>
      <c r="D547" s="4"/>
      <c r="E547" s="4">
        <v>0</v>
      </c>
      <c r="F547" s="4">
        <v>546</v>
      </c>
      <c r="G547" s="4"/>
      <c r="H547" s="4"/>
      <c r="I547" s="4">
        <v>546</v>
      </c>
      <c r="J547" s="4"/>
      <c r="K547" s="4">
        <v>0</v>
      </c>
      <c r="L547" s="4">
        <v>546</v>
      </c>
      <c r="M547" s="4"/>
      <c r="O547" s="4">
        <v>546</v>
      </c>
      <c r="Q547" s="3">
        <v>0</v>
      </c>
      <c r="R547" s="3">
        <v>546</v>
      </c>
    </row>
    <row r="548" spans="1:18">
      <c r="A548" s="4"/>
      <c r="B548" s="4"/>
      <c r="C548" s="4">
        <v>547</v>
      </c>
      <c r="D548" s="4"/>
      <c r="E548" s="4">
        <v>0</v>
      </c>
      <c r="F548" s="4">
        <v>547</v>
      </c>
      <c r="G548" s="4"/>
      <c r="H548" s="4"/>
      <c r="I548" s="4">
        <v>547</v>
      </c>
      <c r="J548" s="4"/>
      <c r="K548" s="4">
        <v>0</v>
      </c>
      <c r="L548" s="4">
        <v>547</v>
      </c>
      <c r="M548" s="4"/>
      <c r="O548" s="4">
        <v>547</v>
      </c>
      <c r="Q548" s="3">
        <v>0</v>
      </c>
      <c r="R548" s="3">
        <v>547</v>
      </c>
    </row>
    <row r="549" spans="1:18">
      <c r="A549" s="4"/>
      <c r="B549" s="4"/>
      <c r="C549" s="4">
        <v>548</v>
      </c>
      <c r="D549" s="4"/>
      <c r="E549" s="4">
        <v>0</v>
      </c>
      <c r="F549" s="4">
        <v>548</v>
      </c>
      <c r="G549" s="4"/>
      <c r="H549" s="4"/>
      <c r="I549" s="4">
        <v>548</v>
      </c>
      <c r="J549" s="4"/>
      <c r="K549" s="4">
        <v>0</v>
      </c>
      <c r="L549" s="4">
        <v>548</v>
      </c>
      <c r="M549" s="4"/>
      <c r="O549" s="4">
        <v>548</v>
      </c>
      <c r="Q549" s="3">
        <v>0</v>
      </c>
      <c r="R549" s="3">
        <v>548</v>
      </c>
    </row>
    <row r="550" spans="1:18">
      <c r="A550" s="4"/>
      <c r="B550" s="4"/>
      <c r="C550" s="4">
        <v>549</v>
      </c>
      <c r="D550" s="4"/>
      <c r="E550" s="4">
        <v>0</v>
      </c>
      <c r="F550" s="4">
        <v>549</v>
      </c>
      <c r="G550" s="4"/>
      <c r="H550" s="4"/>
      <c r="I550" s="4">
        <v>549</v>
      </c>
      <c r="J550" s="4"/>
      <c r="K550" s="4">
        <v>0</v>
      </c>
      <c r="L550" s="4">
        <v>549</v>
      </c>
      <c r="M550" s="4"/>
      <c r="O550" s="4">
        <v>549</v>
      </c>
      <c r="Q550" s="3">
        <v>0</v>
      </c>
      <c r="R550" s="3">
        <v>549</v>
      </c>
    </row>
    <row r="551" spans="1:18">
      <c r="A551" s="4"/>
      <c r="B551" s="4"/>
      <c r="C551" s="4">
        <v>550</v>
      </c>
      <c r="D551" s="4"/>
      <c r="E551" s="4">
        <v>0</v>
      </c>
      <c r="F551" s="4">
        <v>550</v>
      </c>
      <c r="G551" s="4"/>
      <c r="H551" s="4"/>
      <c r="I551" s="4">
        <v>550</v>
      </c>
      <c r="J551" s="4"/>
      <c r="K551" s="4">
        <v>0</v>
      </c>
      <c r="L551" s="4">
        <v>550</v>
      </c>
      <c r="M551" s="4"/>
      <c r="O551" s="4">
        <v>550</v>
      </c>
      <c r="Q551" s="3">
        <v>0</v>
      </c>
      <c r="R551" s="3">
        <v>550</v>
      </c>
    </row>
    <row r="552" spans="1:18">
      <c r="A552" s="4"/>
      <c r="B552" s="4"/>
      <c r="C552" s="4">
        <v>551</v>
      </c>
      <c r="D552" s="4"/>
      <c r="E552" s="4">
        <v>0</v>
      </c>
      <c r="F552" s="4">
        <v>551</v>
      </c>
      <c r="G552" s="4"/>
      <c r="H552" s="4"/>
      <c r="I552" s="4">
        <v>551</v>
      </c>
      <c r="J552" s="4"/>
      <c r="K552" s="4">
        <v>0</v>
      </c>
      <c r="L552" s="4">
        <v>551</v>
      </c>
      <c r="M552" s="4"/>
      <c r="O552" s="4">
        <v>551</v>
      </c>
      <c r="Q552" s="3">
        <v>0</v>
      </c>
      <c r="R552" s="3">
        <v>551</v>
      </c>
    </row>
    <row r="553" spans="1:18">
      <c r="A553" s="4"/>
      <c r="B553" s="4"/>
      <c r="C553" s="4">
        <v>552</v>
      </c>
      <c r="D553" s="4"/>
      <c r="E553" s="4">
        <v>0</v>
      </c>
      <c r="F553" s="4">
        <v>552</v>
      </c>
      <c r="G553" s="4"/>
      <c r="H553" s="4"/>
      <c r="I553" s="4">
        <v>552</v>
      </c>
      <c r="J553" s="4"/>
      <c r="K553" s="4">
        <v>0</v>
      </c>
      <c r="L553" s="4">
        <v>552</v>
      </c>
      <c r="M553" s="4"/>
      <c r="O553" s="4">
        <v>552</v>
      </c>
      <c r="Q553" s="3">
        <v>0</v>
      </c>
      <c r="R553" s="3">
        <v>552</v>
      </c>
    </row>
    <row r="554" spans="1:18">
      <c r="A554" s="4"/>
      <c r="B554" s="4"/>
      <c r="C554" s="4">
        <v>553</v>
      </c>
      <c r="D554" s="4"/>
      <c r="E554" s="4">
        <v>0</v>
      </c>
      <c r="F554" s="4">
        <v>553</v>
      </c>
      <c r="G554" s="4"/>
      <c r="H554" s="4"/>
      <c r="I554" s="4">
        <v>553</v>
      </c>
      <c r="J554" s="4"/>
      <c r="K554" s="4">
        <v>0</v>
      </c>
      <c r="L554" s="4">
        <v>553</v>
      </c>
      <c r="M554" s="4"/>
      <c r="O554" s="4">
        <v>553</v>
      </c>
      <c r="Q554" s="3">
        <v>0</v>
      </c>
      <c r="R554" s="3">
        <v>553</v>
      </c>
    </row>
    <row r="555" spans="1:18">
      <c r="A555" s="4"/>
      <c r="B555" s="4"/>
      <c r="C555" s="4">
        <v>554</v>
      </c>
      <c r="D555" s="4"/>
      <c r="E555" s="4">
        <v>0</v>
      </c>
      <c r="F555" s="4">
        <v>554</v>
      </c>
      <c r="G555" s="4"/>
      <c r="H555" s="4"/>
      <c r="I555" s="4">
        <v>554</v>
      </c>
      <c r="J555" s="4"/>
      <c r="K555" s="4">
        <v>0</v>
      </c>
      <c r="L555" s="4">
        <v>554</v>
      </c>
      <c r="M555" s="4"/>
      <c r="O555" s="4">
        <v>554</v>
      </c>
      <c r="Q555" s="3">
        <v>0</v>
      </c>
      <c r="R555" s="3">
        <v>554</v>
      </c>
    </row>
    <row r="556" spans="1:18">
      <c r="A556" s="4"/>
      <c r="B556" s="4"/>
      <c r="C556" s="4">
        <v>555</v>
      </c>
      <c r="D556" s="4"/>
      <c r="E556" s="4">
        <v>0</v>
      </c>
      <c r="F556" s="4">
        <v>555</v>
      </c>
      <c r="G556" s="4"/>
      <c r="H556" s="4"/>
      <c r="I556" s="4">
        <v>555</v>
      </c>
      <c r="J556" s="4"/>
      <c r="K556" s="4">
        <v>0</v>
      </c>
      <c r="L556" s="4">
        <v>555</v>
      </c>
      <c r="M556" s="4"/>
      <c r="O556" s="4">
        <v>555</v>
      </c>
      <c r="Q556" s="3">
        <v>0</v>
      </c>
      <c r="R556" s="3">
        <v>555</v>
      </c>
    </row>
    <row r="557" spans="1:18">
      <c r="A557" s="4"/>
      <c r="B557" s="4"/>
      <c r="C557" s="4">
        <v>556</v>
      </c>
      <c r="D557" s="4"/>
      <c r="E557" s="4">
        <v>0</v>
      </c>
      <c r="F557" s="4">
        <v>556</v>
      </c>
      <c r="G557" s="4"/>
      <c r="H557" s="4"/>
      <c r="I557" s="4">
        <v>556</v>
      </c>
      <c r="J557" s="4"/>
      <c r="K557" s="4">
        <v>0</v>
      </c>
      <c r="L557" s="4">
        <v>556</v>
      </c>
      <c r="M557" s="4"/>
      <c r="O557" s="4">
        <v>556</v>
      </c>
      <c r="Q557" s="3">
        <v>0</v>
      </c>
      <c r="R557" s="3">
        <v>556</v>
      </c>
    </row>
    <row r="558" spans="1:18">
      <c r="A558" s="4"/>
      <c r="B558" s="4"/>
      <c r="C558" s="4">
        <v>557</v>
      </c>
      <c r="D558" s="4"/>
      <c r="E558" s="4">
        <v>0</v>
      </c>
      <c r="F558" s="4">
        <v>557</v>
      </c>
      <c r="G558" s="4"/>
      <c r="H558" s="4"/>
      <c r="I558" s="4">
        <v>557</v>
      </c>
      <c r="J558" s="4"/>
      <c r="K558" s="4">
        <v>0</v>
      </c>
      <c r="L558" s="4">
        <v>557</v>
      </c>
      <c r="M558" s="4"/>
      <c r="O558" s="4">
        <v>557</v>
      </c>
      <c r="Q558" s="3">
        <v>0</v>
      </c>
      <c r="R558" s="3">
        <v>557</v>
      </c>
    </row>
    <row r="559" spans="1:18">
      <c r="A559" s="4"/>
      <c r="B559" s="4"/>
      <c r="C559" s="4">
        <v>558</v>
      </c>
      <c r="D559" s="4"/>
      <c r="E559" s="4">
        <v>0</v>
      </c>
      <c r="F559" s="4">
        <v>558</v>
      </c>
      <c r="G559" s="4"/>
      <c r="H559" s="4"/>
      <c r="I559" s="4">
        <v>558</v>
      </c>
      <c r="J559" s="4"/>
      <c r="K559" s="4">
        <v>0</v>
      </c>
      <c r="L559" s="4">
        <v>558</v>
      </c>
      <c r="M559" s="4"/>
      <c r="O559" s="4">
        <v>558</v>
      </c>
      <c r="Q559" s="3">
        <v>0</v>
      </c>
      <c r="R559" s="3">
        <v>558</v>
      </c>
    </row>
    <row r="560" spans="1:18">
      <c r="A560" s="4"/>
      <c r="B560" s="4"/>
      <c r="C560" s="4">
        <v>559</v>
      </c>
      <c r="D560" s="4"/>
      <c r="E560" s="4">
        <v>0</v>
      </c>
      <c r="F560" s="4">
        <v>559</v>
      </c>
      <c r="G560" s="4"/>
      <c r="H560" s="4"/>
      <c r="I560" s="4">
        <v>559</v>
      </c>
      <c r="J560" s="4"/>
      <c r="K560" s="4">
        <v>0</v>
      </c>
      <c r="L560" s="4">
        <v>559</v>
      </c>
      <c r="M560" s="4"/>
      <c r="O560" s="4">
        <v>559</v>
      </c>
      <c r="Q560" s="3">
        <v>0</v>
      </c>
      <c r="R560" s="3">
        <v>559</v>
      </c>
    </row>
    <row r="561" spans="1:18">
      <c r="A561" s="4"/>
      <c r="B561" s="4"/>
      <c r="C561" s="4">
        <v>560</v>
      </c>
      <c r="D561" s="4"/>
      <c r="E561" s="4">
        <v>0</v>
      </c>
      <c r="F561" s="4">
        <v>560</v>
      </c>
      <c r="G561" s="4"/>
      <c r="H561" s="4"/>
      <c r="I561" s="4">
        <v>560</v>
      </c>
      <c r="J561" s="4"/>
      <c r="K561" s="4">
        <v>0</v>
      </c>
      <c r="L561" s="4">
        <v>560</v>
      </c>
      <c r="M561" s="4"/>
      <c r="O561" s="4">
        <v>560</v>
      </c>
      <c r="Q561" s="3">
        <v>0</v>
      </c>
      <c r="R561" s="3">
        <v>560</v>
      </c>
    </row>
    <row r="562" spans="1:18">
      <c r="A562" s="4"/>
      <c r="B562" s="4"/>
      <c r="C562" s="4">
        <v>561</v>
      </c>
      <c r="D562" s="4"/>
      <c r="E562" s="4">
        <v>0</v>
      </c>
      <c r="F562" s="4">
        <v>561</v>
      </c>
      <c r="G562" s="4"/>
      <c r="H562" s="4"/>
      <c r="I562" s="4">
        <v>561</v>
      </c>
      <c r="J562" s="4"/>
      <c r="K562" s="4">
        <v>0</v>
      </c>
      <c r="L562" s="4">
        <v>561</v>
      </c>
      <c r="M562" s="4"/>
      <c r="O562" s="4">
        <v>561</v>
      </c>
      <c r="Q562" s="3">
        <v>0</v>
      </c>
      <c r="R562" s="3">
        <v>561</v>
      </c>
    </row>
    <row r="563" spans="1:18">
      <c r="A563" s="4"/>
      <c r="B563" s="4"/>
      <c r="C563" s="4">
        <v>562</v>
      </c>
      <c r="D563" s="4"/>
      <c r="E563" s="4">
        <v>0</v>
      </c>
      <c r="F563" s="4">
        <v>562</v>
      </c>
      <c r="G563" s="4"/>
      <c r="H563" s="4"/>
      <c r="I563" s="4">
        <v>562</v>
      </c>
      <c r="J563" s="4"/>
      <c r="K563" s="4">
        <v>0</v>
      </c>
      <c r="L563" s="4">
        <v>562</v>
      </c>
      <c r="M563" s="4"/>
      <c r="O563" s="4">
        <v>562</v>
      </c>
      <c r="Q563" s="3">
        <v>0</v>
      </c>
      <c r="R563" s="3">
        <v>562</v>
      </c>
    </row>
    <row r="564" spans="1:18">
      <c r="A564" s="4"/>
      <c r="B564" s="4"/>
      <c r="C564" s="4">
        <v>563</v>
      </c>
      <c r="D564" s="4"/>
      <c r="E564" s="4">
        <v>0</v>
      </c>
      <c r="F564" s="4">
        <v>563</v>
      </c>
      <c r="G564" s="4"/>
      <c r="H564" s="4"/>
      <c r="I564" s="4">
        <v>563</v>
      </c>
      <c r="J564" s="4"/>
      <c r="K564" s="4">
        <v>0</v>
      </c>
      <c r="L564" s="4">
        <v>563</v>
      </c>
      <c r="M564" s="4"/>
      <c r="O564" s="4">
        <v>563</v>
      </c>
      <c r="Q564" s="3">
        <v>0</v>
      </c>
      <c r="R564" s="3">
        <v>563</v>
      </c>
    </row>
    <row r="565" spans="1:18">
      <c r="A565" s="4"/>
      <c r="B565" s="4"/>
      <c r="C565" s="4">
        <v>564</v>
      </c>
      <c r="D565" s="4"/>
      <c r="E565" s="4">
        <v>0</v>
      </c>
      <c r="F565" s="4">
        <v>564</v>
      </c>
      <c r="G565" s="4"/>
      <c r="H565" s="4"/>
      <c r="I565" s="4">
        <v>564</v>
      </c>
      <c r="J565" s="4"/>
      <c r="K565" s="4">
        <v>0</v>
      </c>
      <c r="L565" s="4">
        <v>564</v>
      </c>
      <c r="M565" s="4"/>
      <c r="O565" s="4">
        <v>564</v>
      </c>
      <c r="Q565" s="3">
        <v>0</v>
      </c>
      <c r="R565" s="3">
        <v>564</v>
      </c>
    </row>
    <row r="566" spans="1:18">
      <c r="A566" s="4"/>
      <c r="B566" s="4"/>
      <c r="C566" s="4">
        <v>565</v>
      </c>
      <c r="D566" s="4"/>
      <c r="E566" s="4">
        <v>0</v>
      </c>
      <c r="F566" s="4">
        <v>565</v>
      </c>
      <c r="G566" s="4"/>
      <c r="H566" s="4"/>
      <c r="I566" s="4">
        <v>565</v>
      </c>
      <c r="J566" s="4"/>
      <c r="K566" s="4">
        <v>0</v>
      </c>
      <c r="L566" s="4">
        <v>565</v>
      </c>
      <c r="M566" s="4"/>
      <c r="O566" s="4">
        <v>565</v>
      </c>
      <c r="Q566" s="3">
        <v>0</v>
      </c>
      <c r="R566" s="3">
        <v>565</v>
      </c>
    </row>
    <row r="567" spans="1:18">
      <c r="A567" s="4"/>
      <c r="B567" s="4"/>
      <c r="C567" s="4">
        <v>566</v>
      </c>
      <c r="D567" s="4"/>
      <c r="E567" s="4">
        <v>0</v>
      </c>
      <c r="F567" s="4">
        <v>566</v>
      </c>
      <c r="G567" s="4"/>
      <c r="H567" s="4"/>
      <c r="I567" s="4">
        <v>566</v>
      </c>
      <c r="J567" s="4"/>
      <c r="K567" s="4">
        <v>0</v>
      </c>
      <c r="L567" s="4">
        <v>566</v>
      </c>
      <c r="M567" s="4"/>
      <c r="O567" s="4">
        <v>566</v>
      </c>
      <c r="Q567" s="3">
        <v>0</v>
      </c>
      <c r="R567" s="3">
        <v>566</v>
      </c>
    </row>
    <row r="568" spans="1:18">
      <c r="A568" s="4"/>
      <c r="B568" s="4"/>
      <c r="C568" s="4">
        <v>567</v>
      </c>
      <c r="D568" s="4"/>
      <c r="E568" s="4">
        <v>0</v>
      </c>
      <c r="F568" s="4">
        <v>567</v>
      </c>
      <c r="G568" s="4"/>
      <c r="H568" s="4"/>
      <c r="I568" s="4">
        <v>567</v>
      </c>
      <c r="J568" s="4"/>
      <c r="K568" s="4">
        <v>0</v>
      </c>
      <c r="L568" s="4">
        <v>567</v>
      </c>
      <c r="M568" s="4"/>
      <c r="O568" s="4">
        <v>567</v>
      </c>
      <c r="Q568" s="3">
        <v>0</v>
      </c>
      <c r="R568" s="3">
        <v>567</v>
      </c>
    </row>
    <row r="569" spans="1:18">
      <c r="A569" s="4"/>
      <c r="B569" s="4"/>
      <c r="C569" s="4">
        <v>568</v>
      </c>
      <c r="D569" s="4"/>
      <c r="E569" s="4">
        <v>0</v>
      </c>
      <c r="F569" s="4">
        <v>568</v>
      </c>
      <c r="G569" s="4"/>
      <c r="H569" s="4"/>
      <c r="I569" s="4">
        <v>568</v>
      </c>
      <c r="J569" s="4"/>
      <c r="K569" s="4">
        <v>0</v>
      </c>
      <c r="L569" s="4">
        <v>568</v>
      </c>
      <c r="M569" s="4"/>
      <c r="O569" s="4">
        <v>568</v>
      </c>
      <c r="Q569" s="3">
        <v>0</v>
      </c>
      <c r="R569" s="3">
        <v>568</v>
      </c>
    </row>
    <row r="570" spans="1:18">
      <c r="A570" s="4"/>
      <c r="B570" s="4"/>
      <c r="C570" s="4">
        <v>569</v>
      </c>
      <c r="D570" s="4"/>
      <c r="E570" s="4">
        <v>0</v>
      </c>
      <c r="F570" s="4">
        <v>569</v>
      </c>
      <c r="G570" s="4"/>
      <c r="H570" s="4"/>
      <c r="I570" s="4">
        <v>569</v>
      </c>
      <c r="J570" s="4"/>
      <c r="K570" s="4">
        <v>0</v>
      </c>
      <c r="L570" s="4">
        <v>569</v>
      </c>
      <c r="M570" s="4"/>
      <c r="O570" s="4">
        <v>569</v>
      </c>
      <c r="Q570" s="3">
        <v>0</v>
      </c>
      <c r="R570" s="3">
        <v>569</v>
      </c>
    </row>
    <row r="571" spans="1:18">
      <c r="A571" s="4"/>
      <c r="B571" s="4"/>
      <c r="C571" s="4">
        <v>570</v>
      </c>
      <c r="D571" s="4"/>
      <c r="E571" s="4">
        <v>0</v>
      </c>
      <c r="F571" s="4">
        <v>570</v>
      </c>
      <c r="G571" s="4"/>
      <c r="H571" s="4"/>
      <c r="I571" s="4">
        <v>570</v>
      </c>
      <c r="J571" s="4"/>
      <c r="K571" s="4">
        <v>0</v>
      </c>
      <c r="L571" s="4">
        <v>570</v>
      </c>
      <c r="M571" s="4"/>
      <c r="O571" s="4">
        <v>570</v>
      </c>
      <c r="Q571" s="3">
        <v>0</v>
      </c>
      <c r="R571" s="3">
        <v>570</v>
      </c>
    </row>
    <row r="572" spans="1:18">
      <c r="A572" s="4"/>
      <c r="B572" s="4"/>
      <c r="C572" s="4">
        <v>571</v>
      </c>
      <c r="D572" s="4"/>
      <c r="E572" s="4">
        <v>0</v>
      </c>
      <c r="F572" s="4">
        <v>571</v>
      </c>
      <c r="G572" s="4"/>
      <c r="H572" s="4"/>
      <c r="I572" s="4">
        <v>571</v>
      </c>
      <c r="J572" s="4"/>
      <c r="K572" s="4">
        <v>0</v>
      </c>
      <c r="L572" s="4">
        <v>571</v>
      </c>
      <c r="M572" s="4"/>
      <c r="O572" s="4">
        <v>571</v>
      </c>
      <c r="Q572" s="3">
        <v>0</v>
      </c>
      <c r="R572" s="3">
        <v>571</v>
      </c>
    </row>
    <row r="573" spans="1:18">
      <c r="A573" s="4"/>
      <c r="B573" s="4"/>
      <c r="C573" s="4">
        <v>572</v>
      </c>
      <c r="D573" s="4"/>
      <c r="E573" s="4">
        <v>0</v>
      </c>
      <c r="F573" s="4">
        <v>572</v>
      </c>
      <c r="G573" s="4"/>
      <c r="H573" s="4"/>
      <c r="I573" s="4">
        <v>572</v>
      </c>
      <c r="J573" s="4"/>
      <c r="K573" s="4">
        <v>0</v>
      </c>
      <c r="L573" s="4">
        <v>572</v>
      </c>
      <c r="M573" s="4"/>
      <c r="O573" s="4">
        <v>572</v>
      </c>
      <c r="Q573" s="3">
        <v>0</v>
      </c>
      <c r="R573" s="3">
        <v>572</v>
      </c>
    </row>
    <row r="574" spans="1:18">
      <c r="A574" s="4"/>
      <c r="B574" s="4"/>
      <c r="C574" s="4">
        <v>573</v>
      </c>
      <c r="D574" s="4"/>
      <c r="E574" s="4">
        <v>0</v>
      </c>
      <c r="F574" s="4">
        <v>573</v>
      </c>
      <c r="G574" s="4"/>
      <c r="H574" s="4"/>
      <c r="I574" s="4">
        <v>573</v>
      </c>
      <c r="J574" s="4"/>
      <c r="K574" s="4">
        <v>0</v>
      </c>
      <c r="L574" s="4">
        <v>573</v>
      </c>
      <c r="M574" s="4"/>
      <c r="O574" s="4">
        <v>573</v>
      </c>
      <c r="Q574" s="3">
        <v>0</v>
      </c>
      <c r="R574" s="3">
        <v>573</v>
      </c>
    </row>
    <row r="575" spans="1:18">
      <c r="A575" s="4"/>
      <c r="B575" s="4"/>
      <c r="C575" s="4">
        <v>574</v>
      </c>
      <c r="D575" s="4"/>
      <c r="E575" s="4">
        <v>0</v>
      </c>
      <c r="F575" s="4">
        <v>574</v>
      </c>
      <c r="G575" s="4"/>
      <c r="H575" s="4"/>
      <c r="I575" s="4">
        <v>574</v>
      </c>
      <c r="J575" s="4"/>
      <c r="K575" s="4">
        <v>0</v>
      </c>
      <c r="L575" s="4">
        <v>574</v>
      </c>
      <c r="M575" s="4"/>
      <c r="O575" s="4">
        <v>574</v>
      </c>
      <c r="Q575" s="3">
        <v>0</v>
      </c>
      <c r="R575" s="3">
        <v>574</v>
      </c>
    </row>
    <row r="576" spans="1:18">
      <c r="A576" s="4"/>
      <c r="B576" s="4"/>
      <c r="C576" s="4">
        <v>575</v>
      </c>
      <c r="D576" s="4"/>
      <c r="E576" s="4">
        <v>0</v>
      </c>
      <c r="F576" s="4">
        <v>575</v>
      </c>
      <c r="G576" s="4"/>
      <c r="H576" s="4"/>
      <c r="I576" s="4">
        <v>575</v>
      </c>
      <c r="J576" s="4"/>
      <c r="K576" s="4">
        <v>0</v>
      </c>
      <c r="L576" s="4">
        <v>575</v>
      </c>
      <c r="M576" s="4"/>
      <c r="O576" s="4">
        <v>575</v>
      </c>
      <c r="Q576" s="3">
        <v>0</v>
      </c>
      <c r="R576" s="3">
        <v>575</v>
      </c>
    </row>
    <row r="577" spans="1:18">
      <c r="A577" s="4"/>
      <c r="B577" s="4"/>
      <c r="C577" s="4">
        <v>576</v>
      </c>
      <c r="D577" s="4"/>
      <c r="E577" s="4">
        <v>0</v>
      </c>
      <c r="F577" s="4">
        <v>576</v>
      </c>
      <c r="G577" s="4"/>
      <c r="H577" s="4"/>
      <c r="I577" s="4">
        <v>576</v>
      </c>
      <c r="J577" s="4"/>
      <c r="K577" s="4">
        <v>0</v>
      </c>
      <c r="L577" s="4">
        <v>576</v>
      </c>
      <c r="M577" s="4"/>
      <c r="O577" s="4">
        <v>576</v>
      </c>
      <c r="Q577" s="3">
        <v>0</v>
      </c>
      <c r="R577" s="3">
        <v>576</v>
      </c>
    </row>
    <row r="578" spans="1:18">
      <c r="A578" s="4"/>
      <c r="B578" s="4"/>
      <c r="C578" s="4">
        <v>577</v>
      </c>
      <c r="D578" s="4"/>
      <c r="E578" s="4">
        <v>0</v>
      </c>
      <c r="F578" s="4">
        <v>577</v>
      </c>
      <c r="G578" s="4"/>
      <c r="H578" s="4"/>
      <c r="I578" s="4">
        <v>577</v>
      </c>
      <c r="J578" s="4"/>
      <c r="K578" s="4">
        <v>0</v>
      </c>
      <c r="L578" s="4">
        <v>577</v>
      </c>
      <c r="M578" s="4"/>
      <c r="O578" s="4">
        <v>577</v>
      </c>
      <c r="Q578" s="3">
        <v>0</v>
      </c>
      <c r="R578" s="3">
        <v>577</v>
      </c>
    </row>
    <row r="579" spans="1:18">
      <c r="A579" s="4"/>
      <c r="B579" s="4"/>
      <c r="C579" s="4">
        <v>578</v>
      </c>
      <c r="D579" s="4"/>
      <c r="E579" s="4">
        <v>0</v>
      </c>
      <c r="F579" s="4">
        <v>578</v>
      </c>
      <c r="G579" s="4"/>
      <c r="H579" s="4"/>
      <c r="I579" s="4">
        <v>578</v>
      </c>
      <c r="J579" s="4"/>
      <c r="K579" s="4">
        <v>0</v>
      </c>
      <c r="L579" s="4">
        <v>578</v>
      </c>
      <c r="M579" s="4"/>
      <c r="O579" s="4">
        <v>578</v>
      </c>
      <c r="Q579" s="3">
        <v>0</v>
      </c>
      <c r="R579" s="3">
        <v>578</v>
      </c>
    </row>
    <row r="580" spans="1:18">
      <c r="A580" s="4"/>
      <c r="B580" s="4"/>
      <c r="C580" s="4">
        <v>579</v>
      </c>
      <c r="D580" s="4"/>
      <c r="E580" s="4">
        <v>0</v>
      </c>
      <c r="F580" s="4">
        <v>579</v>
      </c>
      <c r="G580" s="4"/>
      <c r="H580" s="4"/>
      <c r="I580" s="4">
        <v>579</v>
      </c>
      <c r="J580" s="4"/>
      <c r="K580" s="4">
        <v>0</v>
      </c>
      <c r="L580" s="4">
        <v>579</v>
      </c>
      <c r="M580" s="4"/>
      <c r="O580" s="4">
        <v>579</v>
      </c>
      <c r="Q580" s="3">
        <v>0</v>
      </c>
      <c r="R580" s="3">
        <v>579</v>
      </c>
    </row>
    <row r="581" spans="1:18">
      <c r="A581" s="4"/>
      <c r="B581" s="4"/>
      <c r="C581" s="4">
        <v>580</v>
      </c>
      <c r="D581" s="4"/>
      <c r="E581" s="4">
        <v>0</v>
      </c>
      <c r="F581" s="4">
        <v>580</v>
      </c>
      <c r="G581" s="4"/>
      <c r="H581" s="4"/>
      <c r="I581" s="4">
        <v>580</v>
      </c>
      <c r="J581" s="4"/>
      <c r="K581" s="4">
        <v>0</v>
      </c>
      <c r="L581" s="4">
        <v>580</v>
      </c>
      <c r="M581" s="4"/>
      <c r="O581" s="4">
        <v>580</v>
      </c>
      <c r="Q581" s="3">
        <v>0</v>
      </c>
      <c r="R581" s="3">
        <v>580</v>
      </c>
    </row>
    <row r="582" spans="1:18">
      <c r="A582" s="4"/>
      <c r="B582" s="4"/>
      <c r="C582" s="4">
        <v>581</v>
      </c>
      <c r="D582" s="4"/>
      <c r="E582" s="4">
        <v>0</v>
      </c>
      <c r="F582" s="4">
        <v>581</v>
      </c>
      <c r="G582" s="4"/>
      <c r="H582" s="4"/>
      <c r="I582" s="4">
        <v>581</v>
      </c>
      <c r="J582" s="4"/>
      <c r="K582" s="4">
        <v>0</v>
      </c>
      <c r="L582" s="4">
        <v>581</v>
      </c>
      <c r="M582" s="4"/>
      <c r="O582" s="4">
        <v>581</v>
      </c>
      <c r="Q582" s="3">
        <v>0</v>
      </c>
      <c r="R582" s="3">
        <v>581</v>
      </c>
    </row>
    <row r="583" spans="1:18">
      <c r="A583" s="4"/>
      <c r="B583" s="4"/>
      <c r="C583" s="4">
        <v>582</v>
      </c>
      <c r="D583" s="4"/>
      <c r="E583" s="4">
        <v>0</v>
      </c>
      <c r="F583" s="4">
        <v>582</v>
      </c>
      <c r="G583" s="4"/>
      <c r="H583" s="4"/>
      <c r="I583" s="4">
        <v>582</v>
      </c>
      <c r="J583" s="4"/>
      <c r="K583" s="4">
        <v>0</v>
      </c>
      <c r="L583" s="4">
        <v>582</v>
      </c>
      <c r="M583" s="4"/>
      <c r="O583" s="4">
        <v>582</v>
      </c>
      <c r="Q583" s="3">
        <v>0</v>
      </c>
      <c r="R583" s="3">
        <v>582</v>
      </c>
    </row>
    <row r="584" spans="1:18">
      <c r="A584" s="4"/>
      <c r="B584" s="4"/>
      <c r="C584" s="4">
        <v>583</v>
      </c>
      <c r="D584" s="4"/>
      <c r="E584" s="4">
        <v>0</v>
      </c>
      <c r="F584" s="4">
        <v>583</v>
      </c>
      <c r="G584" s="4"/>
      <c r="H584" s="4"/>
      <c r="I584" s="4">
        <v>583</v>
      </c>
      <c r="J584" s="4"/>
      <c r="K584" s="4">
        <v>0</v>
      </c>
      <c r="L584" s="4">
        <v>583</v>
      </c>
      <c r="M584" s="4"/>
      <c r="O584" s="4">
        <v>583</v>
      </c>
      <c r="Q584" s="3">
        <v>0</v>
      </c>
      <c r="R584" s="3">
        <v>583</v>
      </c>
    </row>
    <row r="585" spans="1:18">
      <c r="A585" s="4"/>
      <c r="B585" s="4"/>
      <c r="C585" s="4">
        <v>584</v>
      </c>
      <c r="D585" s="4"/>
      <c r="E585" s="4">
        <v>0</v>
      </c>
      <c r="F585" s="4">
        <v>584</v>
      </c>
      <c r="G585" s="4"/>
      <c r="H585" s="4"/>
      <c r="I585" s="4">
        <v>584</v>
      </c>
      <c r="J585" s="4"/>
      <c r="K585" s="4">
        <v>0</v>
      </c>
      <c r="L585" s="4">
        <v>584</v>
      </c>
      <c r="M585" s="4"/>
      <c r="O585" s="4">
        <v>584</v>
      </c>
      <c r="Q585" s="3">
        <v>0</v>
      </c>
      <c r="R585" s="3">
        <v>584</v>
      </c>
    </row>
    <row r="586" spans="1:18">
      <c r="A586" s="4"/>
      <c r="B586" s="4"/>
      <c r="C586" s="4">
        <v>585</v>
      </c>
      <c r="D586" s="4"/>
      <c r="E586" s="4">
        <v>0</v>
      </c>
      <c r="F586" s="4">
        <v>585</v>
      </c>
      <c r="G586" s="4"/>
      <c r="H586" s="4"/>
      <c r="I586" s="4">
        <v>585</v>
      </c>
      <c r="J586" s="4"/>
      <c r="K586" s="4">
        <v>0</v>
      </c>
      <c r="L586" s="4">
        <v>585</v>
      </c>
      <c r="M586" s="4"/>
      <c r="O586" s="4">
        <v>585</v>
      </c>
      <c r="Q586" s="3">
        <v>0</v>
      </c>
      <c r="R586" s="3">
        <v>585</v>
      </c>
    </row>
    <row r="587" spans="1:18">
      <c r="A587" s="4"/>
      <c r="B587" s="4"/>
      <c r="C587" s="4">
        <v>586</v>
      </c>
      <c r="D587" s="4"/>
      <c r="E587" s="4">
        <v>0</v>
      </c>
      <c r="F587" s="4">
        <v>586</v>
      </c>
      <c r="G587" s="4"/>
      <c r="H587" s="4"/>
      <c r="I587" s="4">
        <v>586</v>
      </c>
      <c r="J587" s="4"/>
      <c r="K587" s="4">
        <v>0</v>
      </c>
      <c r="L587" s="4">
        <v>586</v>
      </c>
      <c r="M587" s="4"/>
      <c r="O587" s="4">
        <v>586</v>
      </c>
      <c r="Q587" s="3">
        <v>0</v>
      </c>
      <c r="R587" s="3">
        <v>586</v>
      </c>
    </row>
    <row r="588" spans="1:18">
      <c r="A588" s="4"/>
      <c r="B588" s="4"/>
      <c r="C588" s="4">
        <v>587</v>
      </c>
      <c r="D588" s="4"/>
      <c r="E588" s="4">
        <v>0</v>
      </c>
      <c r="F588" s="4">
        <v>587</v>
      </c>
      <c r="G588" s="4"/>
      <c r="H588" s="4"/>
      <c r="I588" s="4">
        <v>587</v>
      </c>
      <c r="J588" s="4"/>
      <c r="K588" s="4">
        <v>0</v>
      </c>
      <c r="L588" s="4">
        <v>587</v>
      </c>
      <c r="M588" s="4"/>
      <c r="O588" s="4">
        <v>587</v>
      </c>
      <c r="Q588" s="3">
        <v>0</v>
      </c>
      <c r="R588" s="3">
        <v>587</v>
      </c>
    </row>
    <row r="589" spans="1:18">
      <c r="A589" s="4"/>
      <c r="B589" s="4"/>
      <c r="C589" s="4">
        <v>588</v>
      </c>
      <c r="D589" s="4"/>
      <c r="E589" s="4">
        <v>0</v>
      </c>
      <c r="F589" s="4">
        <v>588</v>
      </c>
      <c r="G589" s="4"/>
      <c r="H589" s="4"/>
      <c r="I589" s="4">
        <v>588</v>
      </c>
      <c r="J589" s="4"/>
      <c r="K589" s="4">
        <v>0</v>
      </c>
      <c r="L589" s="4">
        <v>588</v>
      </c>
      <c r="M589" s="4"/>
      <c r="O589" s="4">
        <v>588</v>
      </c>
      <c r="Q589" s="3">
        <v>0</v>
      </c>
      <c r="R589" s="3">
        <v>588</v>
      </c>
    </row>
    <row r="590" spans="1:18">
      <c r="A590" s="4"/>
      <c r="B590" s="4"/>
      <c r="C590" s="4">
        <v>589</v>
      </c>
      <c r="D590" s="4"/>
      <c r="E590" s="4">
        <v>0</v>
      </c>
      <c r="F590" s="4">
        <v>589</v>
      </c>
      <c r="G590" s="4"/>
      <c r="H590" s="4"/>
      <c r="I590" s="4">
        <v>589</v>
      </c>
      <c r="J590" s="4"/>
      <c r="K590" s="4">
        <v>0</v>
      </c>
      <c r="L590" s="4">
        <v>589</v>
      </c>
      <c r="M590" s="4"/>
      <c r="O590" s="4">
        <v>589</v>
      </c>
      <c r="Q590" s="3">
        <v>0</v>
      </c>
      <c r="R590" s="3">
        <v>589</v>
      </c>
    </row>
    <row r="591" spans="1:18">
      <c r="A591" s="4"/>
      <c r="B591" s="4"/>
      <c r="C591" s="4">
        <v>590</v>
      </c>
      <c r="D591" s="4"/>
      <c r="E591" s="4">
        <v>0</v>
      </c>
      <c r="F591" s="4">
        <v>590</v>
      </c>
      <c r="G591" s="4"/>
      <c r="H591" s="4"/>
      <c r="I591" s="4">
        <v>590</v>
      </c>
      <c r="J591" s="4"/>
      <c r="K591" s="4">
        <v>0</v>
      </c>
      <c r="L591" s="4">
        <v>590</v>
      </c>
      <c r="M591" s="4"/>
      <c r="O591" s="4">
        <v>590</v>
      </c>
      <c r="Q591" s="3">
        <v>0</v>
      </c>
      <c r="R591" s="3">
        <v>590</v>
      </c>
    </row>
    <row r="592" spans="1:18">
      <c r="A592" s="4"/>
      <c r="B592" s="4"/>
      <c r="C592" s="4">
        <v>591</v>
      </c>
      <c r="D592" s="4"/>
      <c r="E592" s="4">
        <v>0</v>
      </c>
      <c r="F592" s="4">
        <v>591</v>
      </c>
      <c r="G592" s="4"/>
      <c r="H592" s="4"/>
      <c r="I592" s="4">
        <v>591</v>
      </c>
      <c r="J592" s="4"/>
      <c r="K592" s="4">
        <v>0</v>
      </c>
      <c r="L592" s="4">
        <v>591</v>
      </c>
      <c r="M592" s="4"/>
      <c r="O592" s="4">
        <v>591</v>
      </c>
      <c r="Q592" s="3">
        <v>0</v>
      </c>
      <c r="R592" s="3">
        <v>591</v>
      </c>
    </row>
    <row r="593" spans="1:18">
      <c r="A593" s="4"/>
      <c r="B593" s="4"/>
      <c r="C593" s="4">
        <v>592</v>
      </c>
      <c r="D593" s="4"/>
      <c r="E593" s="4">
        <v>0</v>
      </c>
      <c r="F593" s="4">
        <v>592</v>
      </c>
      <c r="G593" s="4"/>
      <c r="H593" s="4"/>
      <c r="I593" s="4">
        <v>592</v>
      </c>
      <c r="J593" s="4"/>
      <c r="K593" s="4">
        <v>0</v>
      </c>
      <c r="L593" s="4">
        <v>592</v>
      </c>
      <c r="M593" s="4"/>
      <c r="O593" s="4">
        <v>592</v>
      </c>
      <c r="Q593" s="3">
        <v>0</v>
      </c>
      <c r="R593" s="3">
        <v>592</v>
      </c>
    </row>
    <row r="594" spans="1:18">
      <c r="A594" s="4"/>
      <c r="B594" s="4"/>
      <c r="C594" s="4">
        <v>593</v>
      </c>
      <c r="D594" s="4"/>
      <c r="E594" s="4">
        <v>0</v>
      </c>
      <c r="F594" s="4">
        <v>593</v>
      </c>
      <c r="G594" s="4"/>
      <c r="H594" s="4"/>
      <c r="I594" s="4">
        <v>593</v>
      </c>
      <c r="J594" s="4"/>
      <c r="K594" s="4">
        <v>0</v>
      </c>
      <c r="L594" s="4">
        <v>593</v>
      </c>
      <c r="M594" s="4"/>
      <c r="O594" s="4">
        <v>593</v>
      </c>
      <c r="Q594" s="3">
        <v>0</v>
      </c>
      <c r="R594" s="3">
        <v>593</v>
      </c>
    </row>
    <row r="595" spans="1:18">
      <c r="A595" s="4"/>
      <c r="B595" s="4"/>
      <c r="C595" s="4">
        <v>594</v>
      </c>
      <c r="D595" s="4"/>
      <c r="E595" s="4">
        <v>0</v>
      </c>
      <c r="F595" s="4">
        <v>594</v>
      </c>
      <c r="G595" s="4"/>
      <c r="H595" s="4"/>
      <c r="I595" s="4">
        <v>594</v>
      </c>
      <c r="J595" s="4"/>
      <c r="K595" s="4">
        <v>0</v>
      </c>
      <c r="L595" s="4">
        <v>594</v>
      </c>
      <c r="M595" s="4"/>
      <c r="O595" s="4">
        <v>594</v>
      </c>
      <c r="Q595" s="3">
        <v>0</v>
      </c>
      <c r="R595" s="3">
        <v>594</v>
      </c>
    </row>
    <row r="596" spans="1:18">
      <c r="A596" s="4"/>
      <c r="B596" s="4"/>
      <c r="C596" s="4">
        <v>595</v>
      </c>
      <c r="D596" s="4"/>
      <c r="E596" s="4">
        <v>0</v>
      </c>
      <c r="F596" s="4">
        <v>595</v>
      </c>
      <c r="G596" s="4"/>
      <c r="H596" s="4"/>
      <c r="I596" s="4">
        <v>595</v>
      </c>
      <c r="J596" s="4"/>
      <c r="K596" s="4">
        <v>0</v>
      </c>
      <c r="L596" s="4">
        <v>595</v>
      </c>
      <c r="M596" s="4"/>
      <c r="O596" s="4">
        <v>595</v>
      </c>
      <c r="Q596" s="3">
        <v>0</v>
      </c>
      <c r="R596" s="3">
        <v>595</v>
      </c>
    </row>
    <row r="597" spans="1:18">
      <c r="A597" s="4"/>
      <c r="B597" s="4"/>
      <c r="C597" s="4">
        <v>596</v>
      </c>
      <c r="D597" s="4"/>
      <c r="E597" s="4">
        <v>0</v>
      </c>
      <c r="F597" s="4">
        <v>596</v>
      </c>
      <c r="G597" s="4"/>
      <c r="H597" s="4"/>
      <c r="I597" s="4">
        <v>596</v>
      </c>
      <c r="J597" s="4"/>
      <c r="K597" s="4">
        <v>0</v>
      </c>
      <c r="L597" s="4">
        <v>596</v>
      </c>
      <c r="M597" s="4"/>
      <c r="O597" s="4">
        <v>596</v>
      </c>
      <c r="Q597" s="3">
        <v>0</v>
      </c>
      <c r="R597" s="3">
        <v>596</v>
      </c>
    </row>
    <row r="598" spans="1:18">
      <c r="A598" s="4"/>
      <c r="B598" s="4"/>
      <c r="C598" s="4">
        <v>597</v>
      </c>
      <c r="D598" s="4"/>
      <c r="E598" s="4">
        <v>0</v>
      </c>
      <c r="F598" s="4">
        <v>597</v>
      </c>
      <c r="G598" s="4"/>
      <c r="H598" s="4"/>
      <c r="I598" s="4">
        <v>597</v>
      </c>
      <c r="J598" s="4"/>
      <c r="K598" s="4">
        <v>0</v>
      </c>
      <c r="L598" s="4">
        <v>597</v>
      </c>
      <c r="M598" s="4"/>
      <c r="O598" s="4">
        <v>597</v>
      </c>
      <c r="Q598" s="3">
        <v>0</v>
      </c>
      <c r="R598" s="3">
        <v>597</v>
      </c>
    </row>
    <row r="599" spans="1:18">
      <c r="A599" s="4"/>
      <c r="B599" s="4"/>
      <c r="C599" s="4">
        <v>598</v>
      </c>
      <c r="D599" s="4"/>
      <c r="E599" s="4">
        <v>0</v>
      </c>
      <c r="F599" s="4">
        <v>598</v>
      </c>
      <c r="G599" s="4"/>
      <c r="H599" s="4"/>
      <c r="I599" s="4">
        <v>598</v>
      </c>
      <c r="J599" s="4"/>
      <c r="K599" s="4">
        <v>0</v>
      </c>
      <c r="L599" s="4">
        <v>598</v>
      </c>
      <c r="M599" s="4"/>
      <c r="O599" s="4">
        <v>598</v>
      </c>
      <c r="Q599" s="3">
        <v>0</v>
      </c>
      <c r="R599" s="3">
        <v>598</v>
      </c>
    </row>
    <row r="600" spans="1:18">
      <c r="A600" s="4"/>
      <c r="B600" s="4"/>
      <c r="C600" s="4">
        <v>599</v>
      </c>
      <c r="D600" s="4"/>
      <c r="E600" s="4">
        <v>0</v>
      </c>
      <c r="F600" s="4">
        <v>599</v>
      </c>
      <c r="G600" s="4"/>
      <c r="H600" s="4"/>
      <c r="I600" s="4">
        <v>599</v>
      </c>
      <c r="J600" s="4"/>
      <c r="K600" s="4">
        <v>0</v>
      </c>
      <c r="L600" s="4">
        <v>599</v>
      </c>
      <c r="M600" s="4"/>
      <c r="O600" s="4">
        <v>599</v>
      </c>
      <c r="Q600" s="3">
        <v>0</v>
      </c>
      <c r="R600" s="3">
        <v>599</v>
      </c>
    </row>
    <row r="601" spans="1:18">
      <c r="A601" s="4"/>
      <c r="B601" s="4"/>
      <c r="C601" s="4">
        <v>600</v>
      </c>
      <c r="D601" s="4"/>
      <c r="E601" s="4">
        <v>0</v>
      </c>
      <c r="F601" s="4">
        <v>600</v>
      </c>
      <c r="G601" s="4"/>
      <c r="H601" s="4"/>
      <c r="I601" s="4">
        <v>600</v>
      </c>
      <c r="J601" s="4"/>
      <c r="K601" s="4">
        <v>0</v>
      </c>
      <c r="L601" s="4">
        <v>600</v>
      </c>
      <c r="M601" s="4"/>
      <c r="O601" s="4">
        <v>600</v>
      </c>
      <c r="Q601" s="3">
        <v>0</v>
      </c>
      <c r="R601" s="3">
        <v>600</v>
      </c>
    </row>
    <row r="602" spans="1:18">
      <c r="A602" s="4"/>
      <c r="B602" s="4"/>
      <c r="C602" s="4">
        <v>601</v>
      </c>
      <c r="D602" s="4"/>
      <c r="E602" s="4">
        <v>0</v>
      </c>
      <c r="F602" s="4">
        <v>601</v>
      </c>
      <c r="G602" s="4"/>
      <c r="H602" s="4"/>
      <c r="I602" s="4">
        <v>601</v>
      </c>
      <c r="J602" s="4"/>
      <c r="K602" s="4">
        <v>0</v>
      </c>
      <c r="L602" s="4">
        <v>601</v>
      </c>
      <c r="M602" s="4"/>
      <c r="O602" s="4">
        <v>601</v>
      </c>
      <c r="Q602" s="3">
        <v>0</v>
      </c>
      <c r="R602" s="3">
        <v>601</v>
      </c>
    </row>
    <row r="603" spans="1:18">
      <c r="A603" s="4"/>
      <c r="B603" s="4"/>
      <c r="C603" s="4">
        <v>602</v>
      </c>
      <c r="D603" s="4"/>
      <c r="E603" s="4">
        <v>0</v>
      </c>
      <c r="F603" s="4">
        <v>602</v>
      </c>
      <c r="G603" s="4"/>
      <c r="H603" s="4"/>
      <c r="I603" s="4">
        <v>602</v>
      </c>
      <c r="J603" s="4"/>
      <c r="K603" s="4">
        <v>0</v>
      </c>
      <c r="L603" s="4">
        <v>602</v>
      </c>
      <c r="M603" s="4"/>
      <c r="O603" s="4">
        <v>602</v>
      </c>
      <c r="Q603" s="3">
        <v>0</v>
      </c>
      <c r="R603" s="3">
        <v>602</v>
      </c>
    </row>
    <row r="604" spans="1:18">
      <c r="A604" s="4"/>
      <c r="B604" s="4"/>
      <c r="C604" s="4">
        <v>603</v>
      </c>
      <c r="D604" s="4"/>
      <c r="E604" s="4">
        <v>0</v>
      </c>
      <c r="F604" s="4">
        <v>603</v>
      </c>
      <c r="G604" s="4"/>
      <c r="H604" s="4"/>
      <c r="I604" s="4">
        <v>603</v>
      </c>
      <c r="J604" s="4"/>
      <c r="K604" s="4">
        <v>0</v>
      </c>
      <c r="L604" s="4">
        <v>603</v>
      </c>
      <c r="M604" s="4"/>
      <c r="O604" s="4">
        <v>603</v>
      </c>
      <c r="Q604" s="3">
        <v>0</v>
      </c>
      <c r="R604" s="3">
        <v>603</v>
      </c>
    </row>
    <row r="605" spans="1:18">
      <c r="A605" s="4"/>
      <c r="B605" s="4"/>
      <c r="C605" s="4">
        <v>604</v>
      </c>
      <c r="D605" s="4"/>
      <c r="E605" s="4">
        <v>0</v>
      </c>
      <c r="F605" s="4">
        <v>604</v>
      </c>
      <c r="G605" s="4"/>
      <c r="H605" s="4"/>
      <c r="I605" s="4">
        <v>604</v>
      </c>
      <c r="J605" s="4"/>
      <c r="K605" s="4">
        <v>0</v>
      </c>
      <c r="L605" s="4">
        <v>604</v>
      </c>
      <c r="M605" s="4"/>
      <c r="O605" s="4">
        <v>604</v>
      </c>
      <c r="Q605" s="3">
        <v>0</v>
      </c>
      <c r="R605" s="3">
        <v>604</v>
      </c>
    </row>
    <row r="606" spans="1:18">
      <c r="A606" s="4"/>
      <c r="B606" s="4"/>
      <c r="C606" s="4">
        <v>605</v>
      </c>
      <c r="D606" s="4"/>
      <c r="E606" s="4">
        <v>0</v>
      </c>
      <c r="F606" s="4">
        <v>605</v>
      </c>
      <c r="G606" s="4"/>
      <c r="H606" s="4"/>
      <c r="I606" s="4">
        <v>605</v>
      </c>
      <c r="J606" s="4"/>
      <c r="K606" s="4">
        <v>0</v>
      </c>
      <c r="L606" s="4">
        <v>605</v>
      </c>
      <c r="M606" s="4"/>
      <c r="O606" s="4">
        <v>605</v>
      </c>
      <c r="Q606" s="3">
        <v>0</v>
      </c>
      <c r="R606" s="3">
        <v>605</v>
      </c>
    </row>
    <row r="607" spans="1:18">
      <c r="A607" s="4"/>
      <c r="B607" s="4"/>
      <c r="C607" s="4">
        <v>606</v>
      </c>
      <c r="D607" s="4"/>
      <c r="E607" s="4">
        <v>0</v>
      </c>
      <c r="F607" s="4">
        <v>606</v>
      </c>
      <c r="G607" s="4"/>
      <c r="H607" s="4"/>
      <c r="I607" s="4">
        <v>606</v>
      </c>
      <c r="J607" s="4"/>
      <c r="K607" s="4">
        <v>0</v>
      </c>
      <c r="L607" s="4">
        <v>606</v>
      </c>
      <c r="M607" s="4"/>
      <c r="O607" s="4">
        <v>606</v>
      </c>
      <c r="Q607" s="3">
        <v>0</v>
      </c>
      <c r="R607" s="3">
        <v>606</v>
      </c>
    </row>
    <row r="608" spans="1:18">
      <c r="A608" s="4"/>
      <c r="B608" s="4"/>
      <c r="C608" s="4">
        <v>607</v>
      </c>
      <c r="D608" s="4"/>
      <c r="E608" s="4">
        <v>0</v>
      </c>
      <c r="F608" s="4">
        <v>607</v>
      </c>
      <c r="G608" s="4"/>
      <c r="H608" s="4"/>
      <c r="I608" s="4">
        <v>607</v>
      </c>
      <c r="J608" s="4"/>
      <c r="K608" s="4">
        <v>0</v>
      </c>
      <c r="L608" s="4">
        <v>607</v>
      </c>
      <c r="M608" s="4"/>
      <c r="O608" s="4">
        <v>607</v>
      </c>
      <c r="Q608" s="3">
        <v>0</v>
      </c>
      <c r="R608" s="3">
        <v>607</v>
      </c>
    </row>
    <row r="609" spans="1:18">
      <c r="A609" s="4"/>
      <c r="B609" s="4"/>
      <c r="C609" s="4">
        <v>608</v>
      </c>
      <c r="D609" s="4"/>
      <c r="E609" s="4">
        <v>0</v>
      </c>
      <c r="F609" s="4">
        <v>608</v>
      </c>
      <c r="G609" s="4"/>
      <c r="H609" s="4"/>
      <c r="I609" s="4">
        <v>608</v>
      </c>
      <c r="J609" s="4"/>
      <c r="K609" s="4">
        <v>0</v>
      </c>
      <c r="L609" s="4">
        <v>608</v>
      </c>
      <c r="M609" s="4"/>
      <c r="O609" s="4">
        <v>608</v>
      </c>
      <c r="Q609" s="3">
        <v>0</v>
      </c>
      <c r="R609" s="3">
        <v>608</v>
      </c>
    </row>
    <row r="610" spans="1:18">
      <c r="A610" s="4"/>
      <c r="B610" s="4"/>
      <c r="C610" s="4">
        <v>609</v>
      </c>
      <c r="D610" s="4"/>
      <c r="E610" s="4">
        <v>0</v>
      </c>
      <c r="F610" s="4">
        <v>609</v>
      </c>
      <c r="G610" s="4"/>
      <c r="H610" s="4"/>
      <c r="I610" s="4">
        <v>609</v>
      </c>
      <c r="J610" s="4"/>
      <c r="K610" s="4">
        <v>0</v>
      </c>
      <c r="L610" s="4">
        <v>609</v>
      </c>
      <c r="M610" s="4"/>
      <c r="O610" s="4">
        <v>609</v>
      </c>
      <c r="Q610" s="3">
        <v>0</v>
      </c>
      <c r="R610" s="3">
        <v>609</v>
      </c>
    </row>
    <row r="611" spans="1:18">
      <c r="A611" s="4"/>
      <c r="B611" s="4"/>
      <c r="C611" s="4">
        <v>610</v>
      </c>
      <c r="D611" s="4"/>
      <c r="E611" s="4">
        <v>0</v>
      </c>
      <c r="F611" s="4">
        <v>610</v>
      </c>
      <c r="G611" s="4"/>
      <c r="H611" s="4"/>
      <c r="I611" s="4">
        <v>610</v>
      </c>
      <c r="J611" s="4"/>
      <c r="K611" s="4">
        <v>0</v>
      </c>
      <c r="L611" s="4">
        <v>610</v>
      </c>
      <c r="M611" s="4"/>
      <c r="O611" s="4">
        <v>610</v>
      </c>
      <c r="Q611" s="3">
        <v>0</v>
      </c>
      <c r="R611" s="3">
        <v>610</v>
      </c>
    </row>
    <row r="612" spans="1:18">
      <c r="A612" s="4"/>
      <c r="B612" s="4"/>
      <c r="C612" s="4">
        <v>611</v>
      </c>
      <c r="D612" s="4"/>
      <c r="E612" s="4">
        <v>0</v>
      </c>
      <c r="F612" s="4">
        <v>611</v>
      </c>
      <c r="G612" s="4"/>
      <c r="H612" s="4"/>
      <c r="I612" s="4">
        <v>611</v>
      </c>
      <c r="J612" s="4"/>
      <c r="K612" s="4">
        <v>0</v>
      </c>
      <c r="L612" s="4">
        <v>611</v>
      </c>
      <c r="M612" s="4"/>
      <c r="O612" s="4">
        <v>611</v>
      </c>
      <c r="Q612" s="3">
        <v>0</v>
      </c>
      <c r="R612" s="3">
        <v>611</v>
      </c>
    </row>
    <row r="613" spans="1:18">
      <c r="A613" s="4"/>
      <c r="B613" s="4"/>
      <c r="C613" s="4">
        <v>612</v>
      </c>
      <c r="D613" s="4"/>
      <c r="E613" s="4">
        <v>0</v>
      </c>
      <c r="F613" s="4">
        <v>612</v>
      </c>
      <c r="G613" s="4"/>
      <c r="H613" s="4"/>
      <c r="I613" s="4">
        <v>612</v>
      </c>
      <c r="J613" s="4"/>
      <c r="K613" s="4">
        <v>0</v>
      </c>
      <c r="L613" s="4">
        <v>612</v>
      </c>
      <c r="M613" s="4"/>
      <c r="O613" s="4">
        <v>612</v>
      </c>
      <c r="Q613" s="3">
        <v>0</v>
      </c>
      <c r="R613" s="3">
        <v>612</v>
      </c>
    </row>
    <row r="614" spans="1:18">
      <c r="A614" s="4"/>
      <c r="B614" s="4"/>
      <c r="C614" s="4">
        <v>613</v>
      </c>
      <c r="D614" s="4"/>
      <c r="E614" s="4">
        <v>0</v>
      </c>
      <c r="F614" s="4">
        <v>613</v>
      </c>
      <c r="G614" s="4"/>
      <c r="H614" s="4"/>
      <c r="I614" s="4">
        <v>613</v>
      </c>
      <c r="J614" s="4"/>
      <c r="K614" s="4">
        <v>0</v>
      </c>
      <c r="L614" s="4">
        <v>613</v>
      </c>
      <c r="M614" s="4"/>
      <c r="O614" s="4">
        <v>613</v>
      </c>
      <c r="Q614" s="3">
        <v>0</v>
      </c>
      <c r="R614" s="3">
        <v>613</v>
      </c>
    </row>
    <row r="615" spans="1:18">
      <c r="A615" s="4"/>
      <c r="B615" s="4"/>
      <c r="C615" s="4">
        <v>614</v>
      </c>
      <c r="D615" s="4"/>
      <c r="E615" s="4">
        <v>0</v>
      </c>
      <c r="F615" s="4">
        <v>614</v>
      </c>
      <c r="G615" s="4"/>
      <c r="H615" s="4"/>
      <c r="I615" s="4">
        <v>614</v>
      </c>
      <c r="J615" s="4"/>
      <c r="K615" s="4">
        <v>0</v>
      </c>
      <c r="L615" s="4">
        <v>614</v>
      </c>
      <c r="M615" s="4"/>
      <c r="O615" s="4">
        <v>614</v>
      </c>
      <c r="Q615" s="3">
        <v>0</v>
      </c>
      <c r="R615" s="3">
        <v>614</v>
      </c>
    </row>
    <row r="616" spans="1:18">
      <c r="A616" s="4"/>
      <c r="B616" s="4"/>
      <c r="C616" s="4">
        <v>615</v>
      </c>
      <c r="D616" s="4"/>
      <c r="E616" s="4">
        <v>0</v>
      </c>
      <c r="F616" s="4">
        <v>615</v>
      </c>
      <c r="G616" s="4"/>
      <c r="H616" s="4"/>
      <c r="I616" s="4">
        <v>615</v>
      </c>
      <c r="J616" s="4"/>
      <c r="K616" s="4">
        <v>0</v>
      </c>
      <c r="L616" s="4">
        <v>615</v>
      </c>
      <c r="M616" s="4"/>
      <c r="O616" s="4">
        <v>615</v>
      </c>
      <c r="Q616" s="3">
        <v>0</v>
      </c>
      <c r="R616" s="3">
        <v>615</v>
      </c>
    </row>
    <row r="617" spans="1:18">
      <c r="A617" s="4"/>
      <c r="B617" s="4"/>
      <c r="C617" s="4">
        <v>616</v>
      </c>
      <c r="D617" s="4"/>
      <c r="E617" s="4">
        <v>0</v>
      </c>
      <c r="F617" s="4">
        <v>616</v>
      </c>
      <c r="G617" s="4"/>
      <c r="H617" s="4"/>
      <c r="I617" s="4">
        <v>616</v>
      </c>
      <c r="J617" s="4"/>
      <c r="K617" s="4">
        <v>0</v>
      </c>
      <c r="L617" s="4">
        <v>616</v>
      </c>
      <c r="M617" s="4"/>
      <c r="O617" s="4">
        <v>616</v>
      </c>
      <c r="Q617" s="3">
        <v>0</v>
      </c>
      <c r="R617" s="3">
        <v>616</v>
      </c>
    </row>
    <row r="618" spans="1:18">
      <c r="A618" s="4"/>
      <c r="B618" s="4"/>
      <c r="C618" s="4">
        <v>617</v>
      </c>
      <c r="D618" s="4"/>
      <c r="E618" s="4">
        <v>0</v>
      </c>
      <c r="F618" s="4">
        <v>617</v>
      </c>
      <c r="G618" s="4"/>
      <c r="H618" s="4"/>
      <c r="I618" s="4">
        <v>617</v>
      </c>
      <c r="J618" s="4"/>
      <c r="K618" s="4">
        <v>0</v>
      </c>
      <c r="L618" s="4">
        <v>617</v>
      </c>
      <c r="M618" s="4"/>
      <c r="O618" s="4">
        <v>617</v>
      </c>
      <c r="Q618" s="3">
        <v>0</v>
      </c>
      <c r="R618" s="3">
        <v>617</v>
      </c>
    </row>
    <row r="619" spans="1:18">
      <c r="A619" s="4"/>
      <c r="B619" s="4"/>
      <c r="C619" s="4">
        <v>618</v>
      </c>
      <c r="D619" s="4"/>
      <c r="E619" s="4">
        <v>0</v>
      </c>
      <c r="F619" s="4">
        <v>618</v>
      </c>
      <c r="G619" s="4"/>
      <c r="H619" s="4"/>
      <c r="I619" s="4">
        <v>618</v>
      </c>
      <c r="J619" s="4"/>
      <c r="K619" s="4">
        <v>0</v>
      </c>
      <c r="L619" s="4">
        <v>618</v>
      </c>
      <c r="M619" s="4"/>
      <c r="O619" s="4">
        <v>618</v>
      </c>
      <c r="Q619" s="3">
        <v>0</v>
      </c>
      <c r="R619" s="3">
        <v>618</v>
      </c>
    </row>
    <row r="620" spans="1:18">
      <c r="A620" s="4"/>
      <c r="B620" s="4"/>
      <c r="C620" s="4">
        <v>619</v>
      </c>
      <c r="D620" s="4"/>
      <c r="E620" s="4">
        <v>0</v>
      </c>
      <c r="F620" s="4">
        <v>619</v>
      </c>
      <c r="G620" s="4"/>
      <c r="H620" s="4"/>
      <c r="I620" s="4">
        <v>619</v>
      </c>
      <c r="J620" s="4"/>
      <c r="K620" s="4">
        <v>0</v>
      </c>
      <c r="L620" s="4">
        <v>619</v>
      </c>
      <c r="M620" s="4"/>
      <c r="O620" s="4">
        <v>619</v>
      </c>
      <c r="Q620" s="3">
        <v>0</v>
      </c>
      <c r="R620" s="3">
        <v>619</v>
      </c>
    </row>
    <row r="621" spans="1:18">
      <c r="A621" s="4"/>
      <c r="B621" s="4"/>
      <c r="C621" s="4">
        <v>620</v>
      </c>
      <c r="D621" s="4"/>
      <c r="E621" s="4">
        <v>0</v>
      </c>
      <c r="F621" s="4">
        <v>620</v>
      </c>
      <c r="G621" s="4"/>
      <c r="H621" s="4"/>
      <c r="I621" s="4">
        <v>620</v>
      </c>
      <c r="J621" s="4"/>
      <c r="K621" s="4">
        <v>0</v>
      </c>
      <c r="L621" s="4">
        <v>620</v>
      </c>
      <c r="M621" s="4"/>
      <c r="O621" s="4">
        <v>620</v>
      </c>
      <c r="Q621" s="3">
        <v>0</v>
      </c>
      <c r="R621" s="3">
        <v>620</v>
      </c>
    </row>
    <row r="622" spans="1:18">
      <c r="A622" s="4"/>
      <c r="B622" s="4"/>
      <c r="C622" s="4">
        <v>621</v>
      </c>
      <c r="D622" s="4"/>
      <c r="E622" s="4">
        <v>0</v>
      </c>
      <c r="F622" s="4">
        <v>621</v>
      </c>
      <c r="G622" s="4"/>
      <c r="H622" s="4"/>
      <c r="I622" s="4">
        <v>621</v>
      </c>
      <c r="J622" s="4"/>
      <c r="K622" s="4">
        <v>0</v>
      </c>
      <c r="L622" s="4">
        <v>621</v>
      </c>
      <c r="M622" s="4"/>
      <c r="O622" s="4">
        <v>621</v>
      </c>
      <c r="Q622" s="3">
        <v>0</v>
      </c>
      <c r="R622" s="3">
        <v>621</v>
      </c>
    </row>
    <row r="623" spans="1:18">
      <c r="A623" s="4"/>
      <c r="B623" s="4"/>
      <c r="C623" s="4">
        <v>622</v>
      </c>
      <c r="D623" s="4"/>
      <c r="E623" s="4">
        <v>0</v>
      </c>
      <c r="F623" s="4">
        <v>622</v>
      </c>
      <c r="G623" s="4"/>
      <c r="H623" s="4"/>
      <c r="I623" s="4">
        <v>622</v>
      </c>
      <c r="J623" s="4"/>
      <c r="K623" s="4">
        <v>0</v>
      </c>
      <c r="L623" s="4">
        <v>622</v>
      </c>
      <c r="M623" s="4"/>
      <c r="O623" s="4">
        <v>622</v>
      </c>
      <c r="Q623" s="3">
        <v>0</v>
      </c>
      <c r="R623" s="3">
        <v>622</v>
      </c>
    </row>
    <row r="624" spans="1:18">
      <c r="A624" s="4"/>
      <c r="B624" s="4"/>
      <c r="C624" s="4">
        <v>623</v>
      </c>
      <c r="D624" s="4"/>
      <c r="E624" s="4">
        <v>0</v>
      </c>
      <c r="F624" s="4">
        <v>623</v>
      </c>
      <c r="G624" s="4"/>
      <c r="H624" s="4"/>
      <c r="I624" s="4">
        <v>623</v>
      </c>
      <c r="J624" s="4"/>
      <c r="K624" s="4">
        <v>0</v>
      </c>
      <c r="L624" s="4">
        <v>623</v>
      </c>
      <c r="M624" s="4"/>
      <c r="O624" s="4">
        <v>623</v>
      </c>
      <c r="Q624" s="3">
        <v>0</v>
      </c>
      <c r="R624" s="3">
        <v>623</v>
      </c>
    </row>
    <row r="625" spans="1:18">
      <c r="A625" s="4"/>
      <c r="B625" s="4"/>
      <c r="C625" s="4">
        <v>624</v>
      </c>
      <c r="D625" s="4"/>
      <c r="E625" s="4">
        <v>0</v>
      </c>
      <c r="F625" s="4">
        <v>624</v>
      </c>
      <c r="G625" s="4"/>
      <c r="H625" s="4"/>
      <c r="I625" s="4">
        <v>624</v>
      </c>
      <c r="J625" s="4"/>
      <c r="K625" s="4">
        <v>0</v>
      </c>
      <c r="L625" s="4">
        <v>624</v>
      </c>
      <c r="M625" s="4"/>
      <c r="O625" s="4">
        <v>624</v>
      </c>
      <c r="Q625" s="3">
        <v>0</v>
      </c>
      <c r="R625" s="3">
        <v>624</v>
      </c>
    </row>
    <row r="626" spans="1:18">
      <c r="A626" s="4"/>
      <c r="B626" s="4"/>
      <c r="C626" s="4">
        <v>625</v>
      </c>
      <c r="D626" s="4"/>
      <c r="E626" s="4">
        <v>0</v>
      </c>
      <c r="F626" s="4">
        <v>625</v>
      </c>
      <c r="G626" s="4"/>
      <c r="H626" s="4"/>
      <c r="I626" s="4">
        <v>625</v>
      </c>
      <c r="J626" s="4"/>
      <c r="K626" s="4">
        <v>0</v>
      </c>
      <c r="L626" s="4">
        <v>625</v>
      </c>
      <c r="M626" s="4"/>
      <c r="O626" s="4">
        <v>625</v>
      </c>
      <c r="Q626" s="3">
        <v>0</v>
      </c>
      <c r="R626" s="3">
        <v>625</v>
      </c>
    </row>
    <row r="627" spans="1:18">
      <c r="A627" s="4"/>
      <c r="B627" s="4"/>
      <c r="C627" s="4">
        <v>626</v>
      </c>
      <c r="D627" s="4"/>
      <c r="E627" s="4">
        <v>0</v>
      </c>
      <c r="F627" s="4">
        <v>626</v>
      </c>
      <c r="G627" s="4"/>
      <c r="H627" s="4"/>
      <c r="I627" s="4">
        <v>626</v>
      </c>
      <c r="J627" s="4"/>
      <c r="K627" s="4">
        <v>0</v>
      </c>
      <c r="L627" s="4">
        <v>626</v>
      </c>
      <c r="M627" s="4"/>
      <c r="O627" s="4">
        <v>626</v>
      </c>
      <c r="Q627" s="3">
        <v>0</v>
      </c>
      <c r="R627" s="3">
        <v>626</v>
      </c>
    </row>
    <row r="628" spans="1:18">
      <c r="A628" s="4"/>
      <c r="B628" s="4"/>
      <c r="C628" s="4">
        <v>627</v>
      </c>
      <c r="D628" s="4"/>
      <c r="E628" s="4">
        <v>0</v>
      </c>
      <c r="F628" s="4">
        <v>627</v>
      </c>
      <c r="G628" s="4"/>
      <c r="H628" s="4"/>
      <c r="I628" s="4">
        <v>627</v>
      </c>
      <c r="J628" s="4"/>
      <c r="K628" s="4">
        <v>0</v>
      </c>
      <c r="L628" s="4">
        <v>627</v>
      </c>
      <c r="M628" s="4"/>
      <c r="O628" s="4">
        <v>627</v>
      </c>
      <c r="Q628" s="3">
        <v>0</v>
      </c>
      <c r="R628" s="3">
        <v>627</v>
      </c>
    </row>
    <row r="629" spans="1:18">
      <c r="A629" s="4"/>
      <c r="B629" s="4"/>
      <c r="C629" s="4">
        <v>628</v>
      </c>
      <c r="D629" s="4"/>
      <c r="E629" s="4">
        <v>0</v>
      </c>
      <c r="F629" s="4">
        <v>628</v>
      </c>
      <c r="G629" s="4"/>
      <c r="H629" s="4"/>
      <c r="I629" s="4">
        <v>628</v>
      </c>
      <c r="J629" s="4"/>
      <c r="K629" s="4">
        <v>0</v>
      </c>
      <c r="L629" s="4">
        <v>628</v>
      </c>
      <c r="M629" s="4"/>
      <c r="O629" s="4">
        <v>628</v>
      </c>
      <c r="Q629" s="3">
        <v>0</v>
      </c>
      <c r="R629" s="3">
        <v>628</v>
      </c>
    </row>
    <row r="630" spans="1:18">
      <c r="A630" s="4"/>
      <c r="B630" s="4"/>
      <c r="C630" s="4">
        <v>629</v>
      </c>
      <c r="D630" s="4"/>
      <c r="E630" s="4">
        <v>0</v>
      </c>
      <c r="F630" s="4">
        <v>629</v>
      </c>
      <c r="G630" s="4"/>
      <c r="H630" s="4"/>
      <c r="I630" s="4">
        <v>629</v>
      </c>
      <c r="J630" s="4"/>
      <c r="K630" s="4">
        <v>0</v>
      </c>
      <c r="L630" s="4">
        <v>629</v>
      </c>
      <c r="M630" s="4"/>
      <c r="O630" s="4">
        <v>629</v>
      </c>
      <c r="Q630" s="3">
        <v>0</v>
      </c>
      <c r="R630" s="3">
        <v>629</v>
      </c>
    </row>
    <row r="631" spans="1:18">
      <c r="A631" s="4"/>
      <c r="B631" s="4"/>
      <c r="C631" s="4">
        <v>630</v>
      </c>
      <c r="D631" s="4"/>
      <c r="E631" s="4">
        <v>0</v>
      </c>
      <c r="F631" s="4">
        <v>630</v>
      </c>
      <c r="G631" s="4"/>
      <c r="H631" s="4"/>
      <c r="I631" s="4">
        <v>630</v>
      </c>
      <c r="J631" s="4"/>
      <c r="K631" s="4">
        <v>0</v>
      </c>
      <c r="L631" s="4">
        <v>630</v>
      </c>
      <c r="M631" s="4"/>
      <c r="O631" s="4">
        <v>630</v>
      </c>
      <c r="Q631" s="3">
        <v>0</v>
      </c>
      <c r="R631" s="3">
        <v>630</v>
      </c>
    </row>
    <row r="632" spans="1:18">
      <c r="A632" s="4"/>
      <c r="B632" s="4"/>
      <c r="C632" s="4">
        <v>631</v>
      </c>
      <c r="D632" s="4"/>
      <c r="E632" s="4">
        <v>0</v>
      </c>
      <c r="F632" s="4">
        <v>631</v>
      </c>
      <c r="G632" s="4"/>
      <c r="H632" s="4"/>
      <c r="I632" s="4">
        <v>631</v>
      </c>
      <c r="J632" s="4"/>
      <c r="K632" s="4">
        <v>0</v>
      </c>
      <c r="L632" s="4">
        <v>631</v>
      </c>
      <c r="M632" s="4"/>
      <c r="O632" s="4">
        <v>631</v>
      </c>
      <c r="Q632" s="3">
        <v>0</v>
      </c>
      <c r="R632" s="3">
        <v>631</v>
      </c>
    </row>
    <row r="633" spans="1:18">
      <c r="A633" s="4"/>
      <c r="B633" s="4"/>
      <c r="C633" s="4">
        <v>632</v>
      </c>
      <c r="D633" s="4"/>
      <c r="E633" s="4">
        <v>0</v>
      </c>
      <c r="F633" s="4">
        <v>632</v>
      </c>
      <c r="G633" s="4"/>
      <c r="H633" s="4"/>
      <c r="I633" s="4">
        <v>632</v>
      </c>
      <c r="J633" s="4"/>
      <c r="K633" s="4">
        <v>0</v>
      </c>
      <c r="L633" s="4">
        <v>632</v>
      </c>
      <c r="M633" s="4"/>
      <c r="O633" s="4">
        <v>632</v>
      </c>
      <c r="Q633" s="3">
        <v>0</v>
      </c>
      <c r="R633" s="3">
        <v>632</v>
      </c>
    </row>
    <row r="634" spans="1:18">
      <c r="A634" s="4"/>
      <c r="B634" s="4"/>
      <c r="C634" s="4">
        <v>633</v>
      </c>
      <c r="D634" s="4"/>
      <c r="E634" s="4">
        <v>0</v>
      </c>
      <c r="F634" s="4">
        <v>633</v>
      </c>
      <c r="G634" s="4"/>
      <c r="H634" s="4"/>
      <c r="I634" s="4">
        <v>633</v>
      </c>
      <c r="J634" s="4"/>
      <c r="K634" s="4">
        <v>0</v>
      </c>
      <c r="L634" s="4">
        <v>633</v>
      </c>
      <c r="M634" s="4"/>
      <c r="O634" s="4">
        <v>633</v>
      </c>
      <c r="Q634" s="3">
        <v>0</v>
      </c>
      <c r="R634" s="3">
        <v>633</v>
      </c>
    </row>
    <row r="635" spans="1:18">
      <c r="A635" s="4"/>
      <c r="B635" s="4"/>
      <c r="C635" s="4">
        <v>634</v>
      </c>
      <c r="D635" s="4"/>
      <c r="E635" s="4">
        <v>0</v>
      </c>
      <c r="F635" s="4">
        <v>634</v>
      </c>
      <c r="G635" s="4"/>
      <c r="H635" s="4"/>
      <c r="I635" s="4">
        <v>634</v>
      </c>
      <c r="J635" s="4"/>
      <c r="K635" s="4">
        <v>0</v>
      </c>
      <c r="L635" s="4">
        <v>634</v>
      </c>
      <c r="M635" s="4"/>
      <c r="O635" s="4">
        <v>634</v>
      </c>
      <c r="Q635" s="3">
        <v>0</v>
      </c>
      <c r="R635" s="3">
        <v>634</v>
      </c>
    </row>
    <row r="636" spans="1:18">
      <c r="A636" s="4"/>
      <c r="B636" s="4"/>
      <c r="C636" s="4">
        <v>635</v>
      </c>
      <c r="D636" s="4"/>
      <c r="E636" s="4">
        <v>0</v>
      </c>
      <c r="F636" s="4">
        <v>635</v>
      </c>
      <c r="G636" s="4"/>
      <c r="H636" s="4"/>
      <c r="I636" s="4">
        <v>635</v>
      </c>
      <c r="J636" s="4"/>
      <c r="K636" s="4">
        <v>0</v>
      </c>
      <c r="L636" s="4">
        <v>635</v>
      </c>
      <c r="M636" s="4"/>
      <c r="O636" s="4">
        <v>635</v>
      </c>
      <c r="Q636" s="3">
        <v>0</v>
      </c>
      <c r="R636" s="3">
        <v>635</v>
      </c>
    </row>
    <row r="637" spans="1:18">
      <c r="A637" s="4"/>
      <c r="B637" s="4"/>
      <c r="C637" s="4">
        <v>636</v>
      </c>
      <c r="D637" s="4"/>
      <c r="E637" s="4">
        <v>0</v>
      </c>
      <c r="F637" s="4">
        <v>636</v>
      </c>
      <c r="G637" s="4"/>
      <c r="H637" s="4"/>
      <c r="I637" s="4">
        <v>636</v>
      </c>
      <c r="J637" s="4"/>
      <c r="K637" s="4">
        <v>0</v>
      </c>
      <c r="L637" s="4">
        <v>636</v>
      </c>
      <c r="M637" s="4"/>
      <c r="O637" s="4">
        <v>636</v>
      </c>
      <c r="Q637" s="3">
        <v>0</v>
      </c>
      <c r="R637" s="3">
        <v>636</v>
      </c>
    </row>
    <row r="638" spans="1:18">
      <c r="A638" s="4"/>
      <c r="B638" s="4"/>
      <c r="C638" s="4">
        <v>637</v>
      </c>
      <c r="D638" s="4"/>
      <c r="E638" s="4">
        <v>0</v>
      </c>
      <c r="F638" s="4">
        <v>637</v>
      </c>
      <c r="G638" s="4"/>
      <c r="H638" s="4"/>
      <c r="I638" s="4">
        <v>637</v>
      </c>
      <c r="J638" s="4"/>
      <c r="K638" s="4">
        <v>0</v>
      </c>
      <c r="L638" s="4">
        <v>637</v>
      </c>
      <c r="M638" s="4"/>
      <c r="O638" s="4">
        <v>637</v>
      </c>
      <c r="Q638" s="3">
        <v>0</v>
      </c>
      <c r="R638" s="3">
        <v>637</v>
      </c>
    </row>
    <row r="639" spans="1:18">
      <c r="A639" s="4"/>
      <c r="B639" s="4"/>
      <c r="C639" s="4">
        <v>638</v>
      </c>
      <c r="D639" s="4"/>
      <c r="E639" s="4">
        <v>0</v>
      </c>
      <c r="F639" s="4">
        <v>638</v>
      </c>
      <c r="G639" s="4"/>
      <c r="H639" s="4"/>
      <c r="I639" s="4">
        <v>638</v>
      </c>
      <c r="J639" s="4"/>
      <c r="K639" s="4">
        <v>0</v>
      </c>
      <c r="L639" s="4">
        <v>638</v>
      </c>
      <c r="M639" s="4"/>
      <c r="O639" s="4">
        <v>638</v>
      </c>
      <c r="Q639" s="3">
        <v>0</v>
      </c>
      <c r="R639" s="3">
        <v>638</v>
      </c>
    </row>
    <row r="640" spans="1:18">
      <c r="A640" s="4"/>
      <c r="B640" s="4"/>
      <c r="C640" s="4">
        <v>639</v>
      </c>
      <c r="D640" s="4"/>
      <c r="E640" s="4">
        <v>0</v>
      </c>
      <c r="F640" s="4">
        <v>639</v>
      </c>
      <c r="G640" s="4"/>
      <c r="H640" s="4"/>
      <c r="I640" s="4">
        <v>639</v>
      </c>
      <c r="J640" s="4"/>
      <c r="K640" s="4">
        <v>0</v>
      </c>
      <c r="L640" s="4">
        <v>639</v>
      </c>
      <c r="M640" s="4"/>
      <c r="O640" s="4">
        <v>639</v>
      </c>
      <c r="Q640" s="3">
        <v>0</v>
      </c>
      <c r="R640" s="3">
        <v>639</v>
      </c>
    </row>
    <row r="641" spans="1:18">
      <c r="A641" s="4"/>
      <c r="B641" s="4"/>
      <c r="C641" s="4">
        <v>640</v>
      </c>
      <c r="D641" s="4"/>
      <c r="E641" s="4">
        <v>0</v>
      </c>
      <c r="F641" s="4">
        <v>640</v>
      </c>
      <c r="G641" s="4"/>
      <c r="H641" s="4"/>
      <c r="I641" s="4">
        <v>640</v>
      </c>
      <c r="J641" s="4"/>
      <c r="K641" s="4">
        <v>0</v>
      </c>
      <c r="L641" s="4">
        <v>640</v>
      </c>
      <c r="M641" s="4"/>
      <c r="O641" s="4">
        <v>640</v>
      </c>
      <c r="Q641" s="3">
        <v>0</v>
      </c>
      <c r="R641" s="3">
        <v>640</v>
      </c>
    </row>
    <row r="642" spans="1:18">
      <c r="A642" s="4"/>
      <c r="B642" s="4"/>
      <c r="C642" s="4">
        <v>641</v>
      </c>
      <c r="D642" s="4"/>
      <c r="E642" s="4">
        <v>0</v>
      </c>
      <c r="F642" s="4">
        <v>641</v>
      </c>
      <c r="G642" s="4"/>
      <c r="H642" s="4"/>
      <c r="I642" s="4">
        <v>641</v>
      </c>
      <c r="J642" s="4"/>
      <c r="K642" s="4">
        <v>0</v>
      </c>
      <c r="L642" s="4">
        <v>641</v>
      </c>
      <c r="M642" s="4"/>
      <c r="O642" s="4">
        <v>641</v>
      </c>
      <c r="Q642" s="3">
        <v>0</v>
      </c>
      <c r="R642" s="3">
        <v>641</v>
      </c>
    </row>
    <row r="643" spans="1:18">
      <c r="A643" s="4"/>
      <c r="B643" s="4"/>
      <c r="C643" s="4">
        <v>642</v>
      </c>
      <c r="D643" s="4"/>
      <c r="E643" s="4">
        <v>0</v>
      </c>
      <c r="F643" s="4">
        <v>642</v>
      </c>
      <c r="G643" s="4"/>
      <c r="H643" s="4"/>
      <c r="I643" s="4">
        <v>642</v>
      </c>
      <c r="J643" s="4"/>
      <c r="K643" s="4">
        <v>0</v>
      </c>
      <c r="L643" s="4">
        <v>642</v>
      </c>
      <c r="M643" s="4"/>
      <c r="O643" s="4">
        <v>642</v>
      </c>
      <c r="Q643" s="3">
        <v>0</v>
      </c>
      <c r="R643" s="3">
        <v>642</v>
      </c>
    </row>
    <row r="644" spans="1:18">
      <c r="A644" s="4"/>
      <c r="B644" s="4"/>
      <c r="C644" s="4">
        <v>643</v>
      </c>
      <c r="D644" s="4"/>
      <c r="E644" s="4">
        <v>0</v>
      </c>
      <c r="F644" s="4">
        <v>643</v>
      </c>
      <c r="G644" s="4"/>
      <c r="H644" s="4"/>
      <c r="I644" s="4">
        <v>643</v>
      </c>
      <c r="J644" s="4"/>
      <c r="K644" s="4">
        <v>0</v>
      </c>
      <c r="L644" s="4">
        <v>643</v>
      </c>
      <c r="M644" s="4"/>
      <c r="O644" s="4">
        <v>643</v>
      </c>
      <c r="Q644" s="3">
        <v>0</v>
      </c>
      <c r="R644" s="3">
        <v>643</v>
      </c>
    </row>
    <row r="645" spans="1:18">
      <c r="A645" s="4"/>
      <c r="B645" s="4"/>
      <c r="C645" s="4">
        <v>644</v>
      </c>
      <c r="D645" s="4"/>
      <c r="E645" s="4">
        <v>0</v>
      </c>
      <c r="F645" s="4">
        <v>644</v>
      </c>
      <c r="G645" s="4"/>
      <c r="H645" s="4"/>
      <c r="I645" s="4">
        <v>644</v>
      </c>
      <c r="J645" s="4"/>
      <c r="K645" s="4">
        <v>0</v>
      </c>
      <c r="L645" s="4">
        <v>644</v>
      </c>
      <c r="M645" s="4"/>
      <c r="O645" s="4">
        <v>644</v>
      </c>
      <c r="Q645" s="3">
        <v>0</v>
      </c>
      <c r="R645" s="3">
        <v>644</v>
      </c>
    </row>
    <row r="646" spans="1:18">
      <c r="A646" s="4"/>
      <c r="B646" s="4"/>
      <c r="C646" s="4">
        <v>645</v>
      </c>
      <c r="D646" s="4"/>
      <c r="E646" s="4">
        <v>0</v>
      </c>
      <c r="F646" s="4">
        <v>645</v>
      </c>
      <c r="G646" s="4"/>
      <c r="H646" s="4"/>
      <c r="I646" s="4">
        <v>645</v>
      </c>
      <c r="J646" s="4"/>
      <c r="K646" s="4">
        <v>0</v>
      </c>
      <c r="L646" s="4">
        <v>645</v>
      </c>
      <c r="M646" s="4"/>
      <c r="O646" s="4">
        <v>645</v>
      </c>
      <c r="Q646" s="3">
        <v>0</v>
      </c>
      <c r="R646" s="3">
        <v>645</v>
      </c>
    </row>
    <row r="647" spans="1:18">
      <c r="A647" s="4"/>
      <c r="B647" s="4"/>
      <c r="C647" s="4">
        <v>646</v>
      </c>
      <c r="D647" s="4"/>
      <c r="E647" s="4">
        <v>0</v>
      </c>
      <c r="F647" s="4">
        <v>646</v>
      </c>
      <c r="G647" s="4"/>
      <c r="H647" s="4"/>
      <c r="I647" s="4">
        <v>646</v>
      </c>
      <c r="J647" s="4"/>
      <c r="K647" s="4">
        <v>0</v>
      </c>
      <c r="L647" s="4">
        <v>646</v>
      </c>
      <c r="M647" s="4"/>
      <c r="O647" s="4">
        <v>646</v>
      </c>
      <c r="Q647" s="3">
        <v>0</v>
      </c>
      <c r="R647" s="3">
        <v>646</v>
      </c>
    </row>
    <row r="648" spans="1:18">
      <c r="A648" s="4"/>
      <c r="B648" s="4"/>
      <c r="C648" s="4">
        <v>647</v>
      </c>
      <c r="D648" s="4"/>
      <c r="E648" s="4">
        <v>0</v>
      </c>
      <c r="F648" s="4">
        <v>647</v>
      </c>
      <c r="G648" s="4"/>
      <c r="H648" s="4"/>
      <c r="I648" s="4">
        <v>647</v>
      </c>
      <c r="J648" s="4"/>
      <c r="K648" s="4">
        <v>0</v>
      </c>
      <c r="L648" s="4">
        <v>647</v>
      </c>
      <c r="M648" s="4"/>
      <c r="O648" s="4">
        <v>647</v>
      </c>
      <c r="Q648" s="3">
        <v>0</v>
      </c>
      <c r="R648" s="3">
        <v>647</v>
      </c>
    </row>
    <row r="649" spans="1:18">
      <c r="A649" s="4"/>
      <c r="B649" s="4"/>
      <c r="C649" s="4">
        <v>648</v>
      </c>
      <c r="D649" s="4"/>
      <c r="E649" s="4">
        <v>0</v>
      </c>
      <c r="F649" s="4">
        <v>648</v>
      </c>
      <c r="G649" s="4"/>
      <c r="H649" s="4"/>
      <c r="I649" s="4">
        <v>648</v>
      </c>
      <c r="J649" s="4"/>
      <c r="K649" s="4">
        <v>0</v>
      </c>
      <c r="L649" s="4">
        <v>648</v>
      </c>
      <c r="M649" s="4"/>
      <c r="O649" s="4">
        <v>648</v>
      </c>
      <c r="Q649" s="3">
        <v>0</v>
      </c>
      <c r="R649" s="3">
        <v>648</v>
      </c>
    </row>
    <row r="650" spans="1:18">
      <c r="A650" s="4"/>
      <c r="B650" s="4"/>
      <c r="C650" s="4">
        <v>649</v>
      </c>
      <c r="D650" s="4"/>
      <c r="E650" s="4">
        <v>0</v>
      </c>
      <c r="F650" s="4">
        <v>649</v>
      </c>
      <c r="G650" s="4"/>
      <c r="H650" s="4"/>
      <c r="I650" s="4">
        <v>649</v>
      </c>
      <c r="J650" s="4"/>
      <c r="K650" s="4">
        <v>0</v>
      </c>
      <c r="L650" s="4">
        <v>649</v>
      </c>
      <c r="M650" s="4"/>
      <c r="O650" s="4">
        <v>649</v>
      </c>
      <c r="Q650" s="3">
        <v>0</v>
      </c>
      <c r="R650" s="3">
        <v>649</v>
      </c>
    </row>
    <row r="651" spans="1:18">
      <c r="A651" s="4"/>
      <c r="B651" s="4"/>
      <c r="C651" s="4">
        <v>650</v>
      </c>
      <c r="D651" s="4"/>
      <c r="E651" s="4">
        <v>0</v>
      </c>
      <c r="F651" s="4">
        <v>650</v>
      </c>
      <c r="G651" s="4"/>
      <c r="H651" s="4"/>
      <c r="I651" s="4">
        <v>650</v>
      </c>
      <c r="J651" s="4"/>
      <c r="K651" s="4">
        <v>0</v>
      </c>
      <c r="L651" s="4">
        <v>650</v>
      </c>
      <c r="M651" s="4"/>
      <c r="O651" s="4">
        <v>650</v>
      </c>
      <c r="Q651" s="3">
        <v>0</v>
      </c>
      <c r="R651" s="3">
        <v>650</v>
      </c>
    </row>
    <row r="652" spans="1:18">
      <c r="A652" s="4"/>
      <c r="B652" s="4"/>
      <c r="C652" s="4">
        <v>651</v>
      </c>
      <c r="D652" s="4"/>
      <c r="E652" s="4">
        <v>0</v>
      </c>
      <c r="F652" s="4">
        <v>651</v>
      </c>
      <c r="G652" s="4"/>
      <c r="H652" s="4"/>
      <c r="I652" s="4">
        <v>651</v>
      </c>
      <c r="J652" s="4"/>
      <c r="K652" s="4">
        <v>0</v>
      </c>
      <c r="L652" s="4">
        <v>651</v>
      </c>
      <c r="M652" s="4"/>
      <c r="O652" s="4">
        <v>651</v>
      </c>
      <c r="Q652" s="3">
        <v>0</v>
      </c>
      <c r="R652" s="3">
        <v>651</v>
      </c>
    </row>
    <row r="653" spans="1:18">
      <c r="A653" s="4"/>
      <c r="B653" s="4"/>
      <c r="C653" s="4">
        <v>652</v>
      </c>
      <c r="D653" s="4"/>
      <c r="E653" s="4">
        <v>0</v>
      </c>
      <c r="F653" s="4">
        <v>652</v>
      </c>
      <c r="G653" s="4"/>
      <c r="H653" s="4"/>
      <c r="I653" s="4">
        <v>652</v>
      </c>
      <c r="J653" s="4"/>
      <c r="K653" s="4">
        <v>0</v>
      </c>
      <c r="L653" s="4">
        <v>652</v>
      </c>
      <c r="M653" s="4"/>
      <c r="O653" s="4">
        <v>652</v>
      </c>
      <c r="Q653" s="3">
        <v>0</v>
      </c>
      <c r="R653" s="3">
        <v>652</v>
      </c>
    </row>
    <row r="654" spans="1:18">
      <c r="A654" s="4"/>
      <c r="B654" s="4"/>
      <c r="C654" s="4">
        <v>653</v>
      </c>
      <c r="D654" s="4"/>
      <c r="E654" s="4">
        <v>0</v>
      </c>
      <c r="F654" s="4">
        <v>653</v>
      </c>
      <c r="G654" s="4"/>
      <c r="H654" s="4"/>
      <c r="I654" s="4">
        <v>653</v>
      </c>
      <c r="J654" s="4"/>
      <c r="K654" s="4">
        <v>0</v>
      </c>
      <c r="L654" s="4">
        <v>653</v>
      </c>
      <c r="M654" s="4"/>
      <c r="O654" s="4">
        <v>653</v>
      </c>
      <c r="Q654" s="3">
        <v>0</v>
      </c>
      <c r="R654" s="3">
        <v>653</v>
      </c>
    </row>
    <row r="655" spans="1:18">
      <c r="A655" s="4"/>
      <c r="B655" s="4"/>
      <c r="C655" s="4">
        <v>654</v>
      </c>
      <c r="D655" s="4"/>
      <c r="E655" s="4">
        <v>0</v>
      </c>
      <c r="F655" s="4">
        <v>654</v>
      </c>
      <c r="G655" s="4"/>
      <c r="H655" s="4"/>
      <c r="I655" s="4">
        <v>654</v>
      </c>
      <c r="J655" s="4"/>
      <c r="K655" s="4">
        <v>0</v>
      </c>
      <c r="L655" s="4">
        <v>654</v>
      </c>
      <c r="M655" s="4"/>
      <c r="O655" s="4">
        <v>654</v>
      </c>
      <c r="Q655" s="3">
        <v>0</v>
      </c>
      <c r="R655" s="3">
        <v>654</v>
      </c>
    </row>
    <row r="656" spans="1:18">
      <c r="A656" s="4"/>
      <c r="B656" s="4"/>
      <c r="C656" s="4">
        <v>655</v>
      </c>
      <c r="D656" s="4"/>
      <c r="E656" s="4">
        <v>0</v>
      </c>
      <c r="F656" s="4">
        <v>655</v>
      </c>
      <c r="G656" s="4"/>
      <c r="H656" s="4"/>
      <c r="I656" s="4">
        <v>655</v>
      </c>
      <c r="J656" s="4"/>
      <c r="K656" s="4">
        <v>0</v>
      </c>
      <c r="L656" s="4">
        <v>655</v>
      </c>
      <c r="M656" s="4"/>
      <c r="O656" s="4">
        <v>655</v>
      </c>
      <c r="Q656" s="3">
        <v>0</v>
      </c>
      <c r="R656" s="3">
        <v>655</v>
      </c>
    </row>
    <row r="657" spans="1:18">
      <c r="A657" s="4"/>
      <c r="B657" s="4"/>
      <c r="C657" s="4">
        <v>656</v>
      </c>
      <c r="D657" s="4"/>
      <c r="E657" s="4">
        <v>0</v>
      </c>
      <c r="F657" s="4">
        <v>656</v>
      </c>
      <c r="G657" s="4"/>
      <c r="H657" s="4"/>
      <c r="I657" s="4">
        <v>656</v>
      </c>
      <c r="J657" s="4"/>
      <c r="K657" s="4">
        <v>0</v>
      </c>
      <c r="L657" s="4">
        <v>656</v>
      </c>
      <c r="M657" s="4"/>
      <c r="O657" s="4">
        <v>656</v>
      </c>
      <c r="Q657" s="3">
        <v>0</v>
      </c>
      <c r="R657" s="3">
        <v>656</v>
      </c>
    </row>
    <row r="658" spans="1:18">
      <c r="A658" s="4"/>
      <c r="B658" s="4"/>
      <c r="C658" s="4">
        <v>657</v>
      </c>
      <c r="D658" s="4"/>
      <c r="E658" s="4">
        <v>0</v>
      </c>
      <c r="F658" s="4">
        <v>657</v>
      </c>
      <c r="G658" s="4"/>
      <c r="H658" s="4"/>
      <c r="I658" s="4">
        <v>657</v>
      </c>
      <c r="J658" s="4"/>
      <c r="K658" s="4">
        <v>0</v>
      </c>
      <c r="L658" s="4">
        <v>657</v>
      </c>
      <c r="M658" s="4"/>
      <c r="O658" s="4">
        <v>657</v>
      </c>
      <c r="Q658" s="3">
        <v>0</v>
      </c>
      <c r="R658" s="3">
        <v>657</v>
      </c>
    </row>
    <row r="659" spans="1:18">
      <c r="A659" s="4"/>
      <c r="B659" s="4"/>
      <c r="C659" s="4">
        <v>658</v>
      </c>
      <c r="D659" s="4"/>
      <c r="E659" s="4">
        <v>0</v>
      </c>
      <c r="F659" s="4">
        <v>658</v>
      </c>
      <c r="G659" s="4"/>
      <c r="H659" s="4"/>
      <c r="I659" s="4">
        <v>658</v>
      </c>
      <c r="J659" s="4"/>
      <c r="K659" s="4">
        <v>0</v>
      </c>
      <c r="L659" s="4">
        <v>658</v>
      </c>
      <c r="M659" s="4"/>
      <c r="O659" s="4">
        <v>658</v>
      </c>
      <c r="Q659" s="3">
        <v>0</v>
      </c>
      <c r="R659" s="3">
        <v>658</v>
      </c>
    </row>
    <row r="660" spans="1:18">
      <c r="A660" s="4"/>
      <c r="B660" s="4"/>
      <c r="C660" s="4">
        <v>659</v>
      </c>
      <c r="D660" s="4"/>
      <c r="E660" s="4">
        <v>0</v>
      </c>
      <c r="F660" s="4">
        <v>659</v>
      </c>
      <c r="G660" s="4"/>
      <c r="H660" s="4"/>
      <c r="I660" s="4">
        <v>659</v>
      </c>
      <c r="J660" s="4"/>
      <c r="K660" s="4">
        <v>0</v>
      </c>
      <c r="L660" s="4">
        <v>659</v>
      </c>
      <c r="M660" s="4"/>
      <c r="O660" s="4">
        <v>659</v>
      </c>
      <c r="Q660" s="3">
        <v>0</v>
      </c>
      <c r="R660" s="3">
        <v>659</v>
      </c>
    </row>
    <row r="661" spans="1:18">
      <c r="A661" s="4"/>
      <c r="B661" s="4"/>
      <c r="C661" s="4">
        <v>660</v>
      </c>
      <c r="D661" s="4"/>
      <c r="E661" s="4">
        <v>0</v>
      </c>
      <c r="F661" s="4">
        <v>660</v>
      </c>
      <c r="G661" s="4"/>
      <c r="H661" s="4"/>
      <c r="I661" s="4">
        <v>660</v>
      </c>
      <c r="J661" s="4"/>
      <c r="K661" s="4">
        <v>0</v>
      </c>
      <c r="L661" s="4">
        <v>660</v>
      </c>
      <c r="M661" s="4"/>
      <c r="O661" s="4">
        <v>660</v>
      </c>
      <c r="Q661" s="3">
        <v>0</v>
      </c>
      <c r="R661" s="3">
        <v>660</v>
      </c>
    </row>
    <row r="662" spans="1:18">
      <c r="A662" s="4"/>
      <c r="B662" s="4"/>
      <c r="C662" s="4">
        <v>661</v>
      </c>
      <c r="D662" s="4"/>
      <c r="E662" s="4">
        <v>0</v>
      </c>
      <c r="F662" s="4">
        <v>661</v>
      </c>
      <c r="G662" s="4"/>
      <c r="H662" s="4"/>
      <c r="I662" s="4">
        <v>661</v>
      </c>
      <c r="J662" s="4"/>
      <c r="K662" s="4">
        <v>0</v>
      </c>
      <c r="L662" s="4">
        <v>661</v>
      </c>
      <c r="M662" s="4"/>
      <c r="O662" s="4">
        <v>661</v>
      </c>
      <c r="Q662" s="3">
        <v>0</v>
      </c>
      <c r="R662" s="3">
        <v>661</v>
      </c>
    </row>
    <row r="663" spans="1:18">
      <c r="A663" s="4"/>
      <c r="B663" s="4"/>
      <c r="C663" s="4">
        <v>662</v>
      </c>
      <c r="D663" s="4"/>
      <c r="E663" s="4">
        <v>0</v>
      </c>
      <c r="F663" s="4">
        <v>662</v>
      </c>
      <c r="G663" s="4"/>
      <c r="H663" s="4"/>
      <c r="I663" s="4">
        <v>662</v>
      </c>
      <c r="J663" s="4"/>
      <c r="K663" s="4">
        <v>0</v>
      </c>
      <c r="L663" s="4">
        <v>662</v>
      </c>
      <c r="M663" s="4"/>
      <c r="O663" s="4">
        <v>662</v>
      </c>
      <c r="Q663" s="3">
        <v>0</v>
      </c>
      <c r="R663" s="3">
        <v>662</v>
      </c>
    </row>
    <row r="664" spans="1:18">
      <c r="A664" s="4"/>
      <c r="B664" s="4"/>
      <c r="C664" s="4">
        <v>663</v>
      </c>
      <c r="D664" s="4"/>
      <c r="E664" s="4">
        <v>0</v>
      </c>
      <c r="F664" s="4">
        <v>663</v>
      </c>
      <c r="G664" s="4"/>
      <c r="H664" s="4"/>
      <c r="I664" s="4">
        <v>663</v>
      </c>
      <c r="J664" s="4"/>
      <c r="K664" s="4">
        <v>0</v>
      </c>
      <c r="L664" s="4">
        <v>663</v>
      </c>
      <c r="M664" s="4"/>
      <c r="O664" s="4">
        <v>663</v>
      </c>
      <c r="Q664" s="3">
        <v>0</v>
      </c>
      <c r="R664" s="3">
        <v>663</v>
      </c>
    </row>
    <row r="665" spans="1:18">
      <c r="A665" s="4"/>
      <c r="B665" s="4"/>
      <c r="C665" s="4">
        <v>664</v>
      </c>
      <c r="D665" s="4"/>
      <c r="E665" s="4">
        <v>0</v>
      </c>
      <c r="F665" s="4">
        <v>664</v>
      </c>
      <c r="G665" s="4"/>
      <c r="H665" s="4"/>
      <c r="I665" s="4">
        <v>664</v>
      </c>
      <c r="J665" s="4"/>
      <c r="K665" s="4">
        <v>0</v>
      </c>
      <c r="L665" s="4">
        <v>664</v>
      </c>
      <c r="M665" s="4"/>
      <c r="O665" s="4">
        <v>664</v>
      </c>
      <c r="Q665" s="3">
        <v>0</v>
      </c>
      <c r="R665" s="3">
        <v>664</v>
      </c>
    </row>
    <row r="666" spans="1:18">
      <c r="A666" s="4"/>
      <c r="B666" s="4"/>
      <c r="C666" s="4">
        <v>665</v>
      </c>
      <c r="D666" s="4"/>
      <c r="E666" s="4">
        <v>0</v>
      </c>
      <c r="F666" s="4">
        <v>665</v>
      </c>
      <c r="G666" s="4"/>
      <c r="H666" s="4"/>
      <c r="I666" s="4">
        <v>665</v>
      </c>
      <c r="J666" s="4"/>
      <c r="K666" s="4">
        <v>0</v>
      </c>
      <c r="L666" s="4">
        <v>665</v>
      </c>
      <c r="M666" s="4"/>
      <c r="O666" s="4">
        <v>665</v>
      </c>
      <c r="Q666" s="3">
        <v>0</v>
      </c>
      <c r="R666" s="3">
        <v>665</v>
      </c>
    </row>
    <row r="667" spans="1:18">
      <c r="A667" s="4"/>
      <c r="B667" s="4"/>
      <c r="C667" s="4">
        <v>666</v>
      </c>
      <c r="D667" s="4"/>
      <c r="E667" s="4">
        <v>0</v>
      </c>
      <c r="F667" s="4">
        <v>666</v>
      </c>
      <c r="G667" s="4"/>
      <c r="H667" s="4"/>
      <c r="I667" s="4">
        <v>666</v>
      </c>
      <c r="J667" s="4"/>
      <c r="K667" s="4">
        <v>0</v>
      </c>
      <c r="L667" s="4">
        <v>666</v>
      </c>
      <c r="M667" s="4"/>
      <c r="O667" s="4">
        <v>666</v>
      </c>
      <c r="Q667" s="3">
        <v>0</v>
      </c>
      <c r="R667" s="3">
        <v>666</v>
      </c>
    </row>
    <row r="668" spans="1:18">
      <c r="A668" s="4"/>
      <c r="B668" s="4"/>
      <c r="C668" s="4">
        <v>667</v>
      </c>
      <c r="D668" s="4"/>
      <c r="E668" s="4">
        <v>0</v>
      </c>
      <c r="F668" s="4">
        <v>667</v>
      </c>
      <c r="G668" s="4"/>
      <c r="H668" s="4"/>
      <c r="I668" s="4">
        <v>667</v>
      </c>
      <c r="J668" s="4"/>
      <c r="K668" s="4">
        <v>0</v>
      </c>
      <c r="L668" s="4">
        <v>667</v>
      </c>
      <c r="M668" s="4"/>
      <c r="O668" s="4">
        <v>667</v>
      </c>
      <c r="Q668" s="3">
        <v>0</v>
      </c>
      <c r="R668" s="3">
        <v>667</v>
      </c>
    </row>
    <row r="669" spans="1:18">
      <c r="A669" s="4"/>
      <c r="B669" s="4"/>
      <c r="C669" s="4">
        <v>668</v>
      </c>
      <c r="D669" s="4"/>
      <c r="E669" s="4">
        <v>0</v>
      </c>
      <c r="F669" s="4">
        <v>668</v>
      </c>
      <c r="G669" s="4"/>
      <c r="H669" s="4"/>
      <c r="I669" s="4">
        <v>668</v>
      </c>
      <c r="J669" s="4"/>
      <c r="K669" s="4">
        <v>0</v>
      </c>
      <c r="L669" s="4">
        <v>668</v>
      </c>
      <c r="M669" s="4"/>
      <c r="O669" s="4">
        <v>668</v>
      </c>
      <c r="Q669" s="3">
        <v>0</v>
      </c>
      <c r="R669" s="3">
        <v>668</v>
      </c>
    </row>
    <row r="670" spans="1:18">
      <c r="A670" s="4"/>
      <c r="B670" s="4"/>
      <c r="C670" s="4">
        <v>669</v>
      </c>
      <c r="D670" s="4"/>
      <c r="E670" s="4">
        <v>0</v>
      </c>
      <c r="F670" s="4">
        <v>669</v>
      </c>
      <c r="G670" s="4"/>
      <c r="H670" s="4"/>
      <c r="I670" s="4">
        <v>669</v>
      </c>
      <c r="J670" s="4"/>
      <c r="K670" s="4">
        <v>0</v>
      </c>
      <c r="L670" s="4">
        <v>669</v>
      </c>
      <c r="M670" s="4"/>
      <c r="O670" s="4">
        <v>669</v>
      </c>
      <c r="Q670" s="3">
        <v>0</v>
      </c>
      <c r="R670" s="3">
        <v>669</v>
      </c>
    </row>
    <row r="671" spans="1:18">
      <c r="A671" s="4"/>
      <c r="B671" s="4"/>
      <c r="C671" s="4">
        <v>670</v>
      </c>
      <c r="D671" s="4"/>
      <c r="E671" s="4">
        <v>0</v>
      </c>
      <c r="F671" s="4">
        <v>670</v>
      </c>
      <c r="G671" s="4"/>
      <c r="H671" s="4"/>
      <c r="I671" s="4">
        <v>670</v>
      </c>
      <c r="J671" s="4"/>
      <c r="K671" s="4">
        <v>0</v>
      </c>
      <c r="L671" s="4">
        <v>670</v>
      </c>
      <c r="M671" s="4"/>
      <c r="O671" s="4">
        <v>670</v>
      </c>
      <c r="Q671" s="3">
        <v>0</v>
      </c>
      <c r="R671" s="3">
        <v>670</v>
      </c>
    </row>
    <row r="672" spans="1:18">
      <c r="A672" s="4"/>
      <c r="B672" s="4"/>
      <c r="C672" s="4">
        <v>671</v>
      </c>
      <c r="D672" s="4"/>
      <c r="E672" s="4">
        <v>0</v>
      </c>
      <c r="F672" s="4">
        <v>671</v>
      </c>
      <c r="G672" s="4"/>
      <c r="H672" s="4"/>
      <c r="I672" s="4">
        <v>671</v>
      </c>
      <c r="J672" s="4"/>
      <c r="K672" s="4">
        <v>0</v>
      </c>
      <c r="L672" s="4">
        <v>671</v>
      </c>
      <c r="M672" s="4"/>
      <c r="O672" s="4">
        <v>671</v>
      </c>
      <c r="Q672" s="3">
        <v>0</v>
      </c>
      <c r="R672" s="3">
        <v>671</v>
      </c>
    </row>
    <row r="673" spans="1:18">
      <c r="A673" s="4"/>
      <c r="B673" s="4"/>
      <c r="C673" s="4">
        <v>672</v>
      </c>
      <c r="D673" s="4"/>
      <c r="E673" s="4">
        <v>0</v>
      </c>
      <c r="F673" s="4">
        <v>672</v>
      </c>
      <c r="G673" s="4"/>
      <c r="H673" s="4"/>
      <c r="I673" s="4">
        <v>672</v>
      </c>
      <c r="J673" s="4"/>
      <c r="K673" s="4">
        <v>0</v>
      </c>
      <c r="L673" s="4">
        <v>672</v>
      </c>
      <c r="M673" s="4"/>
      <c r="O673" s="4">
        <v>672</v>
      </c>
      <c r="Q673" s="3">
        <v>0</v>
      </c>
      <c r="R673" s="3">
        <v>672</v>
      </c>
    </row>
    <row r="674" spans="1:18">
      <c r="A674" s="4"/>
      <c r="B674" s="4"/>
      <c r="C674" s="4">
        <v>673</v>
      </c>
      <c r="D674" s="4"/>
      <c r="E674" s="4">
        <v>0</v>
      </c>
      <c r="F674" s="4">
        <v>673</v>
      </c>
      <c r="G674" s="4"/>
      <c r="H674" s="4"/>
      <c r="I674" s="4">
        <v>673</v>
      </c>
      <c r="J674" s="4"/>
      <c r="K674" s="4">
        <v>0</v>
      </c>
      <c r="L674" s="4">
        <v>673</v>
      </c>
      <c r="M674" s="4"/>
      <c r="O674" s="4">
        <v>673</v>
      </c>
      <c r="Q674" s="3">
        <v>0</v>
      </c>
      <c r="R674" s="3">
        <v>673</v>
      </c>
    </row>
    <row r="675" spans="1:18">
      <c r="A675" s="4"/>
      <c r="B675" s="4"/>
      <c r="C675" s="4">
        <v>674</v>
      </c>
      <c r="D675" s="4"/>
      <c r="E675" s="4">
        <v>0</v>
      </c>
      <c r="F675" s="4">
        <v>674</v>
      </c>
      <c r="G675" s="4"/>
      <c r="H675" s="4"/>
      <c r="I675" s="4">
        <v>674</v>
      </c>
      <c r="J675" s="4"/>
      <c r="K675" s="4">
        <v>0</v>
      </c>
      <c r="L675" s="4">
        <v>674</v>
      </c>
      <c r="M675" s="4"/>
      <c r="O675" s="4">
        <v>674</v>
      </c>
      <c r="Q675" s="3">
        <v>0</v>
      </c>
      <c r="R675" s="3">
        <v>674</v>
      </c>
    </row>
    <row r="676" spans="1:18">
      <c r="A676" s="4"/>
      <c r="B676" s="4"/>
      <c r="C676" s="4">
        <v>675</v>
      </c>
      <c r="D676" s="4"/>
      <c r="E676" s="4">
        <v>0</v>
      </c>
      <c r="F676" s="4">
        <v>675</v>
      </c>
      <c r="G676" s="4"/>
      <c r="H676" s="4"/>
      <c r="I676" s="4">
        <v>675</v>
      </c>
      <c r="J676" s="4"/>
      <c r="K676" s="4">
        <v>0</v>
      </c>
      <c r="L676" s="4">
        <v>675</v>
      </c>
      <c r="M676" s="4"/>
      <c r="O676" s="4">
        <v>675</v>
      </c>
      <c r="Q676" s="3">
        <v>0</v>
      </c>
      <c r="R676" s="3">
        <v>675</v>
      </c>
    </row>
    <row r="677" spans="1:18">
      <c r="A677" s="4"/>
      <c r="B677" s="4"/>
      <c r="C677" s="4">
        <v>676</v>
      </c>
      <c r="D677" s="4"/>
      <c r="E677" s="4">
        <v>0</v>
      </c>
      <c r="F677" s="4">
        <v>676</v>
      </c>
      <c r="G677" s="4"/>
      <c r="H677" s="4"/>
      <c r="I677" s="4">
        <v>676</v>
      </c>
      <c r="J677" s="4"/>
      <c r="K677" s="4">
        <v>0</v>
      </c>
      <c r="L677" s="4">
        <v>676</v>
      </c>
      <c r="M677" s="4"/>
      <c r="O677" s="4">
        <v>676</v>
      </c>
      <c r="Q677" s="3">
        <v>0</v>
      </c>
      <c r="R677" s="3">
        <v>676</v>
      </c>
    </row>
    <row r="678" spans="1:18">
      <c r="A678" s="4"/>
      <c r="B678" s="4"/>
      <c r="C678" s="4">
        <v>677</v>
      </c>
      <c r="D678" s="4"/>
      <c r="E678" s="4">
        <v>0</v>
      </c>
      <c r="F678" s="4">
        <v>677</v>
      </c>
      <c r="G678" s="4"/>
      <c r="H678" s="4"/>
      <c r="I678" s="4">
        <v>677</v>
      </c>
      <c r="J678" s="4"/>
      <c r="K678" s="4">
        <v>0</v>
      </c>
      <c r="L678" s="4">
        <v>677</v>
      </c>
      <c r="M678" s="4"/>
      <c r="O678" s="4">
        <v>677</v>
      </c>
      <c r="Q678" s="3">
        <v>0</v>
      </c>
      <c r="R678" s="3">
        <v>677</v>
      </c>
    </row>
    <row r="679" spans="1:18">
      <c r="A679" s="4"/>
      <c r="B679" s="4"/>
      <c r="C679" s="4">
        <v>678</v>
      </c>
      <c r="D679" s="4"/>
      <c r="E679" s="4">
        <v>0</v>
      </c>
      <c r="F679" s="4">
        <v>678</v>
      </c>
      <c r="G679" s="4"/>
      <c r="H679" s="4"/>
      <c r="I679" s="4">
        <v>678</v>
      </c>
      <c r="J679" s="4"/>
      <c r="K679" s="4">
        <v>0</v>
      </c>
      <c r="L679" s="4">
        <v>678</v>
      </c>
      <c r="M679" s="4"/>
      <c r="O679" s="4">
        <v>678</v>
      </c>
      <c r="Q679" s="3">
        <v>0</v>
      </c>
      <c r="R679" s="3">
        <v>678</v>
      </c>
    </row>
    <row r="680" spans="1:18">
      <c r="A680" s="4"/>
      <c r="B680" s="4"/>
      <c r="C680" s="4">
        <v>679</v>
      </c>
      <c r="D680" s="4"/>
      <c r="E680" s="4">
        <v>0</v>
      </c>
      <c r="F680" s="4">
        <v>679</v>
      </c>
      <c r="G680" s="4"/>
      <c r="H680" s="4"/>
      <c r="I680" s="4">
        <v>679</v>
      </c>
      <c r="J680" s="4"/>
      <c r="K680" s="4">
        <v>0</v>
      </c>
      <c r="L680" s="4">
        <v>679</v>
      </c>
      <c r="M680" s="4"/>
      <c r="O680" s="4">
        <v>679</v>
      </c>
      <c r="Q680" s="3">
        <v>0</v>
      </c>
      <c r="R680" s="3">
        <v>679</v>
      </c>
    </row>
    <row r="681" spans="1:18">
      <c r="A681" s="4"/>
      <c r="B681" s="4"/>
      <c r="C681" s="4">
        <v>680</v>
      </c>
      <c r="D681" s="4"/>
      <c r="E681" s="4">
        <v>0</v>
      </c>
      <c r="F681" s="4">
        <v>680</v>
      </c>
      <c r="G681" s="4"/>
      <c r="H681" s="4"/>
      <c r="I681" s="4">
        <v>680</v>
      </c>
      <c r="J681" s="4"/>
      <c r="K681" s="4">
        <v>0</v>
      </c>
      <c r="L681" s="4">
        <v>680</v>
      </c>
      <c r="M681" s="4"/>
      <c r="O681" s="4">
        <v>680</v>
      </c>
      <c r="Q681" s="3">
        <v>0</v>
      </c>
      <c r="R681" s="3">
        <v>680</v>
      </c>
    </row>
    <row r="682" spans="1:18">
      <c r="A682" s="4"/>
      <c r="B682" s="4"/>
      <c r="C682" s="4">
        <v>681</v>
      </c>
      <c r="D682" s="4"/>
      <c r="E682" s="4">
        <v>0</v>
      </c>
      <c r="F682" s="4">
        <v>681</v>
      </c>
      <c r="G682" s="4"/>
      <c r="H682" s="4"/>
      <c r="I682" s="4">
        <v>681</v>
      </c>
      <c r="J682" s="4"/>
      <c r="K682" s="4">
        <v>0</v>
      </c>
      <c r="L682" s="4">
        <v>681</v>
      </c>
      <c r="M682" s="4"/>
      <c r="O682" s="4">
        <v>681</v>
      </c>
      <c r="Q682" s="3">
        <v>0</v>
      </c>
      <c r="R682" s="3">
        <v>681</v>
      </c>
    </row>
    <row r="683" spans="1:18">
      <c r="A683" s="4"/>
      <c r="B683" s="4"/>
      <c r="C683" s="4">
        <v>682</v>
      </c>
      <c r="D683" s="4"/>
      <c r="E683" s="4">
        <v>0</v>
      </c>
      <c r="F683" s="4">
        <v>682</v>
      </c>
      <c r="G683" s="4"/>
      <c r="H683" s="4"/>
      <c r="I683" s="4">
        <v>682</v>
      </c>
      <c r="J683" s="4"/>
      <c r="K683" s="4">
        <v>0</v>
      </c>
      <c r="L683" s="4">
        <v>682</v>
      </c>
      <c r="M683" s="4"/>
      <c r="O683" s="4">
        <v>682</v>
      </c>
      <c r="Q683" s="3">
        <v>0</v>
      </c>
      <c r="R683" s="3">
        <v>682</v>
      </c>
    </row>
    <row r="684" spans="1:18">
      <c r="A684" s="4"/>
      <c r="B684" s="4"/>
      <c r="C684" s="4">
        <v>683</v>
      </c>
      <c r="D684" s="4"/>
      <c r="E684" s="4">
        <v>0</v>
      </c>
      <c r="F684" s="4">
        <v>683</v>
      </c>
      <c r="G684" s="4"/>
      <c r="H684" s="4"/>
      <c r="I684" s="4">
        <v>683</v>
      </c>
      <c r="J684" s="4"/>
      <c r="K684" s="4">
        <v>0</v>
      </c>
      <c r="L684" s="4">
        <v>683</v>
      </c>
      <c r="M684" s="4"/>
      <c r="O684" s="4">
        <v>683</v>
      </c>
      <c r="Q684" s="3">
        <v>0</v>
      </c>
      <c r="R684" s="3">
        <v>683</v>
      </c>
    </row>
    <row r="685" spans="1:18">
      <c r="A685" s="4"/>
      <c r="B685" s="4"/>
      <c r="C685" s="4">
        <v>684</v>
      </c>
      <c r="D685" s="4"/>
      <c r="E685" s="4">
        <v>0</v>
      </c>
      <c r="F685" s="4">
        <v>684</v>
      </c>
      <c r="G685" s="4"/>
      <c r="H685" s="4"/>
      <c r="I685" s="4">
        <v>684</v>
      </c>
      <c r="J685" s="4"/>
      <c r="K685" s="4">
        <v>0</v>
      </c>
      <c r="L685" s="4">
        <v>684</v>
      </c>
      <c r="M685" s="4"/>
      <c r="O685" s="4">
        <v>684</v>
      </c>
      <c r="Q685" s="3">
        <v>0</v>
      </c>
      <c r="R685" s="3">
        <v>684</v>
      </c>
    </row>
    <row r="686" spans="1:18">
      <c r="A686" s="4"/>
      <c r="B686" s="4"/>
      <c r="C686" s="4">
        <v>685</v>
      </c>
      <c r="D686" s="4"/>
      <c r="E686" s="4">
        <v>0</v>
      </c>
      <c r="F686" s="4">
        <v>685</v>
      </c>
      <c r="G686" s="4"/>
      <c r="H686" s="4"/>
      <c r="I686" s="4">
        <v>685</v>
      </c>
      <c r="J686" s="4"/>
      <c r="K686" s="4">
        <v>0</v>
      </c>
      <c r="L686" s="4">
        <v>685</v>
      </c>
      <c r="M686" s="4"/>
      <c r="O686" s="4">
        <v>685</v>
      </c>
      <c r="Q686" s="3">
        <v>0</v>
      </c>
      <c r="R686" s="3">
        <v>685</v>
      </c>
    </row>
    <row r="687" spans="1:18">
      <c r="A687" s="4"/>
      <c r="B687" s="4"/>
      <c r="C687" s="4">
        <v>686</v>
      </c>
      <c r="D687" s="4"/>
      <c r="E687" s="4">
        <v>0</v>
      </c>
      <c r="F687" s="4">
        <v>686</v>
      </c>
      <c r="G687" s="4"/>
      <c r="H687" s="4"/>
      <c r="I687" s="4">
        <v>686</v>
      </c>
      <c r="J687" s="4"/>
      <c r="K687" s="4">
        <v>0</v>
      </c>
      <c r="L687" s="4">
        <v>686</v>
      </c>
      <c r="M687" s="4"/>
      <c r="O687" s="4">
        <v>686</v>
      </c>
      <c r="Q687" s="3">
        <v>0</v>
      </c>
      <c r="R687" s="3">
        <v>686</v>
      </c>
    </row>
    <row r="688" spans="1:18">
      <c r="A688" s="4"/>
      <c r="B688" s="4"/>
      <c r="C688" s="4">
        <v>687</v>
      </c>
      <c r="D688" s="4"/>
      <c r="E688" s="4">
        <v>0</v>
      </c>
      <c r="F688" s="4">
        <v>687</v>
      </c>
      <c r="G688" s="4"/>
      <c r="H688" s="4"/>
      <c r="I688" s="4">
        <v>687</v>
      </c>
      <c r="J688" s="4"/>
      <c r="K688" s="4">
        <v>0</v>
      </c>
      <c r="L688" s="4">
        <v>687</v>
      </c>
      <c r="M688" s="4"/>
      <c r="O688" s="4">
        <v>687</v>
      </c>
      <c r="Q688" s="3">
        <v>0</v>
      </c>
      <c r="R688" s="3">
        <v>687</v>
      </c>
    </row>
    <row r="689" spans="1:18">
      <c r="A689" s="4"/>
      <c r="B689" s="4"/>
      <c r="C689" s="4">
        <v>688</v>
      </c>
      <c r="D689" s="4"/>
      <c r="E689" s="4">
        <v>0</v>
      </c>
      <c r="F689" s="4">
        <v>688</v>
      </c>
      <c r="G689" s="4"/>
      <c r="H689" s="4"/>
      <c r="I689" s="4">
        <v>688</v>
      </c>
      <c r="J689" s="4"/>
      <c r="K689" s="4">
        <v>0</v>
      </c>
      <c r="L689" s="4">
        <v>688</v>
      </c>
      <c r="M689" s="4"/>
      <c r="O689" s="4">
        <v>688</v>
      </c>
      <c r="Q689" s="3">
        <v>0</v>
      </c>
      <c r="R689" s="3">
        <v>688</v>
      </c>
    </row>
    <row r="690" spans="1:18">
      <c r="A690" s="4"/>
      <c r="B690" s="4"/>
      <c r="C690" s="4">
        <v>689</v>
      </c>
      <c r="D690" s="4"/>
      <c r="E690" s="4">
        <v>0</v>
      </c>
      <c r="F690" s="4">
        <v>689</v>
      </c>
      <c r="G690" s="4"/>
      <c r="H690" s="4"/>
      <c r="I690" s="4">
        <v>689</v>
      </c>
      <c r="J690" s="4"/>
      <c r="K690" s="4">
        <v>0</v>
      </c>
      <c r="L690" s="4">
        <v>689</v>
      </c>
      <c r="M690" s="4"/>
      <c r="O690" s="4">
        <v>689</v>
      </c>
      <c r="Q690" s="3">
        <v>0</v>
      </c>
      <c r="R690" s="3">
        <v>689</v>
      </c>
    </row>
    <row r="691" spans="1:18">
      <c r="A691" s="4"/>
      <c r="B691" s="4"/>
      <c r="C691" s="4">
        <v>690</v>
      </c>
      <c r="D691" s="4"/>
      <c r="E691" s="4">
        <v>0</v>
      </c>
      <c r="F691" s="4">
        <v>690</v>
      </c>
      <c r="G691" s="4"/>
      <c r="H691" s="4"/>
      <c r="I691" s="4">
        <v>690</v>
      </c>
      <c r="J691" s="4"/>
      <c r="K691" s="4">
        <v>0</v>
      </c>
      <c r="L691" s="4">
        <v>690</v>
      </c>
      <c r="M691" s="4"/>
      <c r="O691" s="4">
        <v>690</v>
      </c>
      <c r="Q691" s="3">
        <v>0</v>
      </c>
      <c r="R691" s="3">
        <v>690</v>
      </c>
    </row>
    <row r="692" spans="1:18">
      <c r="A692" s="4"/>
      <c r="B692" s="4"/>
      <c r="C692" s="4">
        <v>691</v>
      </c>
      <c r="D692" s="4"/>
      <c r="E692" s="4">
        <v>0</v>
      </c>
      <c r="F692" s="4">
        <v>691</v>
      </c>
      <c r="G692" s="4"/>
      <c r="H692" s="4"/>
      <c r="I692" s="4">
        <v>691</v>
      </c>
      <c r="J692" s="4"/>
      <c r="K692" s="4">
        <v>0</v>
      </c>
      <c r="L692" s="4">
        <v>691</v>
      </c>
      <c r="M692" s="4"/>
      <c r="O692" s="4">
        <v>691</v>
      </c>
      <c r="Q692" s="3">
        <v>0</v>
      </c>
      <c r="R692" s="3">
        <v>691</v>
      </c>
    </row>
    <row r="693" spans="1:18">
      <c r="A693" s="4"/>
      <c r="B693" s="4"/>
      <c r="C693" s="4">
        <v>692</v>
      </c>
      <c r="D693" s="4"/>
      <c r="E693" s="4">
        <v>0</v>
      </c>
      <c r="F693" s="4">
        <v>692</v>
      </c>
      <c r="G693" s="4"/>
      <c r="H693" s="4"/>
      <c r="I693" s="4">
        <v>692</v>
      </c>
      <c r="J693" s="4"/>
      <c r="K693" s="4">
        <v>0</v>
      </c>
      <c r="L693" s="4">
        <v>692</v>
      </c>
      <c r="M693" s="4"/>
      <c r="O693" s="4">
        <v>692</v>
      </c>
      <c r="Q693" s="3">
        <v>0</v>
      </c>
      <c r="R693" s="3">
        <v>692</v>
      </c>
    </row>
    <row r="694" spans="1:18">
      <c r="A694" s="4"/>
      <c r="B694" s="4"/>
      <c r="C694" s="4">
        <v>693</v>
      </c>
      <c r="D694" s="4"/>
      <c r="E694" s="4">
        <v>0</v>
      </c>
      <c r="F694" s="4">
        <v>693</v>
      </c>
      <c r="G694" s="4"/>
      <c r="H694" s="4"/>
      <c r="I694" s="4">
        <v>693</v>
      </c>
      <c r="J694" s="4"/>
      <c r="K694" s="4">
        <v>0</v>
      </c>
      <c r="L694" s="4">
        <v>693</v>
      </c>
      <c r="M694" s="4"/>
      <c r="O694" s="4">
        <v>693</v>
      </c>
      <c r="Q694" s="3">
        <v>0</v>
      </c>
      <c r="R694" s="3">
        <v>693</v>
      </c>
    </row>
    <row r="695" spans="1:18">
      <c r="A695" s="4"/>
      <c r="B695" s="4"/>
      <c r="C695" s="4">
        <v>694</v>
      </c>
      <c r="D695" s="4"/>
      <c r="E695" s="4">
        <v>0</v>
      </c>
      <c r="F695" s="4">
        <v>694</v>
      </c>
      <c r="G695" s="4"/>
      <c r="H695" s="4"/>
      <c r="I695" s="4">
        <v>694</v>
      </c>
      <c r="J695" s="4"/>
      <c r="K695" s="4">
        <v>0</v>
      </c>
      <c r="L695" s="4">
        <v>694</v>
      </c>
      <c r="M695" s="4"/>
      <c r="O695" s="4">
        <v>694</v>
      </c>
      <c r="Q695" s="3">
        <v>0</v>
      </c>
      <c r="R695" s="3">
        <v>694</v>
      </c>
    </row>
    <row r="696" spans="1:18">
      <c r="A696" s="4"/>
      <c r="B696" s="4"/>
      <c r="C696" s="4">
        <v>695</v>
      </c>
      <c r="D696" s="4"/>
      <c r="E696" s="4">
        <v>0</v>
      </c>
      <c r="F696" s="4">
        <v>695</v>
      </c>
      <c r="G696" s="4"/>
      <c r="H696" s="4"/>
      <c r="I696" s="4">
        <v>695</v>
      </c>
      <c r="J696" s="4"/>
      <c r="K696" s="4">
        <v>0</v>
      </c>
      <c r="L696" s="4">
        <v>695</v>
      </c>
      <c r="M696" s="4"/>
      <c r="O696" s="4">
        <v>695</v>
      </c>
      <c r="Q696" s="3">
        <v>0</v>
      </c>
      <c r="R696" s="3">
        <v>695</v>
      </c>
    </row>
    <row r="697" spans="1:18">
      <c r="A697" s="4"/>
      <c r="B697" s="4"/>
      <c r="C697" s="4">
        <v>696</v>
      </c>
      <c r="D697" s="4"/>
      <c r="E697" s="4">
        <v>0</v>
      </c>
      <c r="F697" s="4">
        <v>696</v>
      </c>
      <c r="G697" s="4"/>
      <c r="H697" s="4"/>
      <c r="I697" s="4">
        <v>696</v>
      </c>
      <c r="J697" s="4"/>
      <c r="K697" s="4">
        <v>0</v>
      </c>
      <c r="L697" s="4">
        <v>696</v>
      </c>
      <c r="M697" s="4"/>
      <c r="O697" s="4">
        <v>696</v>
      </c>
      <c r="Q697" s="3">
        <v>0</v>
      </c>
      <c r="R697" s="3">
        <v>696</v>
      </c>
    </row>
    <row r="698" spans="1:18">
      <c r="A698" s="4"/>
      <c r="B698" s="4"/>
      <c r="C698" s="4">
        <v>697</v>
      </c>
      <c r="D698" s="4"/>
      <c r="E698" s="4">
        <v>0</v>
      </c>
      <c r="F698" s="4">
        <v>697</v>
      </c>
      <c r="G698" s="4"/>
      <c r="H698" s="4"/>
      <c r="I698" s="4">
        <v>697</v>
      </c>
      <c r="J698" s="4"/>
      <c r="K698" s="4">
        <v>0</v>
      </c>
      <c r="L698" s="4">
        <v>697</v>
      </c>
      <c r="M698" s="4"/>
      <c r="O698" s="4">
        <v>697</v>
      </c>
      <c r="Q698" s="3">
        <v>0</v>
      </c>
      <c r="R698" s="3">
        <v>697</v>
      </c>
    </row>
    <row r="699" spans="1:18">
      <c r="A699" s="4"/>
      <c r="B699" s="4"/>
      <c r="C699" s="4">
        <v>698</v>
      </c>
      <c r="D699" s="4"/>
      <c r="E699" s="4">
        <v>0</v>
      </c>
      <c r="F699" s="4">
        <v>698</v>
      </c>
      <c r="G699" s="4"/>
      <c r="H699" s="4"/>
      <c r="I699" s="4">
        <v>698</v>
      </c>
      <c r="J699" s="4"/>
      <c r="K699" s="4">
        <v>0</v>
      </c>
      <c r="L699" s="4">
        <v>698</v>
      </c>
      <c r="M699" s="4"/>
      <c r="O699" s="4">
        <v>698</v>
      </c>
      <c r="Q699" s="3">
        <v>0</v>
      </c>
      <c r="R699" s="3">
        <v>698</v>
      </c>
    </row>
    <row r="700" spans="1:18">
      <c r="A700" s="4"/>
      <c r="B700" s="4"/>
      <c r="C700" s="4">
        <v>699</v>
      </c>
      <c r="D700" s="4"/>
      <c r="E700" s="4">
        <v>0</v>
      </c>
      <c r="F700" s="4">
        <v>699</v>
      </c>
      <c r="G700" s="4"/>
      <c r="H700" s="4"/>
      <c r="I700" s="4">
        <v>699</v>
      </c>
      <c r="J700" s="4"/>
      <c r="K700" s="4">
        <v>0</v>
      </c>
      <c r="L700" s="4">
        <v>699</v>
      </c>
      <c r="M700" s="4"/>
      <c r="O700" s="4">
        <v>699</v>
      </c>
      <c r="Q700" s="3">
        <v>0</v>
      </c>
      <c r="R700" s="3">
        <v>699</v>
      </c>
    </row>
    <row r="701" spans="1:18">
      <c r="A701" s="4"/>
      <c r="B701" s="4"/>
      <c r="C701" s="4">
        <v>700</v>
      </c>
      <c r="D701" s="4"/>
      <c r="E701" s="4">
        <v>0</v>
      </c>
      <c r="F701" s="4">
        <v>700</v>
      </c>
      <c r="G701" s="4"/>
      <c r="H701" s="4"/>
      <c r="I701" s="4">
        <v>700</v>
      </c>
      <c r="J701" s="4"/>
      <c r="K701" s="4">
        <v>0</v>
      </c>
      <c r="L701" s="4">
        <v>700</v>
      </c>
      <c r="M701" s="4"/>
      <c r="O701" s="4">
        <v>700</v>
      </c>
      <c r="Q701" s="3">
        <v>0</v>
      </c>
      <c r="R701" s="3">
        <v>700</v>
      </c>
    </row>
    <row r="702" spans="1:18">
      <c r="A702" s="4"/>
      <c r="B702" s="4"/>
      <c r="C702" s="4">
        <v>701</v>
      </c>
      <c r="D702" s="4"/>
      <c r="E702" s="4">
        <v>0</v>
      </c>
      <c r="F702" s="4">
        <v>701</v>
      </c>
      <c r="G702" s="4"/>
      <c r="H702" s="4"/>
      <c r="I702" s="4">
        <v>701</v>
      </c>
      <c r="J702" s="4"/>
      <c r="K702" s="4">
        <v>0</v>
      </c>
      <c r="L702" s="4">
        <v>701</v>
      </c>
      <c r="M702" s="4"/>
      <c r="O702" s="4">
        <v>701</v>
      </c>
      <c r="Q702" s="3">
        <v>0</v>
      </c>
      <c r="R702" s="3">
        <v>701</v>
      </c>
    </row>
    <row r="703" spans="1:18">
      <c r="A703" s="4"/>
      <c r="B703" s="4"/>
      <c r="C703" s="4">
        <v>702</v>
      </c>
      <c r="D703" s="4"/>
      <c r="E703" s="4">
        <v>0</v>
      </c>
      <c r="F703" s="4">
        <v>702</v>
      </c>
      <c r="G703" s="4"/>
      <c r="H703" s="4"/>
      <c r="I703" s="4">
        <v>702</v>
      </c>
      <c r="J703" s="4"/>
      <c r="K703" s="4">
        <v>0</v>
      </c>
      <c r="L703" s="4">
        <v>702</v>
      </c>
      <c r="M703" s="4"/>
      <c r="O703" s="4">
        <v>702</v>
      </c>
      <c r="Q703" s="3">
        <v>0</v>
      </c>
      <c r="R703" s="3">
        <v>702</v>
      </c>
    </row>
    <row r="704" spans="1:18">
      <c r="A704" s="4"/>
      <c r="B704" s="4"/>
      <c r="C704" s="4">
        <v>703</v>
      </c>
      <c r="D704" s="4"/>
      <c r="E704" s="4">
        <v>0</v>
      </c>
      <c r="F704" s="4">
        <v>703</v>
      </c>
      <c r="G704" s="4"/>
      <c r="H704" s="4"/>
      <c r="I704" s="4">
        <v>703</v>
      </c>
      <c r="J704" s="4"/>
      <c r="K704" s="4">
        <v>0</v>
      </c>
      <c r="L704" s="4">
        <v>703</v>
      </c>
      <c r="M704" s="4"/>
      <c r="O704" s="4">
        <v>703</v>
      </c>
      <c r="Q704" s="3">
        <v>0</v>
      </c>
      <c r="R704" s="3">
        <v>703</v>
      </c>
    </row>
    <row r="705" spans="1:18">
      <c r="A705" s="4"/>
      <c r="B705" s="4"/>
      <c r="C705" s="4">
        <v>704</v>
      </c>
      <c r="D705" s="4"/>
      <c r="E705" s="4">
        <v>0</v>
      </c>
      <c r="F705" s="4">
        <v>704</v>
      </c>
      <c r="G705" s="4"/>
      <c r="H705" s="4"/>
      <c r="I705" s="4">
        <v>704</v>
      </c>
      <c r="J705" s="4"/>
      <c r="K705" s="4">
        <v>0</v>
      </c>
      <c r="L705" s="4">
        <v>704</v>
      </c>
      <c r="M705" s="4"/>
      <c r="O705" s="4">
        <v>704</v>
      </c>
      <c r="Q705" s="3">
        <v>0</v>
      </c>
      <c r="R705" s="3">
        <v>704</v>
      </c>
    </row>
    <row r="706" spans="1:18">
      <c r="A706" s="4"/>
      <c r="B706" s="4"/>
      <c r="C706" s="4">
        <v>705</v>
      </c>
      <c r="D706" s="4"/>
      <c r="E706" s="4">
        <v>0</v>
      </c>
      <c r="F706" s="4">
        <v>705</v>
      </c>
      <c r="G706" s="4"/>
      <c r="H706" s="4"/>
      <c r="I706" s="4">
        <v>705</v>
      </c>
      <c r="J706" s="4"/>
      <c r="K706" s="4">
        <v>0</v>
      </c>
      <c r="L706" s="4">
        <v>705</v>
      </c>
      <c r="M706" s="4"/>
      <c r="O706" s="4">
        <v>705</v>
      </c>
      <c r="Q706" s="3">
        <v>0</v>
      </c>
      <c r="R706" s="3">
        <v>705</v>
      </c>
    </row>
    <row r="707" spans="1:18">
      <c r="A707" s="4"/>
      <c r="B707" s="4"/>
      <c r="C707" s="4">
        <v>706</v>
      </c>
      <c r="D707" s="4"/>
      <c r="E707" s="4">
        <v>0</v>
      </c>
      <c r="F707" s="4">
        <v>706</v>
      </c>
      <c r="G707" s="4"/>
      <c r="H707" s="4"/>
      <c r="I707" s="4">
        <v>706</v>
      </c>
      <c r="J707" s="4"/>
      <c r="K707" s="4">
        <v>0</v>
      </c>
      <c r="L707" s="4">
        <v>706</v>
      </c>
      <c r="M707" s="4"/>
      <c r="O707" s="4">
        <v>706</v>
      </c>
      <c r="Q707" s="3">
        <v>0</v>
      </c>
      <c r="R707" s="3">
        <v>706</v>
      </c>
    </row>
    <row r="708" spans="1:18">
      <c r="A708" s="4"/>
      <c r="B708" s="4"/>
      <c r="C708" s="4">
        <v>707</v>
      </c>
      <c r="D708" s="4"/>
      <c r="E708" s="4">
        <v>0</v>
      </c>
      <c r="F708" s="4">
        <v>707</v>
      </c>
      <c r="G708" s="4"/>
      <c r="H708" s="4"/>
      <c r="I708" s="4">
        <v>707</v>
      </c>
      <c r="J708" s="4"/>
      <c r="K708" s="4">
        <v>0</v>
      </c>
      <c r="L708" s="4">
        <v>707</v>
      </c>
      <c r="M708" s="4"/>
      <c r="O708" s="4">
        <v>707</v>
      </c>
      <c r="Q708" s="3">
        <v>0</v>
      </c>
      <c r="R708" s="3">
        <v>707</v>
      </c>
    </row>
    <row r="709" spans="1:18">
      <c r="A709" s="4"/>
      <c r="B709" s="4"/>
      <c r="C709" s="4">
        <v>708</v>
      </c>
      <c r="D709" s="4"/>
      <c r="E709" s="4">
        <v>0</v>
      </c>
      <c r="F709" s="4">
        <v>708</v>
      </c>
      <c r="G709" s="4"/>
      <c r="H709" s="4"/>
      <c r="I709" s="4">
        <v>708</v>
      </c>
      <c r="J709" s="4"/>
      <c r="K709" s="4">
        <v>0</v>
      </c>
      <c r="L709" s="4">
        <v>708</v>
      </c>
      <c r="M709" s="4"/>
      <c r="O709" s="4">
        <v>708</v>
      </c>
      <c r="Q709" s="3">
        <v>0</v>
      </c>
      <c r="R709" s="3">
        <v>708</v>
      </c>
    </row>
    <row r="710" spans="1:18">
      <c r="A710" s="4"/>
      <c r="B710" s="4"/>
      <c r="C710" s="4">
        <v>709</v>
      </c>
      <c r="D710" s="4"/>
      <c r="E710" s="4">
        <v>0</v>
      </c>
      <c r="F710" s="4">
        <v>709</v>
      </c>
      <c r="G710" s="4"/>
      <c r="H710" s="4"/>
      <c r="I710" s="4">
        <v>709</v>
      </c>
      <c r="J710" s="4"/>
      <c r="K710" s="4">
        <v>0</v>
      </c>
      <c r="L710" s="4">
        <v>709</v>
      </c>
      <c r="M710" s="4"/>
      <c r="O710" s="4">
        <v>709</v>
      </c>
      <c r="Q710" s="3">
        <v>0</v>
      </c>
      <c r="R710" s="3">
        <v>709</v>
      </c>
    </row>
    <row r="711" spans="1:18">
      <c r="A711" s="4"/>
      <c r="B711" s="4"/>
      <c r="C711" s="4">
        <v>710</v>
      </c>
      <c r="D711" s="4"/>
      <c r="E711" s="4">
        <v>0</v>
      </c>
      <c r="F711" s="4">
        <v>710</v>
      </c>
      <c r="G711" s="4"/>
      <c r="H711" s="4"/>
      <c r="I711" s="4">
        <v>710</v>
      </c>
      <c r="J711" s="4"/>
      <c r="K711" s="4">
        <v>0</v>
      </c>
      <c r="L711" s="4">
        <v>710</v>
      </c>
      <c r="M711" s="4"/>
      <c r="O711" s="4">
        <v>710</v>
      </c>
      <c r="Q711" s="3">
        <v>0</v>
      </c>
      <c r="R711" s="3">
        <v>710</v>
      </c>
    </row>
    <row r="712" spans="1:18">
      <c r="A712" s="4"/>
      <c r="B712" s="4"/>
      <c r="C712" s="4">
        <v>711</v>
      </c>
      <c r="D712" s="4"/>
      <c r="E712" s="4">
        <v>0</v>
      </c>
      <c r="F712" s="4">
        <v>711</v>
      </c>
      <c r="G712" s="4"/>
      <c r="H712" s="4"/>
      <c r="I712" s="4">
        <v>711</v>
      </c>
      <c r="J712" s="4"/>
      <c r="K712" s="4">
        <v>0</v>
      </c>
      <c r="L712" s="4">
        <v>711</v>
      </c>
      <c r="M712" s="4"/>
      <c r="O712" s="4">
        <v>711</v>
      </c>
      <c r="Q712" s="3">
        <v>0</v>
      </c>
      <c r="R712" s="3">
        <v>711</v>
      </c>
    </row>
    <row r="713" spans="1:18">
      <c r="A713" s="4"/>
      <c r="B713" s="4"/>
      <c r="C713" s="4">
        <v>712</v>
      </c>
      <c r="D713" s="4"/>
      <c r="E713" s="4">
        <v>0</v>
      </c>
      <c r="F713" s="4">
        <v>712</v>
      </c>
      <c r="G713" s="4"/>
      <c r="H713" s="4"/>
      <c r="I713" s="4">
        <v>712</v>
      </c>
      <c r="J713" s="4"/>
      <c r="K713" s="4">
        <v>0</v>
      </c>
      <c r="L713" s="4">
        <v>712</v>
      </c>
      <c r="M713" s="4"/>
      <c r="O713" s="4">
        <v>712</v>
      </c>
      <c r="Q713" s="3">
        <v>0</v>
      </c>
      <c r="R713" s="3">
        <v>712</v>
      </c>
    </row>
    <row r="714" spans="1:18">
      <c r="A714" s="4"/>
      <c r="B714" s="4"/>
      <c r="C714" s="4">
        <v>713</v>
      </c>
      <c r="D714" s="4"/>
      <c r="E714" s="4">
        <v>0</v>
      </c>
      <c r="F714" s="4">
        <v>713</v>
      </c>
      <c r="G714" s="4"/>
      <c r="H714" s="4"/>
      <c r="I714" s="4">
        <v>713</v>
      </c>
      <c r="J714" s="4"/>
      <c r="K714" s="4">
        <v>0</v>
      </c>
      <c r="L714" s="4">
        <v>713</v>
      </c>
      <c r="M714" s="4"/>
      <c r="O714" s="4">
        <v>713</v>
      </c>
      <c r="Q714" s="3">
        <v>0</v>
      </c>
      <c r="R714" s="3">
        <v>713</v>
      </c>
    </row>
    <row r="715" spans="1:18">
      <c r="A715" s="4"/>
      <c r="B715" s="4"/>
      <c r="C715" s="4">
        <v>714</v>
      </c>
      <c r="D715" s="4"/>
      <c r="E715" s="4">
        <v>0</v>
      </c>
      <c r="F715" s="4">
        <v>714</v>
      </c>
      <c r="G715" s="4"/>
      <c r="H715" s="4"/>
      <c r="I715" s="4">
        <v>714</v>
      </c>
      <c r="J715" s="4"/>
      <c r="K715" s="4">
        <v>0</v>
      </c>
      <c r="L715" s="4">
        <v>714</v>
      </c>
      <c r="M715" s="4"/>
      <c r="O715" s="4">
        <v>714</v>
      </c>
      <c r="Q715" s="3">
        <v>0</v>
      </c>
      <c r="R715" s="3">
        <v>714</v>
      </c>
    </row>
    <row r="716" spans="1:18">
      <c r="A716" s="4"/>
      <c r="B716" s="4"/>
      <c r="C716" s="4">
        <v>715</v>
      </c>
      <c r="D716" s="4"/>
      <c r="E716" s="4">
        <v>0</v>
      </c>
      <c r="F716" s="4">
        <v>715</v>
      </c>
      <c r="G716" s="4"/>
      <c r="H716" s="4"/>
      <c r="I716" s="4">
        <v>715</v>
      </c>
      <c r="J716" s="4"/>
      <c r="K716" s="4">
        <v>0</v>
      </c>
      <c r="L716" s="4">
        <v>715</v>
      </c>
      <c r="M716" s="4"/>
      <c r="O716" s="4">
        <v>715</v>
      </c>
      <c r="Q716" s="3">
        <v>0</v>
      </c>
      <c r="R716" s="3">
        <v>715</v>
      </c>
    </row>
    <row r="717" spans="1:18">
      <c r="A717" s="4"/>
      <c r="B717" s="4"/>
      <c r="C717" s="4">
        <v>716</v>
      </c>
      <c r="D717" s="4"/>
      <c r="E717" s="4">
        <v>0</v>
      </c>
      <c r="F717" s="4">
        <v>716</v>
      </c>
      <c r="G717" s="4"/>
      <c r="H717" s="4"/>
      <c r="I717" s="4">
        <v>716</v>
      </c>
      <c r="J717" s="4"/>
      <c r="K717" s="4">
        <v>0</v>
      </c>
      <c r="L717" s="4">
        <v>716</v>
      </c>
      <c r="M717" s="4"/>
      <c r="O717" s="4">
        <v>716</v>
      </c>
      <c r="Q717" s="3">
        <v>0</v>
      </c>
      <c r="R717" s="3">
        <v>716</v>
      </c>
    </row>
    <row r="718" spans="1:18">
      <c r="A718" s="4"/>
      <c r="B718" s="4"/>
      <c r="C718" s="4">
        <v>717</v>
      </c>
      <c r="D718" s="4"/>
      <c r="E718" s="4">
        <v>0</v>
      </c>
      <c r="F718" s="4">
        <v>717</v>
      </c>
      <c r="G718" s="4"/>
      <c r="H718" s="4"/>
      <c r="I718" s="4">
        <v>717</v>
      </c>
      <c r="J718" s="4"/>
      <c r="K718" s="4">
        <v>0</v>
      </c>
      <c r="L718" s="4">
        <v>717</v>
      </c>
      <c r="M718" s="4"/>
      <c r="O718" s="4">
        <v>717</v>
      </c>
      <c r="Q718" s="3">
        <v>0</v>
      </c>
      <c r="R718" s="3">
        <v>717</v>
      </c>
    </row>
    <row r="719" spans="1:18">
      <c r="A719" s="4"/>
      <c r="B719" s="4"/>
      <c r="C719" s="4">
        <v>718</v>
      </c>
      <c r="D719" s="4"/>
      <c r="E719" s="4">
        <v>0</v>
      </c>
      <c r="F719" s="4">
        <v>718</v>
      </c>
      <c r="G719" s="4"/>
      <c r="H719" s="4"/>
      <c r="I719" s="4">
        <v>718</v>
      </c>
      <c r="J719" s="4"/>
      <c r="K719" s="4">
        <v>0</v>
      </c>
      <c r="L719" s="4">
        <v>718</v>
      </c>
      <c r="M719" s="4"/>
      <c r="O719" s="4">
        <v>718</v>
      </c>
      <c r="Q719" s="3">
        <v>0</v>
      </c>
      <c r="R719" s="3">
        <v>718</v>
      </c>
    </row>
    <row r="720" spans="1:18">
      <c r="A720" s="4"/>
      <c r="B720" s="4"/>
      <c r="C720" s="4">
        <v>719</v>
      </c>
      <c r="D720" s="4"/>
      <c r="E720" s="4">
        <v>0</v>
      </c>
      <c r="F720" s="4">
        <v>719</v>
      </c>
      <c r="G720" s="4"/>
      <c r="H720" s="4"/>
      <c r="I720" s="4">
        <v>719</v>
      </c>
      <c r="J720" s="4"/>
      <c r="K720" s="4">
        <v>0</v>
      </c>
      <c r="L720" s="4">
        <v>719</v>
      </c>
      <c r="M720" s="4"/>
      <c r="O720" s="4">
        <v>719</v>
      </c>
      <c r="Q720" s="3">
        <v>0</v>
      </c>
      <c r="R720" s="3">
        <v>719</v>
      </c>
    </row>
    <row r="721" spans="1:18">
      <c r="A721" s="4"/>
      <c r="B721" s="4"/>
      <c r="C721" s="4">
        <v>720</v>
      </c>
      <c r="D721" s="4"/>
      <c r="E721" s="4">
        <v>0</v>
      </c>
      <c r="F721" s="4">
        <v>720</v>
      </c>
      <c r="G721" s="4"/>
      <c r="H721" s="4"/>
      <c r="I721" s="4">
        <v>720</v>
      </c>
      <c r="J721" s="4"/>
      <c r="K721" s="4">
        <v>0</v>
      </c>
      <c r="L721" s="4">
        <v>720</v>
      </c>
      <c r="M721" s="4"/>
      <c r="O721" s="4">
        <v>720</v>
      </c>
      <c r="Q721" s="3">
        <v>0</v>
      </c>
      <c r="R721" s="3">
        <v>720</v>
      </c>
    </row>
    <row r="722" spans="1:18">
      <c r="A722" s="4"/>
      <c r="B722" s="4"/>
      <c r="C722" s="4">
        <v>721</v>
      </c>
      <c r="D722" s="4"/>
      <c r="E722" s="4">
        <v>0</v>
      </c>
      <c r="F722" s="4">
        <v>721</v>
      </c>
      <c r="G722" s="4"/>
      <c r="H722" s="4"/>
      <c r="I722" s="4">
        <v>721</v>
      </c>
      <c r="J722" s="4"/>
      <c r="K722" s="4">
        <v>0</v>
      </c>
      <c r="L722" s="4">
        <v>721</v>
      </c>
      <c r="M722" s="4"/>
      <c r="O722" s="4">
        <v>721</v>
      </c>
      <c r="Q722" s="3">
        <v>0</v>
      </c>
      <c r="R722" s="3">
        <v>721</v>
      </c>
    </row>
    <row r="723" spans="1:18">
      <c r="A723" s="4"/>
      <c r="B723" s="4"/>
      <c r="C723" s="4">
        <v>722</v>
      </c>
      <c r="D723" s="4"/>
      <c r="E723" s="4">
        <v>0</v>
      </c>
      <c r="F723" s="4">
        <v>722</v>
      </c>
      <c r="G723" s="4"/>
      <c r="H723" s="4"/>
      <c r="I723" s="4">
        <v>722</v>
      </c>
      <c r="J723" s="4"/>
      <c r="K723" s="4">
        <v>0</v>
      </c>
      <c r="L723" s="4">
        <v>722</v>
      </c>
      <c r="M723" s="4"/>
      <c r="O723" s="4">
        <v>722</v>
      </c>
      <c r="Q723" s="3">
        <v>0</v>
      </c>
      <c r="R723" s="3">
        <v>722</v>
      </c>
    </row>
    <row r="724" spans="1:18">
      <c r="A724" s="4"/>
      <c r="B724" s="4"/>
      <c r="C724" s="4">
        <v>723</v>
      </c>
      <c r="D724" s="4"/>
      <c r="E724" s="4">
        <v>0</v>
      </c>
      <c r="F724" s="4">
        <v>723</v>
      </c>
      <c r="G724" s="4"/>
      <c r="H724" s="4"/>
      <c r="I724" s="4">
        <v>723</v>
      </c>
      <c r="J724" s="4"/>
      <c r="K724" s="4">
        <v>0</v>
      </c>
      <c r="L724" s="4">
        <v>723</v>
      </c>
      <c r="M724" s="4"/>
      <c r="O724" s="4">
        <v>723</v>
      </c>
      <c r="Q724" s="3">
        <v>0</v>
      </c>
      <c r="R724" s="3">
        <v>723</v>
      </c>
    </row>
    <row r="725" spans="1:18">
      <c r="A725" s="4"/>
      <c r="B725" s="4"/>
      <c r="C725" s="4">
        <v>724</v>
      </c>
      <c r="D725" s="4"/>
      <c r="E725" s="4">
        <v>0</v>
      </c>
      <c r="F725" s="4">
        <v>724</v>
      </c>
      <c r="G725" s="4"/>
      <c r="H725" s="4"/>
      <c r="I725" s="4">
        <v>724</v>
      </c>
      <c r="J725" s="4"/>
      <c r="K725" s="4">
        <v>0</v>
      </c>
      <c r="L725" s="4">
        <v>724</v>
      </c>
      <c r="M725" s="4"/>
      <c r="O725" s="4">
        <v>724</v>
      </c>
      <c r="Q725" s="3">
        <v>0</v>
      </c>
      <c r="R725" s="3">
        <v>724</v>
      </c>
    </row>
    <row r="726" spans="1:18">
      <c r="A726" s="4"/>
      <c r="B726" s="4"/>
      <c r="C726" s="4">
        <v>725</v>
      </c>
      <c r="D726" s="4"/>
      <c r="E726" s="4">
        <v>0</v>
      </c>
      <c r="F726" s="4">
        <v>725</v>
      </c>
      <c r="G726" s="4"/>
      <c r="H726" s="4"/>
      <c r="I726" s="4">
        <v>725</v>
      </c>
      <c r="J726" s="4"/>
      <c r="K726" s="4">
        <v>0</v>
      </c>
      <c r="L726" s="4">
        <v>725</v>
      </c>
      <c r="M726" s="4"/>
      <c r="O726" s="4">
        <v>725</v>
      </c>
      <c r="Q726" s="3">
        <v>0</v>
      </c>
      <c r="R726" s="3">
        <v>725</v>
      </c>
    </row>
    <row r="727" spans="1:18">
      <c r="A727" s="4"/>
      <c r="B727" s="4"/>
      <c r="C727" s="4">
        <v>726</v>
      </c>
      <c r="D727" s="4"/>
      <c r="E727" s="4">
        <v>0</v>
      </c>
      <c r="F727" s="4">
        <v>726</v>
      </c>
      <c r="G727" s="4"/>
      <c r="H727" s="4"/>
      <c r="I727" s="4">
        <v>726</v>
      </c>
      <c r="J727" s="4"/>
      <c r="K727" s="4">
        <v>0</v>
      </c>
      <c r="L727" s="4">
        <v>726</v>
      </c>
      <c r="M727" s="4"/>
      <c r="O727" s="4">
        <v>726</v>
      </c>
      <c r="Q727" s="3">
        <v>0</v>
      </c>
      <c r="R727" s="3">
        <v>726</v>
      </c>
    </row>
    <row r="728" spans="1:18">
      <c r="A728" s="4"/>
      <c r="B728" s="4"/>
      <c r="C728" s="4">
        <v>727</v>
      </c>
      <c r="D728" s="4"/>
      <c r="E728" s="4">
        <v>0</v>
      </c>
      <c r="F728" s="4">
        <v>727</v>
      </c>
      <c r="G728" s="4"/>
      <c r="H728" s="4"/>
      <c r="I728" s="4">
        <v>727</v>
      </c>
      <c r="J728" s="4"/>
      <c r="K728" s="4">
        <v>0</v>
      </c>
      <c r="L728" s="4">
        <v>727</v>
      </c>
      <c r="M728" s="4"/>
      <c r="O728" s="4">
        <v>727</v>
      </c>
      <c r="Q728" s="3">
        <v>0</v>
      </c>
      <c r="R728" s="3">
        <v>727</v>
      </c>
    </row>
    <row r="729" spans="1:18">
      <c r="A729" s="4"/>
      <c r="B729" s="4"/>
      <c r="C729" s="4">
        <v>728</v>
      </c>
      <c r="D729" s="4"/>
      <c r="E729" s="4">
        <v>0</v>
      </c>
      <c r="F729" s="4">
        <v>728</v>
      </c>
      <c r="G729" s="4"/>
      <c r="H729" s="4"/>
      <c r="I729" s="4">
        <v>728</v>
      </c>
      <c r="J729" s="4"/>
      <c r="K729" s="4">
        <v>0</v>
      </c>
      <c r="L729" s="4">
        <v>728</v>
      </c>
      <c r="M729" s="4"/>
      <c r="O729" s="4">
        <v>728</v>
      </c>
      <c r="Q729" s="3">
        <v>0</v>
      </c>
      <c r="R729" s="3">
        <v>728</v>
      </c>
    </row>
    <row r="730" spans="1:18">
      <c r="A730" s="4"/>
      <c r="B730" s="4"/>
      <c r="C730" s="4">
        <v>729</v>
      </c>
      <c r="D730" s="4"/>
      <c r="E730" s="4">
        <v>0</v>
      </c>
      <c r="F730" s="4">
        <v>729</v>
      </c>
      <c r="G730" s="4"/>
      <c r="H730" s="4"/>
      <c r="I730" s="4">
        <v>729</v>
      </c>
      <c r="J730" s="4"/>
      <c r="K730" s="4">
        <v>0</v>
      </c>
      <c r="L730" s="4">
        <v>729</v>
      </c>
      <c r="M730" s="4"/>
      <c r="O730" s="4">
        <v>729</v>
      </c>
      <c r="Q730" s="3">
        <v>0</v>
      </c>
      <c r="R730" s="3">
        <v>729</v>
      </c>
    </row>
    <row r="731" spans="1:18">
      <c r="A731" s="4"/>
      <c r="B731" s="4"/>
      <c r="C731" s="4">
        <v>730</v>
      </c>
      <c r="D731" s="4"/>
      <c r="E731" s="4">
        <v>0</v>
      </c>
      <c r="F731" s="4">
        <v>730</v>
      </c>
      <c r="G731" s="4"/>
      <c r="H731" s="4"/>
      <c r="I731" s="4">
        <v>730</v>
      </c>
      <c r="J731" s="4"/>
      <c r="K731" s="4">
        <v>0</v>
      </c>
      <c r="L731" s="4">
        <v>730</v>
      </c>
      <c r="M731" s="4"/>
      <c r="O731" s="4">
        <v>730</v>
      </c>
      <c r="Q731" s="3">
        <v>0</v>
      </c>
      <c r="R731" s="3">
        <v>730</v>
      </c>
    </row>
    <row r="732" spans="1:18">
      <c r="A732" s="4"/>
      <c r="B732" s="4"/>
      <c r="C732" s="4">
        <v>731</v>
      </c>
      <c r="D732" s="4"/>
      <c r="E732" s="4">
        <v>0</v>
      </c>
      <c r="F732" s="4">
        <v>731</v>
      </c>
      <c r="G732" s="4"/>
      <c r="H732" s="4"/>
      <c r="I732" s="4">
        <v>731</v>
      </c>
      <c r="J732" s="4"/>
      <c r="K732" s="4">
        <v>0</v>
      </c>
      <c r="L732" s="4">
        <v>731</v>
      </c>
      <c r="M732" s="4"/>
      <c r="O732" s="4">
        <v>731</v>
      </c>
      <c r="Q732" s="3">
        <v>0</v>
      </c>
      <c r="R732" s="3">
        <v>731</v>
      </c>
    </row>
    <row r="733" spans="1:18">
      <c r="A733" s="4"/>
      <c r="B733" s="4"/>
      <c r="C733" s="4">
        <v>732</v>
      </c>
      <c r="D733" s="4"/>
      <c r="E733" s="4">
        <v>0</v>
      </c>
      <c r="F733" s="4">
        <v>732</v>
      </c>
      <c r="G733" s="4"/>
      <c r="H733" s="4"/>
      <c r="I733" s="4">
        <v>732</v>
      </c>
      <c r="J733" s="4"/>
      <c r="K733" s="4">
        <v>0</v>
      </c>
      <c r="L733" s="4">
        <v>732</v>
      </c>
      <c r="M733" s="4"/>
      <c r="O733" s="4">
        <v>732</v>
      </c>
      <c r="Q733" s="3">
        <v>0</v>
      </c>
      <c r="R733" s="3">
        <v>732</v>
      </c>
    </row>
    <row r="734" spans="1:18">
      <c r="A734" s="4"/>
      <c r="B734" s="4"/>
      <c r="C734" s="4">
        <v>733</v>
      </c>
      <c r="D734" s="4"/>
      <c r="E734" s="4">
        <v>0</v>
      </c>
      <c r="F734" s="4">
        <v>733</v>
      </c>
      <c r="G734" s="4"/>
      <c r="H734" s="4"/>
      <c r="I734" s="4">
        <v>733</v>
      </c>
      <c r="J734" s="4"/>
      <c r="K734" s="4">
        <v>0</v>
      </c>
      <c r="L734" s="4">
        <v>733</v>
      </c>
      <c r="M734" s="4"/>
      <c r="O734" s="4">
        <v>733</v>
      </c>
      <c r="Q734" s="3">
        <v>0</v>
      </c>
      <c r="R734" s="3">
        <v>733</v>
      </c>
    </row>
    <row r="735" spans="1:18">
      <c r="A735" s="4"/>
      <c r="B735" s="4"/>
      <c r="C735" s="4">
        <v>734</v>
      </c>
      <c r="D735" s="4"/>
      <c r="E735" s="4">
        <v>0</v>
      </c>
      <c r="F735" s="4">
        <v>734</v>
      </c>
      <c r="G735" s="4"/>
      <c r="H735" s="4"/>
      <c r="I735" s="4">
        <v>734</v>
      </c>
      <c r="J735" s="4"/>
      <c r="K735" s="4">
        <v>0</v>
      </c>
      <c r="L735" s="4">
        <v>734</v>
      </c>
      <c r="M735" s="4"/>
      <c r="O735" s="4">
        <v>734</v>
      </c>
      <c r="Q735" s="3">
        <v>0</v>
      </c>
      <c r="R735" s="3">
        <v>734</v>
      </c>
    </row>
    <row r="736" spans="1:18">
      <c r="A736" s="4"/>
      <c r="B736" s="4"/>
      <c r="C736" s="4">
        <v>735</v>
      </c>
      <c r="D736" s="4"/>
      <c r="E736" s="4">
        <v>0</v>
      </c>
      <c r="F736" s="4">
        <v>735</v>
      </c>
      <c r="G736" s="4"/>
      <c r="H736" s="4"/>
      <c r="I736" s="4">
        <v>735</v>
      </c>
      <c r="J736" s="4"/>
      <c r="K736" s="4">
        <v>0</v>
      </c>
      <c r="L736" s="4">
        <v>735</v>
      </c>
      <c r="M736" s="4"/>
      <c r="O736" s="4">
        <v>735</v>
      </c>
      <c r="Q736" s="3">
        <v>0</v>
      </c>
      <c r="R736" s="3">
        <v>735</v>
      </c>
    </row>
    <row r="737" spans="1:18">
      <c r="A737" s="4"/>
      <c r="B737" s="4"/>
      <c r="C737" s="4">
        <v>736</v>
      </c>
      <c r="D737" s="4"/>
      <c r="E737" s="4">
        <v>0</v>
      </c>
      <c r="F737" s="4">
        <v>736</v>
      </c>
      <c r="G737" s="4"/>
      <c r="H737" s="4"/>
      <c r="I737" s="4">
        <v>736</v>
      </c>
      <c r="J737" s="4"/>
      <c r="K737" s="4">
        <v>0</v>
      </c>
      <c r="L737" s="4">
        <v>736</v>
      </c>
      <c r="M737" s="4"/>
      <c r="O737" s="4">
        <v>736</v>
      </c>
      <c r="Q737" s="3">
        <v>0</v>
      </c>
      <c r="R737" s="3">
        <v>736</v>
      </c>
    </row>
    <row r="738" spans="1:18">
      <c r="A738" s="4"/>
      <c r="B738" s="4"/>
      <c r="C738" s="4">
        <v>737</v>
      </c>
      <c r="D738" s="4"/>
      <c r="E738" s="4">
        <v>0</v>
      </c>
      <c r="F738" s="4">
        <v>737</v>
      </c>
      <c r="G738" s="4"/>
      <c r="H738" s="4"/>
      <c r="I738" s="4">
        <v>737</v>
      </c>
      <c r="J738" s="4"/>
      <c r="K738" s="4">
        <v>0</v>
      </c>
      <c r="L738" s="4">
        <v>737</v>
      </c>
      <c r="M738" s="4"/>
      <c r="O738" s="4">
        <v>737</v>
      </c>
      <c r="Q738" s="3">
        <v>0</v>
      </c>
      <c r="R738" s="3">
        <v>737</v>
      </c>
    </row>
    <row r="739" spans="1:18">
      <c r="A739" s="4"/>
      <c r="B739" s="4"/>
      <c r="C739" s="4">
        <v>738</v>
      </c>
      <c r="D739" s="4"/>
      <c r="E739" s="4">
        <v>0</v>
      </c>
      <c r="F739" s="4">
        <v>738</v>
      </c>
      <c r="G739" s="4"/>
      <c r="H739" s="4"/>
      <c r="I739" s="4">
        <v>738</v>
      </c>
      <c r="J739" s="4"/>
      <c r="K739" s="4">
        <v>0</v>
      </c>
      <c r="L739" s="4">
        <v>738</v>
      </c>
      <c r="M739" s="4"/>
      <c r="O739" s="4">
        <v>738</v>
      </c>
      <c r="Q739" s="3">
        <v>0</v>
      </c>
      <c r="R739" s="3">
        <v>738</v>
      </c>
    </row>
    <row r="740" spans="1:18">
      <c r="A740" s="4"/>
      <c r="B740" s="4"/>
      <c r="C740" s="4">
        <v>739</v>
      </c>
      <c r="D740" s="4"/>
      <c r="E740" s="4">
        <v>0</v>
      </c>
      <c r="F740" s="4">
        <v>739</v>
      </c>
      <c r="G740" s="4"/>
      <c r="H740" s="4"/>
      <c r="I740" s="4">
        <v>739</v>
      </c>
      <c r="J740" s="4"/>
      <c r="K740" s="4">
        <v>0</v>
      </c>
      <c r="L740" s="4">
        <v>739</v>
      </c>
      <c r="M740" s="4"/>
      <c r="O740" s="4">
        <v>739</v>
      </c>
      <c r="Q740" s="3">
        <v>0</v>
      </c>
      <c r="R740" s="3">
        <v>739</v>
      </c>
    </row>
    <row r="741" spans="1:18">
      <c r="A741" s="4"/>
      <c r="B741" s="4"/>
      <c r="C741" s="4">
        <v>740</v>
      </c>
      <c r="D741" s="4"/>
      <c r="E741" s="4">
        <v>0</v>
      </c>
      <c r="F741" s="4">
        <v>740</v>
      </c>
      <c r="G741" s="4"/>
      <c r="H741" s="4"/>
      <c r="I741" s="4">
        <v>740</v>
      </c>
      <c r="J741" s="4"/>
      <c r="K741" s="4">
        <v>0</v>
      </c>
      <c r="L741" s="4">
        <v>740</v>
      </c>
      <c r="M741" s="4"/>
      <c r="O741" s="4">
        <v>740</v>
      </c>
      <c r="Q741" s="3">
        <v>0</v>
      </c>
      <c r="R741" s="3">
        <v>740</v>
      </c>
    </row>
    <row r="742" spans="1:18">
      <c r="A742" s="4"/>
      <c r="B742" s="4"/>
      <c r="C742" s="4">
        <v>741</v>
      </c>
      <c r="D742" s="4"/>
      <c r="E742" s="4">
        <v>0</v>
      </c>
      <c r="F742" s="4">
        <v>741</v>
      </c>
      <c r="G742" s="4"/>
      <c r="H742" s="4"/>
      <c r="I742" s="4">
        <v>741</v>
      </c>
      <c r="J742" s="4"/>
      <c r="K742" s="4">
        <v>0</v>
      </c>
      <c r="L742" s="4">
        <v>741</v>
      </c>
      <c r="M742" s="4"/>
      <c r="O742" s="4">
        <v>741</v>
      </c>
      <c r="Q742" s="3">
        <v>0</v>
      </c>
      <c r="R742" s="3">
        <v>741</v>
      </c>
    </row>
    <row r="743" spans="1:18">
      <c r="A743" s="4"/>
      <c r="B743" s="4"/>
      <c r="C743" s="4">
        <v>742</v>
      </c>
      <c r="D743" s="4"/>
      <c r="E743" s="4">
        <v>0</v>
      </c>
      <c r="F743" s="4">
        <v>742</v>
      </c>
      <c r="G743" s="4"/>
      <c r="H743" s="4"/>
      <c r="I743" s="4">
        <v>742</v>
      </c>
      <c r="J743" s="4"/>
      <c r="K743" s="4">
        <v>0</v>
      </c>
      <c r="L743" s="4">
        <v>742</v>
      </c>
      <c r="M743" s="4"/>
      <c r="O743" s="4">
        <v>742</v>
      </c>
      <c r="Q743" s="3">
        <v>0</v>
      </c>
      <c r="R743" s="3">
        <v>742</v>
      </c>
    </row>
    <row r="744" spans="1:18">
      <c r="A744" s="4"/>
      <c r="B744" s="4"/>
      <c r="C744" s="4">
        <v>743</v>
      </c>
      <c r="D744" s="4"/>
      <c r="E744" s="4">
        <v>0</v>
      </c>
      <c r="F744" s="4">
        <v>743</v>
      </c>
      <c r="G744" s="4"/>
      <c r="H744" s="4"/>
      <c r="I744" s="4">
        <v>743</v>
      </c>
      <c r="J744" s="4"/>
      <c r="K744" s="4">
        <v>0</v>
      </c>
      <c r="L744" s="4">
        <v>743</v>
      </c>
      <c r="M744" s="4"/>
      <c r="O744" s="4">
        <v>743</v>
      </c>
      <c r="Q744" s="3">
        <v>0</v>
      </c>
      <c r="R744" s="3">
        <v>743</v>
      </c>
    </row>
    <row r="745" spans="1:18">
      <c r="A745" s="4"/>
      <c r="B745" s="4"/>
      <c r="C745" s="4">
        <v>744</v>
      </c>
      <c r="D745" s="4"/>
      <c r="E745" s="4">
        <v>0</v>
      </c>
      <c r="F745" s="4">
        <v>744</v>
      </c>
      <c r="G745" s="4"/>
      <c r="H745" s="4"/>
      <c r="I745" s="4">
        <v>744</v>
      </c>
      <c r="J745" s="4"/>
      <c r="K745" s="4">
        <v>0</v>
      </c>
      <c r="L745" s="4">
        <v>744</v>
      </c>
      <c r="M745" s="4"/>
      <c r="O745" s="4">
        <v>744</v>
      </c>
      <c r="Q745" s="3">
        <v>0</v>
      </c>
      <c r="R745" s="3">
        <v>744</v>
      </c>
    </row>
    <row r="746" spans="1:18">
      <c r="A746" s="4"/>
      <c r="B746" s="4"/>
      <c r="C746" s="4">
        <v>745</v>
      </c>
      <c r="D746" s="4"/>
      <c r="E746" s="4">
        <v>0</v>
      </c>
      <c r="F746" s="4">
        <v>745</v>
      </c>
      <c r="G746" s="4"/>
      <c r="H746" s="4"/>
      <c r="I746" s="4">
        <v>745</v>
      </c>
      <c r="J746" s="4"/>
      <c r="K746" s="4">
        <v>0</v>
      </c>
      <c r="L746" s="4">
        <v>745</v>
      </c>
      <c r="M746" s="4"/>
      <c r="O746" s="4">
        <v>745</v>
      </c>
      <c r="Q746" s="3">
        <v>0</v>
      </c>
      <c r="R746" s="3">
        <v>745</v>
      </c>
    </row>
    <row r="747" spans="1:18">
      <c r="A747" s="4"/>
      <c r="B747" s="4"/>
      <c r="C747" s="4">
        <v>746</v>
      </c>
      <c r="D747" s="4"/>
      <c r="E747" s="4">
        <v>0</v>
      </c>
      <c r="F747" s="4">
        <v>746</v>
      </c>
      <c r="G747" s="4"/>
      <c r="H747" s="4"/>
      <c r="I747" s="4">
        <v>746</v>
      </c>
      <c r="J747" s="4"/>
      <c r="K747" s="4">
        <v>0</v>
      </c>
      <c r="L747" s="4">
        <v>746</v>
      </c>
      <c r="M747" s="4"/>
      <c r="O747" s="4">
        <v>746</v>
      </c>
      <c r="Q747" s="3">
        <v>0</v>
      </c>
      <c r="R747" s="3">
        <v>746</v>
      </c>
    </row>
    <row r="748" spans="1:18">
      <c r="A748" s="4"/>
      <c r="B748" s="4"/>
      <c r="C748" s="4">
        <v>747</v>
      </c>
      <c r="D748" s="4"/>
      <c r="E748" s="4">
        <v>0</v>
      </c>
      <c r="F748" s="4">
        <v>747</v>
      </c>
      <c r="G748" s="4"/>
      <c r="H748" s="4"/>
      <c r="I748" s="4">
        <v>747</v>
      </c>
      <c r="J748" s="4"/>
      <c r="K748" s="4">
        <v>0</v>
      </c>
      <c r="L748" s="4">
        <v>747</v>
      </c>
      <c r="M748" s="4"/>
      <c r="O748" s="4">
        <v>747</v>
      </c>
      <c r="Q748" s="3">
        <v>0</v>
      </c>
      <c r="R748" s="3">
        <v>747</v>
      </c>
    </row>
    <row r="749" spans="1:18">
      <c r="A749" s="4"/>
      <c r="B749" s="4"/>
      <c r="C749" s="4">
        <v>748</v>
      </c>
      <c r="D749" s="4"/>
      <c r="E749" s="4">
        <v>0</v>
      </c>
      <c r="F749" s="4">
        <v>748</v>
      </c>
      <c r="G749" s="4"/>
      <c r="H749" s="4"/>
      <c r="I749" s="4">
        <v>748</v>
      </c>
      <c r="J749" s="4"/>
      <c r="K749" s="4">
        <v>0</v>
      </c>
      <c r="L749" s="4">
        <v>748</v>
      </c>
      <c r="M749" s="4"/>
      <c r="O749" s="4">
        <v>748</v>
      </c>
      <c r="Q749" s="3">
        <v>0</v>
      </c>
      <c r="R749" s="3">
        <v>748</v>
      </c>
    </row>
    <row r="750" spans="1:18">
      <c r="A750" s="4"/>
      <c r="B750" s="4"/>
      <c r="C750" s="4">
        <v>749</v>
      </c>
      <c r="D750" s="4"/>
      <c r="E750" s="4">
        <v>0</v>
      </c>
      <c r="F750" s="4">
        <v>749</v>
      </c>
      <c r="G750" s="4"/>
      <c r="H750" s="4"/>
      <c r="I750" s="4">
        <v>749</v>
      </c>
      <c r="J750" s="4"/>
      <c r="K750" s="4">
        <v>0</v>
      </c>
      <c r="L750" s="4">
        <v>749</v>
      </c>
      <c r="M750" s="4"/>
      <c r="O750" s="4">
        <v>749</v>
      </c>
      <c r="Q750" s="3">
        <v>0</v>
      </c>
      <c r="R750" s="3">
        <v>749</v>
      </c>
    </row>
    <row r="751" spans="1:18">
      <c r="A751" s="4"/>
      <c r="B751" s="4"/>
      <c r="C751" s="4">
        <v>750</v>
      </c>
      <c r="D751" s="4"/>
      <c r="E751" s="4">
        <v>0</v>
      </c>
      <c r="F751" s="4">
        <v>750</v>
      </c>
      <c r="G751" s="4"/>
      <c r="H751" s="4"/>
      <c r="I751" s="4">
        <v>750</v>
      </c>
      <c r="J751" s="4"/>
      <c r="K751" s="4">
        <v>0</v>
      </c>
      <c r="L751" s="4">
        <v>750</v>
      </c>
      <c r="M751" s="4"/>
      <c r="O751" s="4">
        <v>750</v>
      </c>
      <c r="Q751" s="3">
        <v>0</v>
      </c>
      <c r="R751" s="3">
        <v>750</v>
      </c>
    </row>
    <row r="752" spans="1:18">
      <c r="A752" s="4"/>
      <c r="B752" s="4"/>
      <c r="C752" s="4">
        <v>751</v>
      </c>
      <c r="D752" s="4"/>
      <c r="E752" s="4">
        <v>0</v>
      </c>
      <c r="F752" s="4">
        <v>751</v>
      </c>
      <c r="G752" s="4"/>
      <c r="H752" s="4"/>
      <c r="I752" s="4">
        <v>751</v>
      </c>
      <c r="J752" s="4"/>
      <c r="K752" s="4">
        <v>0</v>
      </c>
      <c r="L752" s="4">
        <v>751</v>
      </c>
      <c r="M752" s="4"/>
      <c r="O752" s="4">
        <v>751</v>
      </c>
      <c r="Q752" s="3">
        <v>0</v>
      </c>
      <c r="R752" s="3">
        <v>751</v>
      </c>
    </row>
    <row r="753" spans="1:18">
      <c r="A753" s="4"/>
      <c r="B753" s="4"/>
      <c r="C753" s="4">
        <v>752</v>
      </c>
      <c r="D753" s="4"/>
      <c r="E753" s="4">
        <v>0</v>
      </c>
      <c r="F753" s="4">
        <v>752</v>
      </c>
      <c r="G753" s="4"/>
      <c r="H753" s="4"/>
      <c r="I753" s="4">
        <v>752</v>
      </c>
      <c r="J753" s="4"/>
      <c r="K753" s="4">
        <v>0</v>
      </c>
      <c r="L753" s="4">
        <v>752</v>
      </c>
      <c r="M753" s="4"/>
      <c r="O753" s="4">
        <v>752</v>
      </c>
      <c r="Q753" s="3">
        <v>0</v>
      </c>
      <c r="R753" s="3">
        <v>752</v>
      </c>
    </row>
    <row r="754" spans="1:18">
      <c r="A754" s="4"/>
      <c r="B754" s="4"/>
      <c r="C754" s="4">
        <v>753</v>
      </c>
      <c r="D754" s="4"/>
      <c r="E754" s="4">
        <v>0</v>
      </c>
      <c r="F754" s="4">
        <v>753</v>
      </c>
      <c r="G754" s="4"/>
      <c r="H754" s="4"/>
      <c r="I754" s="4">
        <v>753</v>
      </c>
      <c r="J754" s="4"/>
      <c r="K754" s="4">
        <v>0</v>
      </c>
      <c r="L754" s="4">
        <v>753</v>
      </c>
      <c r="M754" s="4"/>
      <c r="O754" s="4">
        <v>753</v>
      </c>
      <c r="Q754" s="3">
        <v>0</v>
      </c>
      <c r="R754" s="3">
        <v>753</v>
      </c>
    </row>
    <row r="755" spans="1:18">
      <c r="A755" s="4"/>
      <c r="B755" s="4"/>
      <c r="C755" s="4">
        <v>754</v>
      </c>
      <c r="D755" s="4"/>
      <c r="E755" s="4">
        <v>0</v>
      </c>
      <c r="F755" s="4">
        <v>754</v>
      </c>
      <c r="G755" s="4"/>
      <c r="H755" s="4"/>
      <c r="I755" s="4">
        <v>754</v>
      </c>
      <c r="J755" s="4"/>
      <c r="K755" s="4">
        <v>0</v>
      </c>
      <c r="L755" s="4">
        <v>754</v>
      </c>
      <c r="M755" s="4"/>
      <c r="O755" s="4">
        <v>754</v>
      </c>
      <c r="Q755" s="3">
        <v>0</v>
      </c>
      <c r="R755" s="3">
        <v>754</v>
      </c>
    </row>
    <row r="756" spans="1:18">
      <c r="A756" s="4"/>
      <c r="B756" s="4"/>
      <c r="C756" s="4">
        <v>755</v>
      </c>
      <c r="D756" s="4"/>
      <c r="E756" s="4">
        <v>0</v>
      </c>
      <c r="F756" s="4">
        <v>755</v>
      </c>
      <c r="G756" s="4"/>
      <c r="H756" s="4"/>
      <c r="I756" s="4">
        <v>755</v>
      </c>
      <c r="J756" s="4"/>
      <c r="K756" s="4">
        <v>0</v>
      </c>
      <c r="L756" s="4">
        <v>755</v>
      </c>
      <c r="M756" s="4"/>
      <c r="O756" s="4">
        <v>755</v>
      </c>
      <c r="Q756" s="3">
        <v>0</v>
      </c>
      <c r="R756" s="3">
        <v>755</v>
      </c>
    </row>
    <row r="757" spans="1:18">
      <c r="A757" s="4"/>
      <c r="B757" s="4"/>
      <c r="C757" s="4">
        <v>756</v>
      </c>
      <c r="D757" s="4"/>
      <c r="E757" s="4">
        <v>0</v>
      </c>
      <c r="F757" s="4">
        <v>756</v>
      </c>
      <c r="G757" s="4"/>
      <c r="H757" s="4"/>
      <c r="I757" s="4">
        <v>756</v>
      </c>
      <c r="J757" s="4"/>
      <c r="K757" s="4">
        <v>0</v>
      </c>
      <c r="L757" s="4">
        <v>756</v>
      </c>
      <c r="M757" s="4"/>
      <c r="O757" s="4">
        <v>756</v>
      </c>
      <c r="Q757" s="3">
        <v>0</v>
      </c>
      <c r="R757" s="3">
        <v>756</v>
      </c>
    </row>
    <row r="758" spans="1:18">
      <c r="A758" s="4"/>
      <c r="B758" s="4"/>
      <c r="C758" s="4">
        <v>757</v>
      </c>
      <c r="D758" s="4"/>
      <c r="E758" s="4">
        <v>0</v>
      </c>
      <c r="F758" s="4">
        <v>757</v>
      </c>
      <c r="G758" s="4"/>
      <c r="H758" s="4"/>
      <c r="I758" s="4">
        <v>757</v>
      </c>
      <c r="J758" s="4"/>
      <c r="K758" s="4">
        <v>0</v>
      </c>
      <c r="L758" s="4">
        <v>757</v>
      </c>
      <c r="M758" s="4"/>
      <c r="O758" s="4">
        <v>757</v>
      </c>
      <c r="Q758" s="3">
        <v>0</v>
      </c>
      <c r="R758" s="3">
        <v>757</v>
      </c>
    </row>
    <row r="759" spans="1:18">
      <c r="A759" s="4"/>
      <c r="B759" s="4"/>
      <c r="C759" s="4">
        <v>758</v>
      </c>
      <c r="D759" s="4"/>
      <c r="E759" s="4">
        <v>0</v>
      </c>
      <c r="F759" s="4">
        <v>758</v>
      </c>
      <c r="G759" s="4"/>
      <c r="H759" s="4"/>
      <c r="I759" s="4">
        <v>758</v>
      </c>
      <c r="J759" s="4"/>
      <c r="K759" s="4">
        <v>0</v>
      </c>
      <c r="L759" s="4">
        <v>758</v>
      </c>
      <c r="M759" s="4"/>
      <c r="O759" s="4">
        <v>758</v>
      </c>
      <c r="Q759" s="3">
        <v>0</v>
      </c>
      <c r="R759" s="3">
        <v>758</v>
      </c>
    </row>
    <row r="760" spans="1:18">
      <c r="A760" s="4"/>
      <c r="B760" s="4"/>
      <c r="C760" s="4">
        <v>759</v>
      </c>
      <c r="D760" s="4"/>
      <c r="E760" s="4">
        <v>0</v>
      </c>
      <c r="F760" s="4">
        <v>759</v>
      </c>
      <c r="G760" s="4"/>
      <c r="H760" s="4"/>
      <c r="I760" s="4">
        <v>759</v>
      </c>
      <c r="J760" s="4"/>
      <c r="K760" s="4">
        <v>0</v>
      </c>
      <c r="L760" s="4">
        <v>759</v>
      </c>
      <c r="M760" s="4"/>
      <c r="O760" s="4">
        <v>759</v>
      </c>
      <c r="Q760" s="3">
        <v>0</v>
      </c>
      <c r="R760" s="3">
        <v>759</v>
      </c>
    </row>
    <row r="761" spans="1:18">
      <c r="A761" s="4"/>
      <c r="B761" s="4"/>
      <c r="C761" s="4">
        <v>760</v>
      </c>
      <c r="D761" s="4"/>
      <c r="E761" s="4">
        <v>0</v>
      </c>
      <c r="F761" s="4">
        <v>760</v>
      </c>
      <c r="G761" s="4"/>
      <c r="H761" s="4"/>
      <c r="I761" s="4">
        <v>760</v>
      </c>
      <c r="J761" s="4"/>
      <c r="K761" s="4">
        <v>0</v>
      </c>
      <c r="L761" s="4">
        <v>760</v>
      </c>
      <c r="M761" s="4"/>
      <c r="O761" s="4">
        <v>760</v>
      </c>
      <c r="Q761" s="3">
        <v>0</v>
      </c>
      <c r="R761" s="3">
        <v>760</v>
      </c>
    </row>
    <row r="762" spans="1:18">
      <c r="A762" s="4"/>
      <c r="B762" s="4"/>
      <c r="C762" s="4">
        <v>761</v>
      </c>
      <c r="D762" s="4"/>
      <c r="E762" s="4">
        <v>0</v>
      </c>
      <c r="F762" s="4">
        <v>761</v>
      </c>
      <c r="G762" s="4"/>
      <c r="H762" s="4"/>
      <c r="I762" s="4">
        <v>761</v>
      </c>
      <c r="J762" s="4"/>
      <c r="K762" s="4">
        <v>0</v>
      </c>
      <c r="L762" s="4">
        <v>761</v>
      </c>
      <c r="M762" s="4"/>
      <c r="O762" s="4">
        <v>761</v>
      </c>
      <c r="Q762" s="3">
        <v>0</v>
      </c>
      <c r="R762" s="3">
        <v>761</v>
      </c>
    </row>
    <row r="763" spans="1:18">
      <c r="A763" s="4"/>
      <c r="B763" s="4"/>
      <c r="C763" s="4">
        <v>762</v>
      </c>
      <c r="D763" s="4"/>
      <c r="E763" s="4">
        <v>0</v>
      </c>
      <c r="F763" s="4">
        <v>762</v>
      </c>
      <c r="G763" s="4"/>
      <c r="H763" s="4"/>
      <c r="I763" s="4">
        <v>762</v>
      </c>
      <c r="J763" s="4"/>
      <c r="K763" s="4">
        <v>0</v>
      </c>
      <c r="L763" s="4">
        <v>762</v>
      </c>
      <c r="M763" s="4"/>
      <c r="O763" s="4">
        <v>762</v>
      </c>
      <c r="Q763" s="3">
        <v>0</v>
      </c>
      <c r="R763" s="3">
        <v>762</v>
      </c>
    </row>
    <row r="764" spans="1:18">
      <c r="A764" s="4"/>
      <c r="B764" s="4"/>
      <c r="C764" s="4">
        <v>763</v>
      </c>
      <c r="D764" s="4"/>
      <c r="E764" s="4">
        <v>0</v>
      </c>
      <c r="F764" s="4">
        <v>763</v>
      </c>
      <c r="G764" s="4"/>
      <c r="H764" s="4"/>
      <c r="I764" s="4">
        <v>763</v>
      </c>
      <c r="J764" s="4"/>
      <c r="K764" s="4">
        <v>0</v>
      </c>
      <c r="L764" s="4">
        <v>763</v>
      </c>
      <c r="M764" s="4"/>
      <c r="O764" s="4">
        <v>763</v>
      </c>
      <c r="Q764" s="3">
        <v>0</v>
      </c>
      <c r="R764" s="3">
        <v>763</v>
      </c>
    </row>
    <row r="765" spans="1:18">
      <c r="A765" s="4"/>
      <c r="B765" s="4"/>
      <c r="C765" s="4">
        <v>764</v>
      </c>
      <c r="D765" s="4"/>
      <c r="E765" s="4">
        <v>0</v>
      </c>
      <c r="F765" s="4">
        <v>764</v>
      </c>
      <c r="G765" s="4"/>
      <c r="H765" s="4"/>
      <c r="I765" s="4">
        <v>764</v>
      </c>
      <c r="J765" s="4"/>
      <c r="K765" s="4">
        <v>0</v>
      </c>
      <c r="L765" s="4">
        <v>764</v>
      </c>
      <c r="M765" s="4"/>
      <c r="O765" s="4">
        <v>764</v>
      </c>
      <c r="Q765" s="3">
        <v>0</v>
      </c>
      <c r="R765" s="3">
        <v>764</v>
      </c>
    </row>
    <row r="766" spans="1:18">
      <c r="A766" s="4"/>
      <c r="B766" s="4"/>
      <c r="C766" s="4">
        <v>765</v>
      </c>
      <c r="D766" s="4"/>
      <c r="E766" s="4">
        <v>0</v>
      </c>
      <c r="F766" s="4">
        <v>765</v>
      </c>
      <c r="G766" s="4"/>
      <c r="H766" s="4"/>
      <c r="I766" s="4">
        <v>765</v>
      </c>
      <c r="J766" s="4"/>
      <c r="K766" s="4">
        <v>0</v>
      </c>
      <c r="L766" s="4">
        <v>765</v>
      </c>
      <c r="M766" s="4"/>
      <c r="O766" s="4">
        <v>765</v>
      </c>
      <c r="Q766" s="3">
        <v>0</v>
      </c>
      <c r="R766" s="3">
        <v>765</v>
      </c>
    </row>
    <row r="767" spans="1:18">
      <c r="A767" s="4"/>
      <c r="B767" s="4"/>
      <c r="C767" s="4">
        <v>766</v>
      </c>
      <c r="D767" s="4"/>
      <c r="E767" s="4">
        <v>0</v>
      </c>
      <c r="F767" s="4">
        <v>766</v>
      </c>
      <c r="G767" s="4"/>
      <c r="H767" s="4"/>
      <c r="I767" s="4">
        <v>766</v>
      </c>
      <c r="J767" s="4"/>
      <c r="K767" s="4">
        <v>0</v>
      </c>
      <c r="L767" s="4">
        <v>766</v>
      </c>
      <c r="M767" s="4"/>
      <c r="O767" s="4">
        <v>766</v>
      </c>
      <c r="Q767" s="3">
        <v>0</v>
      </c>
      <c r="R767" s="3">
        <v>766</v>
      </c>
    </row>
    <row r="768" spans="1:18">
      <c r="A768" s="4"/>
      <c r="B768" s="4"/>
      <c r="C768" s="4">
        <v>767</v>
      </c>
      <c r="D768" s="4"/>
      <c r="E768" s="4">
        <v>0</v>
      </c>
      <c r="F768" s="4">
        <v>767</v>
      </c>
      <c r="G768" s="4"/>
      <c r="H768" s="4"/>
      <c r="I768" s="4">
        <v>767</v>
      </c>
      <c r="J768" s="4"/>
      <c r="K768" s="4">
        <v>0</v>
      </c>
      <c r="L768" s="4">
        <v>767</v>
      </c>
      <c r="M768" s="4"/>
      <c r="O768" s="4">
        <v>767</v>
      </c>
      <c r="Q768" s="3">
        <v>0</v>
      </c>
      <c r="R768" s="3">
        <v>767</v>
      </c>
    </row>
    <row r="769" spans="1:18">
      <c r="A769" s="4"/>
      <c r="B769" s="4"/>
      <c r="C769" s="4">
        <v>768</v>
      </c>
      <c r="D769" s="4"/>
      <c r="E769" s="4">
        <v>0</v>
      </c>
      <c r="F769" s="4">
        <v>768</v>
      </c>
      <c r="G769" s="4"/>
      <c r="H769" s="4"/>
      <c r="I769" s="4">
        <v>768</v>
      </c>
      <c r="J769" s="4"/>
      <c r="K769" s="4">
        <v>0</v>
      </c>
      <c r="L769" s="4">
        <v>768</v>
      </c>
      <c r="M769" s="4"/>
      <c r="O769" s="4">
        <v>768</v>
      </c>
      <c r="Q769" s="3">
        <v>0</v>
      </c>
      <c r="R769" s="3">
        <v>768</v>
      </c>
    </row>
    <row r="770" spans="1:18">
      <c r="A770" s="4"/>
      <c r="B770" s="4"/>
      <c r="C770" s="4">
        <v>769</v>
      </c>
      <c r="D770" s="4"/>
      <c r="E770" s="4">
        <v>0</v>
      </c>
      <c r="F770" s="4">
        <v>769</v>
      </c>
      <c r="G770" s="4"/>
      <c r="H770" s="4"/>
      <c r="I770" s="4">
        <v>769</v>
      </c>
      <c r="J770" s="4"/>
      <c r="K770" s="4">
        <v>0</v>
      </c>
      <c r="L770" s="4">
        <v>769</v>
      </c>
      <c r="M770" s="4"/>
      <c r="O770" s="4">
        <v>769</v>
      </c>
      <c r="Q770" s="3">
        <v>0</v>
      </c>
      <c r="R770" s="3">
        <v>769</v>
      </c>
    </row>
    <row r="771" spans="1:18">
      <c r="A771" s="4"/>
      <c r="B771" s="4"/>
      <c r="C771" s="4">
        <v>770</v>
      </c>
      <c r="D771" s="4"/>
      <c r="E771" s="4">
        <v>0</v>
      </c>
      <c r="F771" s="4">
        <v>770</v>
      </c>
      <c r="G771" s="4"/>
      <c r="H771" s="4"/>
      <c r="I771" s="4">
        <v>770</v>
      </c>
      <c r="J771" s="4"/>
      <c r="K771" s="4">
        <v>0</v>
      </c>
      <c r="L771" s="4">
        <v>770</v>
      </c>
      <c r="M771" s="4"/>
      <c r="O771" s="4">
        <v>770</v>
      </c>
      <c r="Q771" s="3">
        <v>0</v>
      </c>
      <c r="R771" s="3">
        <v>770</v>
      </c>
    </row>
    <row r="772" spans="1:18">
      <c r="A772" s="4"/>
      <c r="B772" s="4"/>
      <c r="C772" s="4">
        <v>771</v>
      </c>
      <c r="D772" s="4"/>
      <c r="E772" s="4">
        <v>0</v>
      </c>
      <c r="F772" s="4">
        <v>771</v>
      </c>
      <c r="G772" s="4"/>
      <c r="H772" s="4"/>
      <c r="I772" s="4">
        <v>771</v>
      </c>
      <c r="J772" s="4"/>
      <c r="K772" s="4">
        <v>0</v>
      </c>
      <c r="L772" s="4">
        <v>771</v>
      </c>
      <c r="M772" s="4"/>
      <c r="O772" s="4">
        <v>771</v>
      </c>
      <c r="Q772" s="3">
        <v>0</v>
      </c>
      <c r="R772" s="3">
        <v>771</v>
      </c>
    </row>
    <row r="773" spans="1:18">
      <c r="A773" s="4"/>
      <c r="B773" s="4"/>
      <c r="C773" s="4">
        <v>772</v>
      </c>
      <c r="D773" s="4"/>
      <c r="E773" s="4">
        <v>0</v>
      </c>
      <c r="F773" s="4">
        <v>772</v>
      </c>
      <c r="G773" s="4"/>
      <c r="H773" s="4"/>
      <c r="I773" s="4">
        <v>772</v>
      </c>
      <c r="J773" s="4"/>
      <c r="K773" s="4">
        <v>0</v>
      </c>
      <c r="L773" s="4">
        <v>772</v>
      </c>
      <c r="M773" s="4"/>
      <c r="O773" s="4">
        <v>772</v>
      </c>
      <c r="Q773" s="3">
        <v>0</v>
      </c>
      <c r="R773" s="3">
        <v>772</v>
      </c>
    </row>
    <row r="774" spans="1:18">
      <c r="A774" s="4"/>
      <c r="B774" s="4"/>
      <c r="C774" s="4">
        <v>773</v>
      </c>
      <c r="D774" s="4"/>
      <c r="E774" s="4">
        <v>0</v>
      </c>
      <c r="F774" s="4">
        <v>773</v>
      </c>
      <c r="G774" s="4"/>
      <c r="H774" s="4"/>
      <c r="I774" s="4">
        <v>773</v>
      </c>
      <c r="J774" s="4"/>
      <c r="K774" s="4">
        <v>0</v>
      </c>
      <c r="L774" s="4">
        <v>773</v>
      </c>
      <c r="M774" s="4"/>
      <c r="O774" s="4">
        <v>773</v>
      </c>
      <c r="Q774" s="3">
        <v>0</v>
      </c>
      <c r="R774" s="3">
        <v>773</v>
      </c>
    </row>
    <row r="775" spans="1:18">
      <c r="A775" s="4"/>
      <c r="B775" s="4"/>
      <c r="C775" s="4">
        <v>774</v>
      </c>
      <c r="D775" s="4"/>
      <c r="E775" s="4">
        <v>0</v>
      </c>
      <c r="F775" s="4">
        <v>774</v>
      </c>
      <c r="G775" s="4"/>
      <c r="H775" s="4"/>
      <c r="I775" s="4">
        <v>774</v>
      </c>
      <c r="J775" s="4"/>
      <c r="K775" s="4">
        <v>0</v>
      </c>
      <c r="L775" s="4">
        <v>774</v>
      </c>
      <c r="M775" s="4"/>
      <c r="O775" s="4">
        <v>774</v>
      </c>
      <c r="Q775" s="3">
        <v>0</v>
      </c>
      <c r="R775" s="3">
        <v>774</v>
      </c>
    </row>
    <row r="776" spans="1:18">
      <c r="A776" s="4"/>
      <c r="B776" s="4"/>
      <c r="C776" s="4">
        <v>775</v>
      </c>
      <c r="D776" s="4"/>
      <c r="E776" s="4">
        <v>0</v>
      </c>
      <c r="F776" s="4">
        <v>775</v>
      </c>
      <c r="G776" s="4"/>
      <c r="H776" s="4"/>
      <c r="I776" s="4">
        <v>775</v>
      </c>
      <c r="J776" s="4"/>
      <c r="K776" s="4">
        <v>0</v>
      </c>
      <c r="L776" s="4">
        <v>775</v>
      </c>
      <c r="M776" s="4"/>
      <c r="O776" s="4">
        <v>775</v>
      </c>
      <c r="Q776" s="3">
        <v>0</v>
      </c>
      <c r="R776" s="3">
        <v>775</v>
      </c>
    </row>
    <row r="777" spans="1:18">
      <c r="A777" s="4"/>
      <c r="B777" s="4"/>
      <c r="C777" s="4">
        <v>776</v>
      </c>
      <c r="D777" s="4"/>
      <c r="E777" s="4">
        <v>0</v>
      </c>
      <c r="F777" s="4">
        <v>776</v>
      </c>
      <c r="G777" s="4"/>
      <c r="H777" s="4"/>
      <c r="I777" s="4">
        <v>776</v>
      </c>
      <c r="J777" s="4"/>
      <c r="K777" s="4">
        <v>0</v>
      </c>
      <c r="L777" s="4">
        <v>776</v>
      </c>
      <c r="M777" s="4"/>
      <c r="O777" s="4">
        <v>776</v>
      </c>
      <c r="Q777" s="3">
        <v>0</v>
      </c>
      <c r="R777" s="3">
        <v>776</v>
      </c>
    </row>
    <row r="778" spans="1:18">
      <c r="A778" s="4"/>
      <c r="B778" s="4"/>
      <c r="C778" s="4">
        <v>777</v>
      </c>
      <c r="D778" s="4"/>
      <c r="E778" s="4">
        <v>0</v>
      </c>
      <c r="F778" s="4">
        <v>777</v>
      </c>
      <c r="G778" s="4"/>
      <c r="H778" s="4"/>
      <c r="I778" s="4">
        <v>777</v>
      </c>
      <c r="J778" s="4"/>
      <c r="K778" s="4">
        <v>0</v>
      </c>
      <c r="L778" s="4">
        <v>777</v>
      </c>
      <c r="M778" s="4"/>
      <c r="O778" s="4">
        <v>777</v>
      </c>
      <c r="Q778" s="3">
        <v>0</v>
      </c>
      <c r="R778" s="3">
        <v>777</v>
      </c>
    </row>
    <row r="779" spans="1:18">
      <c r="A779" s="4"/>
      <c r="B779" s="4"/>
      <c r="C779" s="4">
        <v>778</v>
      </c>
      <c r="D779" s="4"/>
      <c r="E779" s="4">
        <v>0</v>
      </c>
      <c r="F779" s="4">
        <v>778</v>
      </c>
      <c r="G779" s="4"/>
      <c r="H779" s="4"/>
      <c r="I779" s="4">
        <v>778</v>
      </c>
      <c r="J779" s="4"/>
      <c r="K779" s="4">
        <v>0</v>
      </c>
      <c r="L779" s="4">
        <v>778</v>
      </c>
      <c r="M779" s="4"/>
      <c r="O779" s="4">
        <v>778</v>
      </c>
      <c r="Q779" s="3">
        <v>0</v>
      </c>
      <c r="R779" s="3">
        <v>778</v>
      </c>
    </row>
    <row r="780" spans="1:18">
      <c r="A780" s="4"/>
      <c r="B780" s="4"/>
      <c r="C780" s="4">
        <v>779</v>
      </c>
      <c r="D780" s="4"/>
      <c r="E780" s="4">
        <v>0</v>
      </c>
      <c r="F780" s="4">
        <v>779</v>
      </c>
      <c r="G780" s="4"/>
      <c r="H780" s="4"/>
      <c r="I780" s="4">
        <v>779</v>
      </c>
      <c r="J780" s="4"/>
      <c r="K780" s="4">
        <v>0</v>
      </c>
      <c r="L780" s="4">
        <v>779</v>
      </c>
      <c r="M780" s="4"/>
      <c r="O780" s="4">
        <v>779</v>
      </c>
      <c r="Q780" s="3">
        <v>0</v>
      </c>
      <c r="R780" s="3">
        <v>779</v>
      </c>
    </row>
    <row r="781" spans="1:18">
      <c r="A781" s="4"/>
      <c r="B781" s="4"/>
      <c r="C781" s="4">
        <v>780</v>
      </c>
      <c r="D781" s="4"/>
      <c r="E781" s="4">
        <v>0</v>
      </c>
      <c r="F781" s="4">
        <v>780</v>
      </c>
      <c r="G781" s="4"/>
      <c r="H781" s="4"/>
      <c r="I781" s="4">
        <v>780</v>
      </c>
      <c r="J781" s="4"/>
      <c r="K781" s="4">
        <v>0</v>
      </c>
      <c r="L781" s="4">
        <v>780</v>
      </c>
      <c r="M781" s="4"/>
      <c r="O781" s="4">
        <v>780</v>
      </c>
      <c r="Q781" s="3">
        <v>0</v>
      </c>
      <c r="R781" s="3">
        <v>780</v>
      </c>
    </row>
    <row r="782" spans="1:18">
      <c r="A782" s="4"/>
      <c r="B782" s="4"/>
      <c r="C782" s="4">
        <v>781</v>
      </c>
      <c r="D782" s="4"/>
      <c r="E782" s="4">
        <v>0</v>
      </c>
      <c r="F782" s="4">
        <v>781</v>
      </c>
      <c r="G782" s="4"/>
      <c r="H782" s="4"/>
      <c r="I782" s="4">
        <v>781</v>
      </c>
      <c r="J782" s="4"/>
      <c r="K782" s="4">
        <v>0</v>
      </c>
      <c r="L782" s="4">
        <v>781</v>
      </c>
      <c r="M782" s="4"/>
      <c r="O782" s="4">
        <v>781</v>
      </c>
      <c r="Q782" s="3">
        <v>0</v>
      </c>
      <c r="R782" s="3">
        <v>781</v>
      </c>
    </row>
    <row r="783" spans="1:18">
      <c r="A783" s="4"/>
      <c r="B783" s="4"/>
      <c r="C783" s="4">
        <v>782</v>
      </c>
      <c r="D783" s="4"/>
      <c r="E783" s="4">
        <v>0</v>
      </c>
      <c r="F783" s="4">
        <v>782</v>
      </c>
      <c r="G783" s="4"/>
      <c r="H783" s="4"/>
      <c r="I783" s="4">
        <v>782</v>
      </c>
      <c r="J783" s="4"/>
      <c r="K783" s="4">
        <v>0</v>
      </c>
      <c r="L783" s="4">
        <v>782</v>
      </c>
      <c r="M783" s="4"/>
      <c r="O783" s="4">
        <v>782</v>
      </c>
      <c r="Q783" s="3">
        <v>0</v>
      </c>
      <c r="R783" s="3">
        <v>782</v>
      </c>
    </row>
    <row r="784" spans="1:18">
      <c r="A784" s="4"/>
      <c r="B784" s="4"/>
      <c r="C784" s="4">
        <v>783</v>
      </c>
      <c r="D784" s="4"/>
      <c r="E784" s="4">
        <v>0</v>
      </c>
      <c r="F784" s="4">
        <v>783</v>
      </c>
      <c r="G784" s="4"/>
      <c r="H784" s="4"/>
      <c r="I784" s="4">
        <v>783</v>
      </c>
      <c r="J784" s="4"/>
      <c r="K784" s="4">
        <v>0</v>
      </c>
      <c r="L784" s="4">
        <v>783</v>
      </c>
      <c r="M784" s="4"/>
      <c r="O784" s="4">
        <v>783</v>
      </c>
      <c r="Q784" s="3">
        <v>0</v>
      </c>
      <c r="R784" s="3">
        <v>783</v>
      </c>
    </row>
    <row r="785" spans="1:18">
      <c r="A785" s="4"/>
      <c r="B785" s="4"/>
      <c r="C785" s="4">
        <v>784</v>
      </c>
      <c r="D785" s="4"/>
      <c r="E785" s="4">
        <v>0</v>
      </c>
      <c r="F785" s="4">
        <v>784</v>
      </c>
      <c r="G785" s="4"/>
      <c r="H785" s="4"/>
      <c r="I785" s="4">
        <v>784</v>
      </c>
      <c r="J785" s="4"/>
      <c r="K785" s="4">
        <v>0</v>
      </c>
      <c r="L785" s="4">
        <v>784</v>
      </c>
      <c r="M785" s="4"/>
      <c r="O785" s="4">
        <v>784</v>
      </c>
      <c r="Q785" s="3">
        <v>0</v>
      </c>
      <c r="R785" s="3">
        <v>784</v>
      </c>
    </row>
    <row r="786" spans="1:18">
      <c r="A786" s="4"/>
      <c r="B786" s="4"/>
      <c r="C786" s="4">
        <v>785</v>
      </c>
      <c r="D786" s="4"/>
      <c r="E786" s="4">
        <v>0</v>
      </c>
      <c r="F786" s="4">
        <v>785</v>
      </c>
      <c r="G786" s="4"/>
      <c r="H786" s="4"/>
      <c r="I786" s="4">
        <v>785</v>
      </c>
      <c r="J786" s="4"/>
      <c r="K786" s="4">
        <v>0</v>
      </c>
      <c r="L786" s="4">
        <v>785</v>
      </c>
      <c r="M786" s="4"/>
      <c r="O786" s="4">
        <v>785</v>
      </c>
      <c r="Q786" s="3">
        <v>0</v>
      </c>
      <c r="R786" s="3">
        <v>785</v>
      </c>
    </row>
    <row r="787" spans="1:18">
      <c r="A787" s="4"/>
      <c r="B787" s="4"/>
      <c r="C787" s="4">
        <v>786</v>
      </c>
      <c r="D787" s="4"/>
      <c r="E787" s="4">
        <v>0</v>
      </c>
      <c r="F787" s="4">
        <v>786</v>
      </c>
      <c r="G787" s="4"/>
      <c r="H787" s="4"/>
      <c r="I787" s="4">
        <v>786</v>
      </c>
      <c r="J787" s="4"/>
      <c r="K787" s="4">
        <v>0</v>
      </c>
      <c r="L787" s="4">
        <v>786</v>
      </c>
      <c r="M787" s="4"/>
      <c r="O787" s="4">
        <v>786</v>
      </c>
      <c r="Q787" s="3">
        <v>0</v>
      </c>
      <c r="R787" s="3">
        <v>786</v>
      </c>
    </row>
    <row r="788" spans="1:18">
      <c r="A788" s="4"/>
      <c r="B788" s="4"/>
      <c r="C788" s="4">
        <v>787</v>
      </c>
      <c r="D788" s="4"/>
      <c r="E788" s="4">
        <v>0</v>
      </c>
      <c r="F788" s="4">
        <v>787</v>
      </c>
      <c r="G788" s="4"/>
      <c r="H788" s="4"/>
      <c r="I788" s="4">
        <v>787</v>
      </c>
      <c r="J788" s="4"/>
      <c r="K788" s="4">
        <v>0</v>
      </c>
      <c r="L788" s="4">
        <v>787</v>
      </c>
      <c r="M788" s="4"/>
      <c r="O788" s="4">
        <v>787</v>
      </c>
      <c r="Q788" s="3">
        <v>0</v>
      </c>
      <c r="R788" s="3">
        <v>787</v>
      </c>
    </row>
    <row r="789" spans="1:18">
      <c r="A789" s="4"/>
      <c r="B789" s="4"/>
      <c r="C789" s="4">
        <v>788</v>
      </c>
      <c r="D789" s="4"/>
      <c r="E789" s="4">
        <v>0</v>
      </c>
      <c r="F789" s="4">
        <v>788</v>
      </c>
      <c r="G789" s="4"/>
      <c r="H789" s="4"/>
      <c r="I789" s="4">
        <v>788</v>
      </c>
      <c r="J789" s="4"/>
      <c r="K789" s="4">
        <v>0</v>
      </c>
      <c r="L789" s="4">
        <v>788</v>
      </c>
      <c r="M789" s="4"/>
      <c r="O789" s="4">
        <v>788</v>
      </c>
      <c r="Q789" s="3">
        <v>0</v>
      </c>
      <c r="R789" s="3">
        <v>788</v>
      </c>
    </row>
    <row r="790" spans="1:18">
      <c r="A790" s="4"/>
      <c r="B790" s="4"/>
      <c r="C790" s="4">
        <v>789</v>
      </c>
      <c r="D790" s="4"/>
      <c r="E790" s="4">
        <v>0</v>
      </c>
      <c r="F790" s="4">
        <v>789</v>
      </c>
      <c r="G790" s="4"/>
      <c r="H790" s="4"/>
      <c r="I790" s="4">
        <v>789</v>
      </c>
      <c r="J790" s="4"/>
      <c r="K790" s="4">
        <v>0</v>
      </c>
      <c r="L790" s="4">
        <v>789</v>
      </c>
      <c r="M790" s="4"/>
      <c r="O790" s="4">
        <v>789</v>
      </c>
      <c r="Q790" s="3">
        <v>0</v>
      </c>
      <c r="R790" s="3">
        <v>789</v>
      </c>
    </row>
    <row r="791" spans="1:18">
      <c r="A791" s="4"/>
      <c r="B791" s="4"/>
      <c r="C791" s="4">
        <v>790</v>
      </c>
      <c r="D791" s="4"/>
      <c r="E791" s="4">
        <v>0</v>
      </c>
      <c r="F791" s="4">
        <v>790</v>
      </c>
      <c r="G791" s="4"/>
      <c r="H791" s="4"/>
      <c r="I791" s="4">
        <v>790</v>
      </c>
      <c r="J791" s="4"/>
      <c r="K791" s="4">
        <v>0</v>
      </c>
      <c r="L791" s="4">
        <v>790</v>
      </c>
      <c r="M791" s="4"/>
      <c r="O791" s="4">
        <v>790</v>
      </c>
      <c r="Q791" s="3">
        <v>0</v>
      </c>
      <c r="R791" s="3">
        <v>790</v>
      </c>
    </row>
    <row r="792" spans="1:18">
      <c r="A792" s="4"/>
      <c r="B792" s="4"/>
      <c r="C792" s="4">
        <v>791</v>
      </c>
      <c r="D792" s="4"/>
      <c r="E792" s="4">
        <v>0</v>
      </c>
      <c r="F792" s="4">
        <v>791</v>
      </c>
      <c r="G792" s="4"/>
      <c r="H792" s="4"/>
      <c r="I792" s="4">
        <v>791</v>
      </c>
      <c r="J792" s="4"/>
      <c r="K792" s="4">
        <v>0</v>
      </c>
      <c r="L792" s="4">
        <v>791</v>
      </c>
      <c r="M792" s="4"/>
      <c r="O792" s="4">
        <v>791</v>
      </c>
      <c r="Q792" s="3">
        <v>0</v>
      </c>
      <c r="R792" s="3">
        <v>791</v>
      </c>
    </row>
    <row r="793" spans="1:18">
      <c r="A793" s="4"/>
      <c r="B793" s="4"/>
      <c r="C793" s="4">
        <v>792</v>
      </c>
      <c r="D793" s="4"/>
      <c r="E793" s="4">
        <v>0</v>
      </c>
      <c r="F793" s="4">
        <v>792</v>
      </c>
      <c r="G793" s="4"/>
      <c r="H793" s="4"/>
      <c r="I793" s="4">
        <v>792</v>
      </c>
      <c r="J793" s="4"/>
      <c r="K793" s="4">
        <v>0</v>
      </c>
      <c r="L793" s="4">
        <v>792</v>
      </c>
      <c r="M793" s="4"/>
      <c r="O793" s="4">
        <v>792</v>
      </c>
      <c r="Q793" s="3">
        <v>0</v>
      </c>
      <c r="R793" s="3">
        <v>792</v>
      </c>
    </row>
    <row r="794" spans="1:18">
      <c r="A794" s="4"/>
      <c r="B794" s="4"/>
      <c r="C794" s="4">
        <v>793</v>
      </c>
      <c r="D794" s="4"/>
      <c r="E794" s="4">
        <v>0</v>
      </c>
      <c r="F794" s="4">
        <v>793</v>
      </c>
      <c r="G794" s="4"/>
      <c r="H794" s="4"/>
      <c r="I794" s="4">
        <v>793</v>
      </c>
      <c r="J794" s="4"/>
      <c r="K794" s="4">
        <v>0</v>
      </c>
      <c r="L794" s="4">
        <v>793</v>
      </c>
      <c r="M794" s="4"/>
      <c r="O794" s="4">
        <v>793</v>
      </c>
      <c r="Q794" s="3">
        <v>0</v>
      </c>
      <c r="R794" s="3">
        <v>793</v>
      </c>
    </row>
    <row r="795" spans="1:18">
      <c r="A795" s="4"/>
      <c r="B795" s="4"/>
      <c r="C795" s="4">
        <v>794</v>
      </c>
      <c r="D795" s="4"/>
      <c r="E795" s="4">
        <v>0</v>
      </c>
      <c r="F795" s="4">
        <v>794</v>
      </c>
      <c r="G795" s="4"/>
      <c r="H795" s="4"/>
      <c r="I795" s="4">
        <v>794</v>
      </c>
      <c r="J795" s="4"/>
      <c r="K795" s="4">
        <v>0</v>
      </c>
      <c r="L795" s="4">
        <v>794</v>
      </c>
      <c r="M795" s="4"/>
      <c r="O795" s="4">
        <v>794</v>
      </c>
      <c r="Q795" s="3">
        <v>0</v>
      </c>
      <c r="R795" s="3">
        <v>794</v>
      </c>
    </row>
    <row r="796" spans="1:18">
      <c r="A796" s="4"/>
      <c r="B796" s="4"/>
      <c r="C796" s="4">
        <v>795</v>
      </c>
      <c r="D796" s="4"/>
      <c r="E796" s="4">
        <v>0</v>
      </c>
      <c r="F796" s="4">
        <v>795</v>
      </c>
      <c r="G796" s="4"/>
      <c r="H796" s="4"/>
      <c r="I796" s="4">
        <v>795</v>
      </c>
      <c r="J796" s="4"/>
      <c r="K796" s="4">
        <v>0</v>
      </c>
      <c r="L796" s="4">
        <v>795</v>
      </c>
      <c r="M796" s="4"/>
      <c r="O796" s="4">
        <v>795</v>
      </c>
      <c r="Q796" s="3">
        <v>0</v>
      </c>
      <c r="R796" s="3">
        <v>795</v>
      </c>
    </row>
    <row r="797" spans="1:18">
      <c r="A797" s="4"/>
      <c r="B797" s="4"/>
      <c r="C797" s="4">
        <v>796</v>
      </c>
      <c r="D797" s="4"/>
      <c r="E797" s="4">
        <v>0</v>
      </c>
      <c r="F797" s="4">
        <v>796</v>
      </c>
      <c r="G797" s="4"/>
      <c r="H797" s="4"/>
      <c r="I797" s="4">
        <v>796</v>
      </c>
      <c r="J797" s="4"/>
      <c r="K797" s="4">
        <v>0</v>
      </c>
      <c r="L797" s="4">
        <v>796</v>
      </c>
      <c r="M797" s="4"/>
      <c r="O797" s="4">
        <v>796</v>
      </c>
      <c r="Q797" s="3">
        <v>0</v>
      </c>
      <c r="R797" s="3">
        <v>796</v>
      </c>
    </row>
    <row r="798" spans="1:18">
      <c r="A798" s="4"/>
      <c r="B798" s="4"/>
      <c r="C798" s="4">
        <v>797</v>
      </c>
      <c r="D798" s="4"/>
      <c r="E798" s="4">
        <v>0</v>
      </c>
      <c r="F798" s="4">
        <v>797</v>
      </c>
      <c r="G798" s="4"/>
      <c r="H798" s="4"/>
      <c r="I798" s="4">
        <v>797</v>
      </c>
      <c r="J798" s="4"/>
      <c r="K798" s="4">
        <v>0</v>
      </c>
      <c r="L798" s="4">
        <v>797</v>
      </c>
      <c r="M798" s="4"/>
      <c r="O798" s="4">
        <v>797</v>
      </c>
      <c r="Q798" s="3">
        <v>0</v>
      </c>
      <c r="R798" s="3">
        <v>797</v>
      </c>
    </row>
    <row r="799" spans="1:18">
      <c r="A799" s="4"/>
      <c r="B799" s="4"/>
      <c r="C799" s="4">
        <v>798</v>
      </c>
      <c r="D799" s="4"/>
      <c r="E799" s="4">
        <v>0</v>
      </c>
      <c r="F799" s="4">
        <v>798</v>
      </c>
      <c r="G799" s="4"/>
      <c r="H799" s="4"/>
      <c r="I799" s="4">
        <v>798</v>
      </c>
      <c r="J799" s="4"/>
      <c r="K799" s="4">
        <v>0</v>
      </c>
      <c r="L799" s="4">
        <v>798</v>
      </c>
      <c r="M799" s="4"/>
      <c r="O799" s="4">
        <v>798</v>
      </c>
      <c r="Q799" s="3">
        <v>0</v>
      </c>
      <c r="R799" s="3">
        <v>798</v>
      </c>
    </row>
    <row r="800" spans="1:18">
      <c r="A800" s="4"/>
      <c r="B800" s="4"/>
      <c r="C800" s="4">
        <v>799</v>
      </c>
      <c r="D800" s="4"/>
      <c r="E800" s="4">
        <v>0</v>
      </c>
      <c r="F800" s="4">
        <v>799</v>
      </c>
      <c r="G800" s="4"/>
      <c r="H800" s="4"/>
      <c r="I800" s="4">
        <v>799</v>
      </c>
      <c r="J800" s="4"/>
      <c r="K800" s="4">
        <v>0</v>
      </c>
      <c r="L800" s="4">
        <v>799</v>
      </c>
      <c r="M800" s="4"/>
      <c r="O800" s="4">
        <v>799</v>
      </c>
      <c r="Q800" s="3">
        <v>0</v>
      </c>
      <c r="R800" s="3">
        <v>799</v>
      </c>
    </row>
    <row r="801" spans="1:18">
      <c r="A801" s="4"/>
      <c r="B801" s="4"/>
      <c r="C801" s="4">
        <v>800</v>
      </c>
      <c r="D801" s="4"/>
      <c r="E801" s="4">
        <v>0</v>
      </c>
      <c r="F801" s="4">
        <v>800</v>
      </c>
      <c r="G801" s="4"/>
      <c r="H801" s="4"/>
      <c r="I801" s="4">
        <v>800</v>
      </c>
      <c r="J801" s="4"/>
      <c r="K801" s="4">
        <v>0</v>
      </c>
      <c r="L801" s="4">
        <v>800</v>
      </c>
      <c r="M801" s="4"/>
      <c r="O801" s="4">
        <v>800</v>
      </c>
      <c r="Q801" s="3">
        <v>0</v>
      </c>
      <c r="R801" s="3">
        <v>800</v>
      </c>
    </row>
    <row r="802" spans="1:18">
      <c r="A802" s="4"/>
      <c r="B802" s="4"/>
      <c r="C802" s="4">
        <v>801</v>
      </c>
      <c r="D802" s="4"/>
      <c r="E802" s="4">
        <v>0</v>
      </c>
      <c r="F802" s="4">
        <v>801</v>
      </c>
      <c r="G802" s="4"/>
      <c r="H802" s="4"/>
      <c r="I802" s="4">
        <v>801</v>
      </c>
      <c r="J802" s="4"/>
      <c r="K802" s="4">
        <v>0</v>
      </c>
      <c r="L802" s="4">
        <v>801</v>
      </c>
      <c r="M802" s="4"/>
      <c r="O802" s="4">
        <v>801</v>
      </c>
      <c r="Q802" s="3">
        <v>0</v>
      </c>
      <c r="R802" s="3">
        <v>801</v>
      </c>
    </row>
    <row r="803" spans="1:18">
      <c r="A803" s="4"/>
      <c r="B803" s="4"/>
      <c r="C803" s="4">
        <v>802</v>
      </c>
      <c r="D803" s="4"/>
      <c r="E803" s="4">
        <v>0</v>
      </c>
      <c r="F803" s="4">
        <v>802</v>
      </c>
      <c r="G803" s="4"/>
      <c r="H803" s="4"/>
      <c r="I803" s="4">
        <v>802</v>
      </c>
      <c r="J803" s="4"/>
      <c r="K803" s="4">
        <v>0</v>
      </c>
      <c r="L803" s="4">
        <v>802</v>
      </c>
      <c r="M803" s="4"/>
      <c r="O803" s="4">
        <v>802</v>
      </c>
      <c r="Q803" s="3">
        <v>0</v>
      </c>
      <c r="R803" s="3">
        <v>802</v>
      </c>
    </row>
    <row r="804" spans="1:18">
      <c r="A804" s="4"/>
      <c r="B804" s="4"/>
      <c r="C804" s="4">
        <v>803</v>
      </c>
      <c r="D804" s="4"/>
      <c r="E804" s="4">
        <v>0</v>
      </c>
      <c r="F804" s="4">
        <v>803</v>
      </c>
      <c r="G804" s="4"/>
      <c r="H804" s="4"/>
      <c r="I804" s="4">
        <v>803</v>
      </c>
      <c r="J804" s="4"/>
      <c r="K804" s="4">
        <v>0</v>
      </c>
      <c r="L804" s="4">
        <v>803</v>
      </c>
      <c r="M804" s="4"/>
      <c r="O804" s="4">
        <v>803</v>
      </c>
      <c r="Q804" s="3">
        <v>0</v>
      </c>
      <c r="R804" s="3">
        <v>803</v>
      </c>
    </row>
    <row r="805" spans="1:18">
      <c r="A805" s="4"/>
      <c r="B805" s="4"/>
      <c r="C805" s="4">
        <v>804</v>
      </c>
      <c r="D805" s="4"/>
      <c r="E805" s="4">
        <v>0</v>
      </c>
      <c r="F805" s="4">
        <v>804</v>
      </c>
      <c r="G805" s="4"/>
      <c r="H805" s="4"/>
      <c r="I805" s="4">
        <v>804</v>
      </c>
      <c r="J805" s="4"/>
      <c r="K805" s="4">
        <v>0</v>
      </c>
      <c r="L805" s="4">
        <v>804</v>
      </c>
      <c r="M805" s="4"/>
      <c r="O805" s="4">
        <v>804</v>
      </c>
      <c r="Q805" s="3">
        <v>0</v>
      </c>
      <c r="R805" s="3">
        <v>804</v>
      </c>
    </row>
    <row r="806" spans="1:18">
      <c r="A806" s="4"/>
      <c r="B806" s="4"/>
      <c r="C806" s="4">
        <v>805</v>
      </c>
      <c r="D806" s="4"/>
      <c r="E806" s="4">
        <v>0</v>
      </c>
      <c r="F806" s="4">
        <v>805</v>
      </c>
      <c r="G806" s="4"/>
      <c r="H806" s="4"/>
      <c r="I806" s="4">
        <v>805</v>
      </c>
      <c r="J806" s="4"/>
      <c r="K806" s="4">
        <v>0</v>
      </c>
      <c r="L806" s="4">
        <v>805</v>
      </c>
      <c r="M806" s="4"/>
      <c r="O806" s="4">
        <v>805</v>
      </c>
      <c r="Q806" s="3">
        <v>0</v>
      </c>
      <c r="R806" s="3">
        <v>805</v>
      </c>
    </row>
    <row r="807" spans="1:18">
      <c r="A807" s="4"/>
      <c r="B807" s="4"/>
      <c r="C807" s="4">
        <v>806</v>
      </c>
      <c r="D807" s="4"/>
      <c r="E807" s="4">
        <v>0</v>
      </c>
      <c r="F807" s="4">
        <v>806</v>
      </c>
      <c r="G807" s="4"/>
      <c r="H807" s="4"/>
      <c r="I807" s="4">
        <v>806</v>
      </c>
      <c r="J807" s="4"/>
      <c r="K807" s="4">
        <v>0</v>
      </c>
      <c r="L807" s="4">
        <v>806</v>
      </c>
      <c r="M807" s="4"/>
      <c r="O807" s="4">
        <v>806</v>
      </c>
      <c r="Q807" s="3">
        <v>0</v>
      </c>
      <c r="R807" s="3">
        <v>806</v>
      </c>
    </row>
    <row r="808" spans="1:18">
      <c r="A808" s="4"/>
      <c r="B808" s="4"/>
      <c r="C808" s="4">
        <v>807</v>
      </c>
      <c r="D808" s="4"/>
      <c r="E808" s="4">
        <v>0</v>
      </c>
      <c r="F808" s="4">
        <v>807</v>
      </c>
      <c r="G808" s="4"/>
      <c r="H808" s="4"/>
      <c r="I808" s="4">
        <v>807</v>
      </c>
      <c r="J808" s="4"/>
      <c r="K808" s="4">
        <v>0</v>
      </c>
      <c r="L808" s="4">
        <v>807</v>
      </c>
      <c r="M808" s="4"/>
      <c r="O808" s="4">
        <v>807</v>
      </c>
      <c r="Q808" s="3">
        <v>0</v>
      </c>
      <c r="R808" s="3">
        <v>807</v>
      </c>
    </row>
    <row r="809" spans="1:18">
      <c r="A809" s="4"/>
      <c r="B809" s="4"/>
      <c r="C809" s="4">
        <v>808</v>
      </c>
      <c r="D809" s="4"/>
      <c r="E809" s="4">
        <v>0</v>
      </c>
      <c r="F809" s="4">
        <v>808</v>
      </c>
      <c r="G809" s="4"/>
      <c r="H809" s="4"/>
      <c r="I809" s="4">
        <v>808</v>
      </c>
      <c r="J809" s="4"/>
      <c r="K809" s="4">
        <v>0</v>
      </c>
      <c r="L809" s="4">
        <v>808</v>
      </c>
      <c r="M809" s="4"/>
      <c r="O809" s="4">
        <v>808</v>
      </c>
      <c r="Q809" s="3">
        <v>0</v>
      </c>
      <c r="R809" s="3">
        <v>808</v>
      </c>
    </row>
    <row r="810" spans="1:18">
      <c r="A810" s="4"/>
      <c r="B810" s="4"/>
      <c r="C810" s="4">
        <v>809</v>
      </c>
      <c r="D810" s="4"/>
      <c r="E810" s="4">
        <v>0</v>
      </c>
      <c r="F810" s="4">
        <v>809</v>
      </c>
      <c r="G810" s="4"/>
      <c r="H810" s="4"/>
      <c r="I810" s="4">
        <v>809</v>
      </c>
      <c r="J810" s="4"/>
      <c r="K810" s="4">
        <v>0</v>
      </c>
      <c r="L810" s="4">
        <v>809</v>
      </c>
      <c r="M810" s="4"/>
      <c r="O810" s="4">
        <v>809</v>
      </c>
      <c r="Q810" s="3">
        <v>0</v>
      </c>
      <c r="R810" s="3">
        <v>809</v>
      </c>
    </row>
    <row r="811" spans="1:18">
      <c r="A811" s="4"/>
      <c r="B811" s="4"/>
      <c r="C811" s="4">
        <v>810</v>
      </c>
      <c r="D811" s="4"/>
      <c r="E811" s="4">
        <v>0</v>
      </c>
      <c r="F811" s="4">
        <v>810</v>
      </c>
      <c r="G811" s="4"/>
      <c r="H811" s="4"/>
      <c r="I811" s="4">
        <v>810</v>
      </c>
      <c r="J811" s="4"/>
      <c r="K811" s="4">
        <v>0</v>
      </c>
      <c r="L811" s="4">
        <v>810</v>
      </c>
      <c r="M811" s="4"/>
      <c r="O811" s="4">
        <v>810</v>
      </c>
      <c r="Q811" s="3">
        <v>0</v>
      </c>
      <c r="R811" s="3">
        <v>810</v>
      </c>
    </row>
    <row r="812" spans="1:18">
      <c r="A812" s="4"/>
      <c r="B812" s="4"/>
      <c r="C812" s="4">
        <v>811</v>
      </c>
      <c r="D812" s="4"/>
      <c r="E812" s="4">
        <v>0</v>
      </c>
      <c r="F812" s="4">
        <v>811</v>
      </c>
      <c r="G812" s="4"/>
      <c r="H812" s="4"/>
      <c r="I812" s="4">
        <v>811</v>
      </c>
      <c r="J812" s="4"/>
      <c r="K812" s="4">
        <v>0</v>
      </c>
      <c r="L812" s="4">
        <v>811</v>
      </c>
      <c r="M812" s="4"/>
      <c r="O812" s="4">
        <v>811</v>
      </c>
      <c r="Q812" s="3">
        <v>0</v>
      </c>
      <c r="R812" s="3">
        <v>811</v>
      </c>
    </row>
    <row r="813" spans="1:18">
      <c r="A813" s="4"/>
      <c r="B813" s="4"/>
      <c r="C813" s="4">
        <v>812</v>
      </c>
      <c r="D813" s="4"/>
      <c r="E813" s="4">
        <v>0</v>
      </c>
      <c r="F813" s="4">
        <v>812</v>
      </c>
      <c r="G813" s="4"/>
      <c r="H813" s="4"/>
      <c r="I813" s="4">
        <v>812</v>
      </c>
      <c r="J813" s="4"/>
      <c r="K813" s="4">
        <v>0</v>
      </c>
      <c r="L813" s="4">
        <v>812</v>
      </c>
      <c r="M813" s="4"/>
      <c r="O813" s="4">
        <v>812</v>
      </c>
      <c r="Q813" s="3">
        <v>0</v>
      </c>
      <c r="R813" s="3">
        <v>812</v>
      </c>
    </row>
    <row r="814" spans="1:18">
      <c r="A814" s="4"/>
      <c r="B814" s="4"/>
      <c r="C814" s="4">
        <v>813</v>
      </c>
      <c r="D814" s="4"/>
      <c r="E814" s="4">
        <v>0</v>
      </c>
      <c r="F814" s="4">
        <v>813</v>
      </c>
      <c r="G814" s="4"/>
      <c r="H814" s="4"/>
      <c r="I814" s="4">
        <v>813</v>
      </c>
      <c r="J814" s="4"/>
      <c r="K814" s="4">
        <v>0</v>
      </c>
      <c r="L814" s="4">
        <v>813</v>
      </c>
      <c r="M814" s="4"/>
      <c r="O814" s="4">
        <v>813</v>
      </c>
      <c r="Q814" s="3">
        <v>0</v>
      </c>
      <c r="R814" s="3">
        <v>813</v>
      </c>
    </row>
    <row r="815" spans="1:18">
      <c r="A815" s="4"/>
      <c r="B815" s="4"/>
      <c r="C815" s="4">
        <v>814</v>
      </c>
      <c r="D815" s="4"/>
      <c r="E815" s="4">
        <v>0</v>
      </c>
      <c r="F815" s="4">
        <v>814</v>
      </c>
      <c r="G815" s="4"/>
      <c r="H815" s="4"/>
      <c r="I815" s="4">
        <v>814</v>
      </c>
      <c r="J815" s="4"/>
      <c r="K815" s="4">
        <v>0</v>
      </c>
      <c r="L815" s="4">
        <v>814</v>
      </c>
      <c r="M815" s="4"/>
      <c r="O815" s="4">
        <v>814</v>
      </c>
      <c r="Q815" s="3">
        <v>0</v>
      </c>
      <c r="R815" s="3">
        <v>814</v>
      </c>
    </row>
    <row r="816" spans="1:18">
      <c r="A816" s="4"/>
      <c r="B816" s="4"/>
      <c r="C816" s="4">
        <v>815</v>
      </c>
      <c r="D816" s="4"/>
      <c r="E816" s="4">
        <v>0</v>
      </c>
      <c r="F816" s="4">
        <v>815</v>
      </c>
      <c r="G816" s="4"/>
      <c r="H816" s="4"/>
      <c r="I816" s="4">
        <v>815</v>
      </c>
      <c r="J816" s="4"/>
      <c r="K816" s="4">
        <v>0</v>
      </c>
      <c r="L816" s="4">
        <v>815</v>
      </c>
      <c r="M816" s="4"/>
      <c r="O816" s="4">
        <v>815</v>
      </c>
      <c r="Q816" s="3">
        <v>0</v>
      </c>
      <c r="R816" s="3">
        <v>815</v>
      </c>
    </row>
    <row r="817" spans="1:18">
      <c r="A817" s="4"/>
      <c r="B817" s="4"/>
      <c r="C817" s="4">
        <v>816</v>
      </c>
      <c r="D817" s="4"/>
      <c r="E817" s="4">
        <v>0</v>
      </c>
      <c r="F817" s="4">
        <v>816</v>
      </c>
      <c r="G817" s="4"/>
      <c r="H817" s="4"/>
      <c r="I817" s="4">
        <v>816</v>
      </c>
      <c r="J817" s="4"/>
      <c r="K817" s="4">
        <v>0</v>
      </c>
      <c r="L817" s="4">
        <v>816</v>
      </c>
      <c r="M817" s="4"/>
      <c r="O817" s="4">
        <v>816</v>
      </c>
      <c r="Q817" s="3">
        <v>0</v>
      </c>
      <c r="R817" s="3">
        <v>816</v>
      </c>
    </row>
    <row r="818" spans="1:18">
      <c r="A818" s="4"/>
      <c r="B818" s="4"/>
      <c r="C818" s="4">
        <v>817</v>
      </c>
      <c r="D818" s="4"/>
      <c r="E818" s="4">
        <v>0</v>
      </c>
      <c r="F818" s="4">
        <v>817</v>
      </c>
      <c r="G818" s="4"/>
      <c r="H818" s="4"/>
      <c r="I818" s="4">
        <v>817</v>
      </c>
      <c r="J818" s="4"/>
      <c r="K818" s="4">
        <v>0</v>
      </c>
      <c r="L818" s="4">
        <v>817</v>
      </c>
      <c r="M818" s="4"/>
      <c r="O818" s="4">
        <v>817</v>
      </c>
      <c r="Q818" s="3">
        <v>0</v>
      </c>
      <c r="R818" s="3">
        <v>817</v>
      </c>
    </row>
    <row r="819" spans="1:18">
      <c r="A819" s="4"/>
      <c r="B819" s="4"/>
      <c r="C819" s="4">
        <v>818</v>
      </c>
      <c r="D819" s="4"/>
      <c r="E819" s="4">
        <v>0</v>
      </c>
      <c r="F819" s="4">
        <v>818</v>
      </c>
      <c r="G819" s="4"/>
      <c r="H819" s="4"/>
      <c r="I819" s="4">
        <v>818</v>
      </c>
      <c r="J819" s="4"/>
      <c r="K819" s="4">
        <v>0</v>
      </c>
      <c r="L819" s="4">
        <v>818</v>
      </c>
      <c r="M819" s="4"/>
      <c r="O819" s="4">
        <v>818</v>
      </c>
      <c r="Q819" s="3">
        <v>0</v>
      </c>
      <c r="R819" s="3">
        <v>818</v>
      </c>
    </row>
    <row r="820" spans="1:18">
      <c r="A820" s="4"/>
      <c r="B820" s="4"/>
      <c r="C820" s="4">
        <v>819</v>
      </c>
      <c r="D820" s="4"/>
      <c r="E820" s="4">
        <v>0</v>
      </c>
      <c r="F820" s="4">
        <v>819</v>
      </c>
      <c r="G820" s="4"/>
      <c r="H820" s="4"/>
      <c r="I820" s="4">
        <v>819</v>
      </c>
      <c r="J820" s="4"/>
      <c r="K820" s="4">
        <v>0</v>
      </c>
      <c r="L820" s="4">
        <v>819</v>
      </c>
      <c r="M820" s="4"/>
      <c r="O820" s="4">
        <v>819</v>
      </c>
      <c r="Q820" s="3">
        <v>0</v>
      </c>
      <c r="R820" s="3">
        <v>819</v>
      </c>
    </row>
    <row r="821" spans="1:18">
      <c r="A821" s="4"/>
      <c r="B821" s="4"/>
      <c r="C821" s="4">
        <v>820</v>
      </c>
      <c r="D821" s="4"/>
      <c r="E821" s="4">
        <v>0</v>
      </c>
      <c r="F821" s="4">
        <v>820</v>
      </c>
      <c r="G821" s="4"/>
      <c r="H821" s="4"/>
      <c r="I821" s="4">
        <v>820</v>
      </c>
      <c r="J821" s="4"/>
      <c r="K821" s="4">
        <v>0</v>
      </c>
      <c r="L821" s="4">
        <v>820</v>
      </c>
      <c r="M821" s="4"/>
      <c r="O821" s="4">
        <v>820</v>
      </c>
      <c r="Q821" s="3">
        <v>0</v>
      </c>
      <c r="R821" s="3">
        <v>820</v>
      </c>
    </row>
    <row r="822" spans="1:18">
      <c r="A822" s="4"/>
      <c r="B822" s="4"/>
      <c r="C822" s="4">
        <v>821</v>
      </c>
      <c r="D822" s="4"/>
      <c r="E822" s="4">
        <v>0</v>
      </c>
      <c r="F822" s="4">
        <v>821</v>
      </c>
      <c r="G822" s="4"/>
      <c r="H822" s="4"/>
      <c r="I822" s="4">
        <v>821</v>
      </c>
      <c r="J822" s="4"/>
      <c r="K822" s="4">
        <v>0</v>
      </c>
      <c r="L822" s="4">
        <v>821</v>
      </c>
      <c r="M822" s="4"/>
      <c r="O822" s="4">
        <v>821</v>
      </c>
      <c r="Q822" s="3">
        <v>0</v>
      </c>
      <c r="R822" s="3">
        <v>821</v>
      </c>
    </row>
    <row r="823" spans="1:18">
      <c r="A823" s="4"/>
      <c r="B823" s="4"/>
      <c r="C823" s="4">
        <v>822</v>
      </c>
      <c r="D823" s="4"/>
      <c r="E823" s="4">
        <v>0</v>
      </c>
      <c r="F823" s="4">
        <v>822</v>
      </c>
      <c r="G823" s="4"/>
      <c r="H823" s="4"/>
      <c r="I823" s="4">
        <v>822</v>
      </c>
      <c r="J823" s="4"/>
      <c r="K823" s="4">
        <v>0</v>
      </c>
      <c r="L823" s="4">
        <v>822</v>
      </c>
      <c r="M823" s="4"/>
      <c r="O823" s="4">
        <v>822</v>
      </c>
      <c r="Q823" s="3">
        <v>0</v>
      </c>
      <c r="R823" s="3">
        <v>822</v>
      </c>
    </row>
    <row r="824" spans="1:18">
      <c r="A824" s="4"/>
      <c r="B824" s="4"/>
      <c r="C824" s="4">
        <v>823</v>
      </c>
      <c r="D824" s="4"/>
      <c r="E824" s="4">
        <v>0</v>
      </c>
      <c r="F824" s="4">
        <v>823</v>
      </c>
      <c r="G824" s="4"/>
      <c r="H824" s="4"/>
      <c r="I824" s="4">
        <v>823</v>
      </c>
      <c r="J824" s="4"/>
      <c r="K824" s="4">
        <v>0</v>
      </c>
      <c r="L824" s="4">
        <v>823</v>
      </c>
      <c r="M824" s="4"/>
      <c r="O824" s="4">
        <v>823</v>
      </c>
      <c r="Q824" s="3">
        <v>0</v>
      </c>
      <c r="R824" s="3">
        <v>823</v>
      </c>
    </row>
    <row r="825" spans="1:18">
      <c r="A825" s="4"/>
      <c r="B825" s="4"/>
      <c r="C825" s="4">
        <v>824</v>
      </c>
      <c r="D825" s="4"/>
      <c r="E825" s="4">
        <v>0</v>
      </c>
      <c r="F825" s="4">
        <v>824</v>
      </c>
      <c r="G825" s="4"/>
      <c r="H825" s="4"/>
      <c r="I825" s="4">
        <v>824</v>
      </c>
      <c r="J825" s="4"/>
      <c r="K825" s="4">
        <v>0</v>
      </c>
      <c r="L825" s="4">
        <v>824</v>
      </c>
      <c r="M825" s="4"/>
      <c r="O825" s="4">
        <v>824</v>
      </c>
      <c r="Q825" s="3">
        <v>0</v>
      </c>
      <c r="R825" s="3">
        <v>824</v>
      </c>
    </row>
    <row r="826" spans="1:18">
      <c r="A826" s="4"/>
      <c r="B826" s="4"/>
      <c r="C826" s="4">
        <v>825</v>
      </c>
      <c r="D826" s="4"/>
      <c r="E826" s="4">
        <v>0</v>
      </c>
      <c r="F826" s="4">
        <v>825</v>
      </c>
      <c r="G826" s="4"/>
      <c r="H826" s="4"/>
      <c r="I826" s="4">
        <v>825</v>
      </c>
      <c r="J826" s="4"/>
      <c r="K826" s="4">
        <v>0</v>
      </c>
      <c r="L826" s="4">
        <v>825</v>
      </c>
      <c r="M826" s="4"/>
      <c r="O826" s="4">
        <v>825</v>
      </c>
      <c r="Q826" s="3">
        <v>0</v>
      </c>
      <c r="R826" s="3">
        <v>825</v>
      </c>
    </row>
    <row r="827" spans="1:18">
      <c r="A827" s="4"/>
      <c r="B827" s="4"/>
      <c r="C827" s="4">
        <v>826</v>
      </c>
      <c r="D827" s="4"/>
      <c r="E827" s="4">
        <v>0</v>
      </c>
      <c r="F827" s="4">
        <v>826</v>
      </c>
      <c r="G827" s="4"/>
      <c r="H827" s="4"/>
      <c r="I827" s="4">
        <v>826</v>
      </c>
      <c r="J827" s="4"/>
      <c r="K827" s="4">
        <v>0</v>
      </c>
      <c r="L827" s="4">
        <v>826</v>
      </c>
      <c r="M827" s="4"/>
      <c r="O827" s="4">
        <v>826</v>
      </c>
      <c r="Q827" s="3">
        <v>0</v>
      </c>
      <c r="R827" s="3">
        <v>826</v>
      </c>
    </row>
    <row r="828" spans="1:18">
      <c r="A828" s="4"/>
      <c r="B828" s="4"/>
      <c r="C828" s="4">
        <v>827</v>
      </c>
      <c r="D828" s="4"/>
      <c r="E828" s="4">
        <v>0</v>
      </c>
      <c r="F828" s="4">
        <v>827</v>
      </c>
      <c r="G828" s="4"/>
      <c r="H828" s="4"/>
      <c r="I828" s="4">
        <v>827</v>
      </c>
      <c r="J828" s="4"/>
      <c r="K828" s="4">
        <v>0</v>
      </c>
      <c r="L828" s="4">
        <v>827</v>
      </c>
      <c r="M828" s="4"/>
      <c r="O828" s="4">
        <v>827</v>
      </c>
      <c r="Q828" s="3">
        <v>0</v>
      </c>
      <c r="R828" s="3">
        <v>827</v>
      </c>
    </row>
    <row r="829" spans="1:18">
      <c r="A829" s="4"/>
      <c r="B829" s="4"/>
      <c r="C829" s="4">
        <v>828</v>
      </c>
      <c r="D829" s="4"/>
      <c r="E829" s="4">
        <v>0</v>
      </c>
      <c r="F829" s="4">
        <v>828</v>
      </c>
      <c r="G829" s="4"/>
      <c r="H829" s="4"/>
      <c r="I829" s="4">
        <v>828</v>
      </c>
      <c r="J829" s="4"/>
      <c r="K829" s="4">
        <v>0</v>
      </c>
      <c r="L829" s="4">
        <v>828</v>
      </c>
      <c r="M829" s="4"/>
      <c r="O829" s="4">
        <v>828</v>
      </c>
      <c r="Q829" s="3">
        <v>0</v>
      </c>
      <c r="R829" s="3">
        <v>828</v>
      </c>
    </row>
    <row r="830" spans="1:18">
      <c r="A830" s="4"/>
      <c r="B830" s="4"/>
      <c r="C830" s="4">
        <v>829</v>
      </c>
      <c r="D830" s="4"/>
      <c r="E830" s="4">
        <v>0</v>
      </c>
      <c r="F830" s="4">
        <v>829</v>
      </c>
      <c r="G830" s="4"/>
      <c r="H830" s="4"/>
      <c r="I830" s="4">
        <v>829</v>
      </c>
      <c r="J830" s="4"/>
      <c r="K830" s="4">
        <v>0</v>
      </c>
      <c r="L830" s="4">
        <v>829</v>
      </c>
      <c r="M830" s="4"/>
      <c r="O830" s="4">
        <v>829</v>
      </c>
      <c r="Q830" s="3">
        <v>0</v>
      </c>
      <c r="R830" s="3">
        <v>829</v>
      </c>
    </row>
    <row r="831" spans="1:18">
      <c r="A831" s="4"/>
      <c r="B831" s="4"/>
      <c r="C831" s="4">
        <v>830</v>
      </c>
      <c r="D831" s="4"/>
      <c r="E831" s="4">
        <v>0</v>
      </c>
      <c r="F831" s="4">
        <v>830</v>
      </c>
      <c r="G831" s="4"/>
      <c r="H831" s="4"/>
      <c r="I831" s="4">
        <v>830</v>
      </c>
      <c r="J831" s="4"/>
      <c r="K831" s="4">
        <v>0</v>
      </c>
      <c r="L831" s="4">
        <v>830</v>
      </c>
      <c r="M831" s="4"/>
      <c r="O831" s="4">
        <v>830</v>
      </c>
      <c r="Q831" s="3">
        <v>0</v>
      </c>
      <c r="R831" s="3">
        <v>830</v>
      </c>
    </row>
    <row r="832" spans="1:18">
      <c r="A832" s="4"/>
      <c r="B832" s="4"/>
      <c r="C832" s="4">
        <v>831</v>
      </c>
      <c r="D832" s="4"/>
      <c r="E832" s="4">
        <v>0</v>
      </c>
      <c r="F832" s="4">
        <v>831</v>
      </c>
      <c r="G832" s="4"/>
      <c r="H832" s="4"/>
      <c r="I832" s="4">
        <v>831</v>
      </c>
      <c r="J832" s="4"/>
      <c r="K832" s="4">
        <v>0</v>
      </c>
      <c r="L832" s="4">
        <v>831</v>
      </c>
      <c r="M832" s="4"/>
      <c r="O832" s="4">
        <v>831</v>
      </c>
      <c r="Q832" s="3">
        <v>0</v>
      </c>
      <c r="R832" s="3">
        <v>831</v>
      </c>
    </row>
    <row r="833" spans="1:18">
      <c r="A833" s="4"/>
      <c r="B833" s="4"/>
      <c r="C833" s="4">
        <v>832</v>
      </c>
      <c r="D833" s="4"/>
      <c r="E833" s="4">
        <v>0</v>
      </c>
      <c r="F833" s="4">
        <v>832</v>
      </c>
      <c r="G833" s="4"/>
      <c r="H833" s="4"/>
      <c r="I833" s="4">
        <v>832</v>
      </c>
      <c r="J833" s="4"/>
      <c r="K833" s="4">
        <v>0</v>
      </c>
      <c r="L833" s="4">
        <v>832</v>
      </c>
      <c r="M833" s="4"/>
      <c r="O833" s="4">
        <v>832</v>
      </c>
      <c r="Q833" s="3">
        <v>0</v>
      </c>
      <c r="R833" s="3">
        <v>832</v>
      </c>
    </row>
    <row r="834" spans="1:18">
      <c r="A834" s="4"/>
      <c r="B834" s="4"/>
      <c r="C834" s="4">
        <v>833</v>
      </c>
      <c r="D834" s="4"/>
      <c r="E834" s="4">
        <v>0</v>
      </c>
      <c r="F834" s="4">
        <v>833</v>
      </c>
      <c r="G834" s="4"/>
      <c r="H834" s="4"/>
      <c r="I834" s="4">
        <v>833</v>
      </c>
      <c r="J834" s="4"/>
      <c r="K834" s="4">
        <v>0</v>
      </c>
      <c r="L834" s="4">
        <v>833</v>
      </c>
      <c r="M834" s="4"/>
      <c r="O834" s="4">
        <v>833</v>
      </c>
      <c r="Q834" s="3">
        <v>0</v>
      </c>
      <c r="R834" s="3">
        <v>833</v>
      </c>
    </row>
    <row r="835" spans="1:18">
      <c r="A835" s="4"/>
      <c r="B835" s="4"/>
      <c r="C835" s="4">
        <v>834</v>
      </c>
      <c r="D835" s="4"/>
      <c r="E835" s="4">
        <v>0</v>
      </c>
      <c r="F835" s="4">
        <v>834</v>
      </c>
      <c r="G835" s="4"/>
      <c r="H835" s="4"/>
      <c r="I835" s="4">
        <v>834</v>
      </c>
      <c r="J835" s="4"/>
      <c r="K835" s="4">
        <v>0</v>
      </c>
      <c r="L835" s="4">
        <v>834</v>
      </c>
      <c r="M835" s="4"/>
      <c r="O835" s="4">
        <v>834</v>
      </c>
      <c r="Q835" s="3">
        <v>0</v>
      </c>
      <c r="R835" s="3">
        <v>834</v>
      </c>
    </row>
    <row r="836" spans="1:18">
      <c r="A836" s="4"/>
      <c r="B836" s="4"/>
      <c r="C836" s="4">
        <v>835</v>
      </c>
      <c r="D836" s="4"/>
      <c r="E836" s="4">
        <v>0</v>
      </c>
      <c r="F836" s="4">
        <v>835</v>
      </c>
      <c r="G836" s="4"/>
      <c r="H836" s="4"/>
      <c r="I836" s="4">
        <v>835</v>
      </c>
      <c r="J836" s="4"/>
      <c r="K836" s="4">
        <v>0</v>
      </c>
      <c r="L836" s="4">
        <v>835</v>
      </c>
      <c r="M836" s="4"/>
      <c r="O836" s="4">
        <v>835</v>
      </c>
      <c r="Q836" s="3">
        <v>0</v>
      </c>
      <c r="R836" s="3">
        <v>835</v>
      </c>
    </row>
    <row r="837" spans="1:18">
      <c r="A837" s="4"/>
      <c r="B837" s="4"/>
      <c r="C837" s="4">
        <v>836</v>
      </c>
      <c r="D837" s="4"/>
      <c r="E837" s="4">
        <v>0</v>
      </c>
      <c r="F837" s="4">
        <v>836</v>
      </c>
      <c r="G837" s="4"/>
      <c r="H837" s="4"/>
      <c r="I837" s="4">
        <v>836</v>
      </c>
      <c r="J837" s="4"/>
      <c r="K837" s="4">
        <v>0</v>
      </c>
      <c r="L837" s="4">
        <v>836</v>
      </c>
      <c r="M837" s="4"/>
      <c r="O837" s="4">
        <v>836</v>
      </c>
      <c r="Q837" s="3">
        <v>0</v>
      </c>
      <c r="R837" s="3">
        <v>836</v>
      </c>
    </row>
    <row r="838" spans="1:18">
      <c r="A838" s="4"/>
      <c r="B838" s="4"/>
      <c r="C838" s="4">
        <v>837</v>
      </c>
      <c r="D838" s="4"/>
      <c r="E838" s="4">
        <v>0</v>
      </c>
      <c r="F838" s="4">
        <v>837</v>
      </c>
      <c r="G838" s="4"/>
      <c r="H838" s="4"/>
      <c r="I838" s="4">
        <v>837</v>
      </c>
      <c r="J838" s="4"/>
      <c r="K838" s="4">
        <v>0</v>
      </c>
      <c r="L838" s="4">
        <v>837</v>
      </c>
      <c r="M838" s="4"/>
      <c r="O838" s="4">
        <v>837</v>
      </c>
      <c r="Q838" s="3">
        <v>0</v>
      </c>
      <c r="R838" s="3">
        <v>837</v>
      </c>
    </row>
    <row r="839" spans="1:18">
      <c r="A839" s="4"/>
      <c r="B839" s="4"/>
      <c r="C839" s="4">
        <v>838</v>
      </c>
      <c r="D839" s="4"/>
      <c r="E839" s="4">
        <v>0</v>
      </c>
      <c r="F839" s="4">
        <v>838</v>
      </c>
      <c r="G839" s="4"/>
      <c r="H839" s="4"/>
      <c r="I839" s="4">
        <v>838</v>
      </c>
      <c r="J839" s="4"/>
      <c r="K839" s="4">
        <v>0</v>
      </c>
      <c r="L839" s="4">
        <v>838</v>
      </c>
      <c r="M839" s="4"/>
      <c r="O839" s="4">
        <v>838</v>
      </c>
      <c r="Q839" s="3">
        <v>0</v>
      </c>
      <c r="R839" s="3">
        <v>838</v>
      </c>
    </row>
    <row r="840" spans="1:18">
      <c r="A840" s="4"/>
      <c r="B840" s="4"/>
      <c r="C840" s="4">
        <v>839</v>
      </c>
      <c r="D840" s="4"/>
      <c r="E840" s="4">
        <v>0</v>
      </c>
      <c r="F840" s="4">
        <v>839</v>
      </c>
      <c r="G840" s="4"/>
      <c r="H840" s="4"/>
      <c r="I840" s="4">
        <v>839</v>
      </c>
      <c r="J840" s="4"/>
      <c r="K840" s="4">
        <v>0</v>
      </c>
      <c r="L840" s="4">
        <v>839</v>
      </c>
      <c r="M840" s="4"/>
      <c r="O840" s="4">
        <v>839</v>
      </c>
      <c r="Q840" s="3">
        <v>0</v>
      </c>
      <c r="R840" s="3">
        <v>839</v>
      </c>
    </row>
    <row r="841" spans="1:18">
      <c r="A841" s="4"/>
      <c r="B841" s="4"/>
      <c r="C841" s="4">
        <v>840</v>
      </c>
      <c r="D841" s="4"/>
      <c r="E841" s="4">
        <v>0</v>
      </c>
      <c r="F841" s="4">
        <v>840</v>
      </c>
      <c r="G841" s="4"/>
      <c r="H841" s="4"/>
      <c r="I841" s="4">
        <v>840</v>
      </c>
      <c r="J841" s="4"/>
      <c r="K841" s="4">
        <v>0</v>
      </c>
      <c r="L841" s="4">
        <v>840</v>
      </c>
      <c r="M841" s="4"/>
      <c r="O841" s="4">
        <v>840</v>
      </c>
      <c r="Q841" s="3">
        <v>0</v>
      </c>
      <c r="R841" s="3">
        <v>840</v>
      </c>
    </row>
    <row r="842" spans="1:18">
      <c r="A842" s="4"/>
      <c r="B842" s="4"/>
      <c r="C842" s="4">
        <v>841</v>
      </c>
      <c r="D842" s="4"/>
      <c r="E842" s="4">
        <v>0</v>
      </c>
      <c r="F842" s="4">
        <v>841</v>
      </c>
      <c r="G842" s="4"/>
      <c r="H842" s="4"/>
      <c r="I842" s="4">
        <v>841</v>
      </c>
      <c r="J842" s="4"/>
      <c r="K842" s="4">
        <v>0</v>
      </c>
      <c r="L842" s="4">
        <v>841</v>
      </c>
      <c r="M842" s="4"/>
      <c r="O842" s="4">
        <v>841</v>
      </c>
      <c r="Q842" s="3">
        <v>0</v>
      </c>
      <c r="R842" s="3">
        <v>841</v>
      </c>
    </row>
    <row r="843" spans="1:18">
      <c r="A843" s="4"/>
      <c r="B843" s="4"/>
      <c r="C843" s="4">
        <v>842</v>
      </c>
      <c r="D843" s="4"/>
      <c r="E843" s="4">
        <v>0</v>
      </c>
      <c r="F843" s="4">
        <v>842</v>
      </c>
      <c r="G843" s="4"/>
      <c r="H843" s="4"/>
      <c r="I843" s="4">
        <v>842</v>
      </c>
      <c r="J843" s="4"/>
      <c r="K843" s="4">
        <v>0</v>
      </c>
      <c r="L843" s="4">
        <v>842</v>
      </c>
      <c r="M843" s="4"/>
      <c r="O843" s="4">
        <v>842</v>
      </c>
      <c r="Q843" s="3">
        <v>0</v>
      </c>
      <c r="R843" s="3">
        <v>842</v>
      </c>
    </row>
    <row r="844" spans="1:18">
      <c r="A844" s="4"/>
      <c r="B844" s="4"/>
      <c r="C844" s="4">
        <v>843</v>
      </c>
      <c r="D844" s="4"/>
      <c r="E844" s="4">
        <v>0</v>
      </c>
      <c r="F844" s="4">
        <v>843</v>
      </c>
      <c r="G844" s="4"/>
      <c r="H844" s="4"/>
      <c r="I844" s="4">
        <v>843</v>
      </c>
      <c r="J844" s="4"/>
      <c r="K844" s="4">
        <v>0</v>
      </c>
      <c r="L844" s="4">
        <v>843</v>
      </c>
      <c r="M844" s="4"/>
      <c r="O844" s="4">
        <v>843</v>
      </c>
      <c r="Q844" s="3">
        <v>0</v>
      </c>
      <c r="R844" s="3">
        <v>843</v>
      </c>
    </row>
    <row r="845" spans="1:18">
      <c r="A845" s="4"/>
      <c r="B845" s="4"/>
      <c r="C845" s="4">
        <v>844</v>
      </c>
      <c r="D845" s="4"/>
      <c r="E845" s="4">
        <v>0</v>
      </c>
      <c r="F845" s="4">
        <v>844</v>
      </c>
      <c r="G845" s="4"/>
      <c r="H845" s="4"/>
      <c r="I845" s="4">
        <v>844</v>
      </c>
      <c r="J845" s="4"/>
      <c r="K845" s="4">
        <v>0</v>
      </c>
      <c r="L845" s="4">
        <v>844</v>
      </c>
      <c r="M845" s="4"/>
      <c r="O845" s="4">
        <v>844</v>
      </c>
      <c r="Q845" s="3">
        <v>0</v>
      </c>
      <c r="R845" s="3">
        <v>844</v>
      </c>
    </row>
    <row r="846" spans="1:18">
      <c r="A846" s="4"/>
      <c r="B846" s="4"/>
      <c r="C846" s="4">
        <v>845</v>
      </c>
      <c r="D846" s="4"/>
      <c r="E846" s="4">
        <v>0</v>
      </c>
      <c r="F846" s="4">
        <v>845</v>
      </c>
      <c r="G846" s="4"/>
      <c r="H846" s="4"/>
      <c r="I846" s="4">
        <v>845</v>
      </c>
      <c r="J846" s="4"/>
      <c r="K846" s="4">
        <v>0</v>
      </c>
      <c r="L846" s="4">
        <v>845</v>
      </c>
      <c r="M846" s="4"/>
      <c r="O846" s="4">
        <v>845</v>
      </c>
      <c r="Q846" s="3">
        <v>0</v>
      </c>
      <c r="R846" s="3">
        <v>845</v>
      </c>
    </row>
    <row r="847" spans="1:18">
      <c r="A847" s="4"/>
      <c r="B847" s="4"/>
      <c r="C847" s="4">
        <v>846</v>
      </c>
      <c r="D847" s="4"/>
      <c r="E847" s="4">
        <v>0</v>
      </c>
      <c r="F847" s="4">
        <v>846</v>
      </c>
      <c r="G847" s="4"/>
      <c r="H847" s="4"/>
      <c r="I847" s="4">
        <v>846</v>
      </c>
      <c r="J847" s="4"/>
      <c r="K847" s="4">
        <v>0</v>
      </c>
      <c r="L847" s="4">
        <v>846</v>
      </c>
      <c r="M847" s="4"/>
      <c r="O847" s="4">
        <v>846</v>
      </c>
      <c r="Q847" s="3">
        <v>0</v>
      </c>
      <c r="R847" s="3">
        <v>846</v>
      </c>
    </row>
    <row r="848" spans="1:18">
      <c r="A848" s="4"/>
      <c r="B848" s="4"/>
      <c r="C848" s="4">
        <v>847</v>
      </c>
      <c r="D848" s="4"/>
      <c r="E848" s="4">
        <v>0</v>
      </c>
      <c r="F848" s="4">
        <v>847</v>
      </c>
      <c r="G848" s="4"/>
      <c r="H848" s="4"/>
      <c r="I848" s="4">
        <v>847</v>
      </c>
      <c r="J848" s="4"/>
      <c r="K848" s="4">
        <v>0</v>
      </c>
      <c r="L848" s="4">
        <v>847</v>
      </c>
      <c r="M848" s="4"/>
      <c r="O848" s="4">
        <v>847</v>
      </c>
      <c r="Q848" s="3">
        <v>0</v>
      </c>
      <c r="R848" s="3">
        <v>847</v>
      </c>
    </row>
    <row r="849" spans="1:18">
      <c r="A849" s="4"/>
      <c r="B849" s="4"/>
      <c r="C849" s="4">
        <v>848</v>
      </c>
      <c r="D849" s="4"/>
      <c r="E849" s="4">
        <v>0</v>
      </c>
      <c r="F849" s="4">
        <v>848</v>
      </c>
      <c r="G849" s="4"/>
      <c r="H849" s="4"/>
      <c r="I849" s="4">
        <v>848</v>
      </c>
      <c r="J849" s="4"/>
      <c r="K849" s="4">
        <v>0</v>
      </c>
      <c r="L849" s="4">
        <v>848</v>
      </c>
      <c r="M849" s="4"/>
      <c r="O849" s="4">
        <v>848</v>
      </c>
      <c r="Q849" s="3">
        <v>0</v>
      </c>
      <c r="R849" s="3">
        <v>848</v>
      </c>
    </row>
    <row r="850" spans="1:18">
      <c r="A850" s="4"/>
      <c r="B850" s="4"/>
      <c r="C850" s="4">
        <v>849</v>
      </c>
      <c r="D850" s="4"/>
      <c r="E850" s="4">
        <v>0</v>
      </c>
      <c r="F850" s="4">
        <v>849</v>
      </c>
      <c r="G850" s="4"/>
      <c r="H850" s="4"/>
      <c r="I850" s="4">
        <v>849</v>
      </c>
      <c r="J850" s="4"/>
      <c r="K850" s="4">
        <v>0</v>
      </c>
      <c r="L850" s="4">
        <v>849</v>
      </c>
      <c r="M850" s="4"/>
      <c r="O850" s="4">
        <v>849</v>
      </c>
      <c r="Q850" s="3">
        <v>0</v>
      </c>
      <c r="R850" s="3">
        <v>849</v>
      </c>
    </row>
    <row r="851" spans="1:18">
      <c r="A851" s="4"/>
      <c r="B851" s="4"/>
      <c r="C851" s="4">
        <v>850</v>
      </c>
      <c r="D851" s="4"/>
      <c r="E851" s="4">
        <v>0</v>
      </c>
      <c r="F851" s="4">
        <v>850</v>
      </c>
      <c r="G851" s="4"/>
      <c r="H851" s="4"/>
      <c r="I851" s="4">
        <v>850</v>
      </c>
      <c r="J851" s="4"/>
      <c r="K851" s="4">
        <v>0</v>
      </c>
      <c r="L851" s="4">
        <v>850</v>
      </c>
      <c r="M851" s="4"/>
      <c r="O851" s="4">
        <v>850</v>
      </c>
      <c r="Q851" s="3">
        <v>0</v>
      </c>
      <c r="R851" s="3">
        <v>850</v>
      </c>
    </row>
    <row r="852" spans="1:18">
      <c r="A852" s="4"/>
      <c r="B852" s="4"/>
      <c r="C852" s="4">
        <v>851</v>
      </c>
      <c r="D852" s="4"/>
      <c r="E852" s="4">
        <v>0</v>
      </c>
      <c r="F852" s="4">
        <v>851</v>
      </c>
      <c r="G852" s="4"/>
      <c r="H852" s="4"/>
      <c r="I852" s="4">
        <v>851</v>
      </c>
      <c r="J852" s="4"/>
      <c r="K852" s="4">
        <v>0</v>
      </c>
      <c r="L852" s="4">
        <v>851</v>
      </c>
      <c r="M852" s="4"/>
      <c r="O852" s="4">
        <v>851</v>
      </c>
      <c r="Q852" s="3">
        <v>0</v>
      </c>
      <c r="R852" s="3">
        <v>851</v>
      </c>
    </row>
    <row r="853" spans="1:18">
      <c r="A853" s="4"/>
      <c r="B853" s="4"/>
      <c r="C853" s="4">
        <v>852</v>
      </c>
      <c r="D853" s="4"/>
      <c r="E853" s="4">
        <v>0</v>
      </c>
      <c r="F853" s="4">
        <v>852</v>
      </c>
      <c r="G853" s="4"/>
      <c r="H853" s="4"/>
      <c r="I853" s="4">
        <v>852</v>
      </c>
      <c r="J853" s="4"/>
      <c r="K853" s="4">
        <v>0</v>
      </c>
      <c r="L853" s="4">
        <v>852</v>
      </c>
      <c r="M853" s="4"/>
      <c r="O853" s="4">
        <v>852</v>
      </c>
      <c r="Q853" s="3">
        <v>0</v>
      </c>
      <c r="R853" s="3">
        <v>852</v>
      </c>
    </row>
    <row r="854" spans="1:18">
      <c r="A854" s="4"/>
      <c r="B854" s="4"/>
      <c r="C854" s="4">
        <v>853</v>
      </c>
      <c r="D854" s="4"/>
      <c r="E854" s="4">
        <v>0</v>
      </c>
      <c r="F854" s="4">
        <v>853</v>
      </c>
      <c r="G854" s="4"/>
      <c r="H854" s="4"/>
      <c r="I854" s="4">
        <v>853</v>
      </c>
      <c r="J854" s="4"/>
      <c r="K854" s="4">
        <v>0</v>
      </c>
      <c r="L854" s="4">
        <v>853</v>
      </c>
      <c r="M854" s="4"/>
      <c r="O854" s="4">
        <v>853</v>
      </c>
      <c r="Q854" s="3">
        <v>0</v>
      </c>
      <c r="R854" s="3">
        <v>853</v>
      </c>
    </row>
    <row r="855" spans="1:18">
      <c r="A855" s="4"/>
      <c r="B855" s="4"/>
      <c r="C855" s="4">
        <v>854</v>
      </c>
      <c r="D855" s="4"/>
      <c r="E855" s="4">
        <v>0</v>
      </c>
      <c r="F855" s="4">
        <v>854</v>
      </c>
      <c r="G855" s="4"/>
      <c r="H855" s="4"/>
      <c r="I855" s="4">
        <v>854</v>
      </c>
      <c r="J855" s="4"/>
      <c r="K855" s="4">
        <v>0</v>
      </c>
      <c r="L855" s="4">
        <v>854</v>
      </c>
      <c r="M855" s="4"/>
      <c r="O855" s="4">
        <v>854</v>
      </c>
      <c r="Q855" s="3">
        <v>0</v>
      </c>
      <c r="R855" s="3">
        <v>854</v>
      </c>
    </row>
    <row r="856" spans="1:18">
      <c r="A856" s="4"/>
      <c r="B856" s="4"/>
      <c r="C856" s="4">
        <v>855</v>
      </c>
      <c r="D856" s="4"/>
      <c r="E856" s="4">
        <v>0</v>
      </c>
      <c r="F856" s="4">
        <v>855</v>
      </c>
      <c r="G856" s="4"/>
      <c r="H856" s="4"/>
      <c r="I856" s="4">
        <v>855</v>
      </c>
      <c r="J856" s="4"/>
      <c r="K856" s="4">
        <v>0</v>
      </c>
      <c r="L856" s="4">
        <v>855</v>
      </c>
      <c r="M856" s="4"/>
      <c r="O856" s="4">
        <v>855</v>
      </c>
      <c r="Q856" s="3">
        <v>0</v>
      </c>
      <c r="R856" s="3">
        <v>855</v>
      </c>
    </row>
    <row r="857" spans="1:18">
      <c r="A857" s="4"/>
      <c r="B857" s="4"/>
      <c r="C857" s="4">
        <v>856</v>
      </c>
      <c r="D857" s="4"/>
      <c r="E857" s="4">
        <v>0</v>
      </c>
      <c r="F857" s="4">
        <v>856</v>
      </c>
      <c r="G857" s="4"/>
      <c r="H857" s="4"/>
      <c r="I857" s="4">
        <v>856</v>
      </c>
      <c r="J857" s="4"/>
      <c r="K857" s="4">
        <v>0</v>
      </c>
      <c r="L857" s="4">
        <v>856</v>
      </c>
      <c r="M857" s="4"/>
      <c r="O857" s="4">
        <v>856</v>
      </c>
      <c r="Q857" s="3">
        <v>0</v>
      </c>
      <c r="R857" s="3">
        <v>856</v>
      </c>
    </row>
    <row r="858" spans="1:18">
      <c r="A858" s="4"/>
      <c r="B858" s="4"/>
      <c r="C858" s="4">
        <v>857</v>
      </c>
      <c r="D858" s="4"/>
      <c r="E858" s="4">
        <v>0</v>
      </c>
      <c r="F858" s="4">
        <v>857</v>
      </c>
      <c r="G858" s="4"/>
      <c r="H858" s="4"/>
      <c r="I858" s="4">
        <v>857</v>
      </c>
      <c r="J858" s="4"/>
      <c r="K858" s="4">
        <v>0</v>
      </c>
      <c r="L858" s="4">
        <v>857</v>
      </c>
      <c r="M858" s="4"/>
      <c r="O858" s="4">
        <v>857</v>
      </c>
      <c r="Q858" s="3">
        <v>0</v>
      </c>
      <c r="R858" s="3">
        <v>857</v>
      </c>
    </row>
    <row r="859" spans="1:18">
      <c r="A859" s="4"/>
      <c r="B859" s="4"/>
      <c r="C859" s="4">
        <v>858</v>
      </c>
      <c r="D859" s="4"/>
      <c r="E859" s="4">
        <v>0</v>
      </c>
      <c r="F859" s="4">
        <v>858</v>
      </c>
      <c r="G859" s="4"/>
      <c r="H859" s="4"/>
      <c r="I859" s="4">
        <v>858</v>
      </c>
      <c r="J859" s="4"/>
      <c r="K859" s="4">
        <v>0</v>
      </c>
      <c r="L859" s="4">
        <v>858</v>
      </c>
      <c r="M859" s="4"/>
      <c r="O859" s="4">
        <v>858</v>
      </c>
      <c r="Q859" s="3">
        <v>0</v>
      </c>
      <c r="R859" s="3">
        <v>858</v>
      </c>
    </row>
    <row r="860" spans="1:18">
      <c r="A860" s="4"/>
      <c r="B860" s="4"/>
      <c r="C860" s="4">
        <v>859</v>
      </c>
      <c r="D860" s="4"/>
      <c r="E860" s="4">
        <v>0</v>
      </c>
      <c r="F860" s="4">
        <v>859</v>
      </c>
      <c r="G860" s="4"/>
      <c r="H860" s="4"/>
      <c r="I860" s="4">
        <v>859</v>
      </c>
      <c r="J860" s="4"/>
      <c r="K860" s="4">
        <v>0</v>
      </c>
      <c r="L860" s="4">
        <v>859</v>
      </c>
      <c r="M860" s="4"/>
      <c r="O860" s="4">
        <v>859</v>
      </c>
      <c r="Q860" s="3">
        <v>0</v>
      </c>
      <c r="R860" s="3">
        <v>859</v>
      </c>
    </row>
    <row r="861" spans="1:18">
      <c r="A861" s="4"/>
      <c r="B861" s="4"/>
      <c r="C861" s="4">
        <v>860</v>
      </c>
      <c r="D861" s="4"/>
      <c r="E861" s="4">
        <v>0</v>
      </c>
      <c r="F861" s="4">
        <v>860</v>
      </c>
      <c r="G861" s="4"/>
      <c r="H861" s="4"/>
      <c r="I861" s="4">
        <v>860</v>
      </c>
      <c r="J861" s="4"/>
      <c r="K861" s="4">
        <v>0</v>
      </c>
      <c r="L861" s="4">
        <v>860</v>
      </c>
      <c r="M861" s="4"/>
      <c r="O861" s="4">
        <v>860</v>
      </c>
      <c r="Q861" s="3">
        <v>0</v>
      </c>
      <c r="R861" s="3">
        <v>860</v>
      </c>
    </row>
    <row r="862" spans="1:18">
      <c r="A862" s="4"/>
      <c r="B862" s="4"/>
      <c r="C862" s="4">
        <v>861</v>
      </c>
      <c r="D862" s="4"/>
      <c r="E862" s="4">
        <v>0</v>
      </c>
      <c r="F862" s="4">
        <v>861</v>
      </c>
      <c r="G862" s="4"/>
      <c r="H862" s="4"/>
      <c r="I862" s="4">
        <v>861</v>
      </c>
      <c r="J862" s="4"/>
      <c r="K862" s="4">
        <v>0</v>
      </c>
      <c r="L862" s="4">
        <v>861</v>
      </c>
      <c r="M862" s="4"/>
      <c r="O862" s="4">
        <v>861</v>
      </c>
      <c r="Q862" s="3">
        <v>0</v>
      </c>
      <c r="R862" s="3">
        <v>861</v>
      </c>
    </row>
    <row r="863" spans="1:18">
      <c r="A863" s="4"/>
      <c r="B863" s="4"/>
      <c r="C863" s="4">
        <v>862</v>
      </c>
      <c r="D863" s="4"/>
      <c r="E863" s="4">
        <v>0</v>
      </c>
      <c r="F863" s="4">
        <v>862</v>
      </c>
      <c r="G863" s="4"/>
      <c r="H863" s="4"/>
      <c r="I863" s="4">
        <v>862</v>
      </c>
      <c r="J863" s="4"/>
      <c r="K863" s="4">
        <v>0</v>
      </c>
      <c r="L863" s="4">
        <v>862</v>
      </c>
      <c r="M863" s="4"/>
      <c r="O863" s="4">
        <v>862</v>
      </c>
      <c r="Q863" s="3">
        <v>0</v>
      </c>
      <c r="R863" s="3">
        <v>862</v>
      </c>
    </row>
    <row r="864" spans="1:18">
      <c r="A864" s="4"/>
      <c r="B864" s="4"/>
      <c r="C864" s="4">
        <v>863</v>
      </c>
      <c r="D864" s="4"/>
      <c r="E864" s="4">
        <v>0</v>
      </c>
      <c r="F864" s="4">
        <v>863</v>
      </c>
      <c r="G864" s="4"/>
      <c r="H864" s="4"/>
      <c r="I864" s="4">
        <v>863</v>
      </c>
      <c r="J864" s="4"/>
      <c r="K864" s="4">
        <v>0</v>
      </c>
      <c r="L864" s="4">
        <v>863</v>
      </c>
      <c r="M864" s="4"/>
      <c r="O864" s="4">
        <v>863</v>
      </c>
      <c r="Q864" s="3">
        <v>0</v>
      </c>
      <c r="R864" s="3">
        <v>863</v>
      </c>
    </row>
    <row r="865" spans="1:18">
      <c r="A865" s="4"/>
      <c r="B865" s="4"/>
      <c r="C865" s="4">
        <v>864</v>
      </c>
      <c r="D865" s="4"/>
      <c r="E865" s="4">
        <v>0</v>
      </c>
      <c r="F865" s="4">
        <v>864</v>
      </c>
      <c r="G865" s="4"/>
      <c r="H865" s="4"/>
      <c r="I865" s="4">
        <v>864</v>
      </c>
      <c r="J865" s="4"/>
      <c r="K865" s="4">
        <v>0</v>
      </c>
      <c r="L865" s="4">
        <v>864</v>
      </c>
      <c r="M865" s="4"/>
      <c r="O865" s="4">
        <v>864</v>
      </c>
      <c r="Q865" s="3">
        <v>0</v>
      </c>
      <c r="R865" s="3">
        <v>864</v>
      </c>
    </row>
    <row r="866" spans="1:18">
      <c r="A866" s="4"/>
      <c r="B866" s="4"/>
      <c r="C866" s="4">
        <v>865</v>
      </c>
      <c r="D866" s="4"/>
      <c r="E866" s="4">
        <v>0</v>
      </c>
      <c r="F866" s="4">
        <v>865</v>
      </c>
      <c r="G866" s="4"/>
      <c r="H866" s="4"/>
      <c r="I866" s="4">
        <v>865</v>
      </c>
      <c r="J866" s="4"/>
      <c r="K866" s="4">
        <v>0</v>
      </c>
      <c r="L866" s="4">
        <v>865</v>
      </c>
      <c r="M866" s="4"/>
      <c r="O866" s="4">
        <v>865</v>
      </c>
      <c r="Q866" s="3">
        <v>0</v>
      </c>
      <c r="R866" s="3">
        <v>865</v>
      </c>
    </row>
    <row r="867" spans="1:18">
      <c r="A867" s="4"/>
      <c r="B867" s="4"/>
      <c r="C867" s="4">
        <v>866</v>
      </c>
      <c r="D867" s="4"/>
      <c r="E867" s="4">
        <v>0</v>
      </c>
      <c r="F867" s="4">
        <v>866</v>
      </c>
      <c r="G867" s="4"/>
      <c r="H867" s="4"/>
      <c r="I867" s="4">
        <v>866</v>
      </c>
      <c r="J867" s="4"/>
      <c r="K867" s="4">
        <v>0</v>
      </c>
      <c r="L867" s="4">
        <v>866</v>
      </c>
      <c r="M867" s="4"/>
      <c r="O867" s="4">
        <v>866</v>
      </c>
      <c r="Q867" s="3">
        <v>0</v>
      </c>
      <c r="R867" s="3">
        <v>866</v>
      </c>
    </row>
    <row r="868" spans="1:18">
      <c r="A868" s="4"/>
      <c r="B868" s="4"/>
      <c r="C868" s="4">
        <v>867</v>
      </c>
      <c r="D868" s="4"/>
      <c r="E868" s="4">
        <v>0</v>
      </c>
      <c r="F868" s="4">
        <v>867</v>
      </c>
      <c r="G868" s="4"/>
      <c r="H868" s="4"/>
      <c r="I868" s="4">
        <v>867</v>
      </c>
      <c r="J868" s="4"/>
      <c r="K868" s="4">
        <v>0</v>
      </c>
      <c r="L868" s="4">
        <v>867</v>
      </c>
      <c r="M868" s="4"/>
      <c r="O868" s="4">
        <v>867</v>
      </c>
      <c r="Q868" s="3">
        <v>0</v>
      </c>
      <c r="R868" s="3">
        <v>867</v>
      </c>
    </row>
    <row r="869" spans="1:18">
      <c r="A869" s="4"/>
      <c r="B869" s="4"/>
      <c r="C869" s="4">
        <v>868</v>
      </c>
      <c r="D869" s="4"/>
      <c r="E869" s="4">
        <v>0</v>
      </c>
      <c r="F869" s="4">
        <v>868</v>
      </c>
      <c r="G869" s="4"/>
      <c r="H869" s="4"/>
      <c r="I869" s="4">
        <v>868</v>
      </c>
      <c r="J869" s="4"/>
      <c r="K869" s="4">
        <v>0</v>
      </c>
      <c r="L869" s="4">
        <v>868</v>
      </c>
      <c r="M869" s="4"/>
      <c r="O869" s="4">
        <v>868</v>
      </c>
      <c r="Q869" s="3">
        <v>0</v>
      </c>
      <c r="R869" s="3">
        <v>868</v>
      </c>
    </row>
    <row r="870" spans="1:18">
      <c r="A870" s="4"/>
      <c r="B870" s="4"/>
      <c r="C870" s="4">
        <v>869</v>
      </c>
      <c r="D870" s="4"/>
      <c r="E870" s="4">
        <v>0</v>
      </c>
      <c r="F870" s="4">
        <v>869</v>
      </c>
      <c r="G870" s="4"/>
      <c r="H870" s="4"/>
      <c r="I870" s="4">
        <v>869</v>
      </c>
      <c r="J870" s="4"/>
      <c r="K870" s="4">
        <v>0</v>
      </c>
      <c r="L870" s="4">
        <v>869</v>
      </c>
      <c r="M870" s="4"/>
      <c r="O870" s="4">
        <v>869</v>
      </c>
      <c r="Q870" s="3">
        <v>0</v>
      </c>
      <c r="R870" s="3">
        <v>869</v>
      </c>
    </row>
    <row r="871" spans="1:18">
      <c r="A871" s="4"/>
      <c r="B871" s="4"/>
      <c r="C871" s="4">
        <v>870</v>
      </c>
      <c r="D871" s="4"/>
      <c r="E871" s="4">
        <v>0</v>
      </c>
      <c r="F871" s="4">
        <v>870</v>
      </c>
      <c r="G871" s="4"/>
      <c r="H871" s="4"/>
      <c r="I871" s="4">
        <v>870</v>
      </c>
      <c r="J871" s="4"/>
      <c r="K871" s="4">
        <v>0</v>
      </c>
      <c r="L871" s="4">
        <v>870</v>
      </c>
      <c r="M871" s="4"/>
      <c r="O871" s="4">
        <v>870</v>
      </c>
      <c r="Q871" s="3">
        <v>0</v>
      </c>
      <c r="R871" s="3">
        <v>870</v>
      </c>
    </row>
    <row r="872" spans="1:18">
      <c r="A872" s="4"/>
      <c r="B872" s="4"/>
      <c r="C872" s="4">
        <v>871</v>
      </c>
      <c r="D872" s="4"/>
      <c r="E872" s="4">
        <v>0</v>
      </c>
      <c r="F872" s="4">
        <v>871</v>
      </c>
      <c r="G872" s="4"/>
      <c r="H872" s="4"/>
      <c r="I872" s="4">
        <v>871</v>
      </c>
      <c r="J872" s="4"/>
      <c r="K872" s="4">
        <v>0</v>
      </c>
      <c r="L872" s="4">
        <v>871</v>
      </c>
      <c r="M872" s="4"/>
      <c r="O872" s="4">
        <v>871</v>
      </c>
      <c r="Q872" s="3">
        <v>0</v>
      </c>
      <c r="R872" s="3">
        <v>871</v>
      </c>
    </row>
    <row r="873" spans="1:18">
      <c r="A873" s="4"/>
      <c r="B873" s="4"/>
      <c r="C873" s="4">
        <v>872</v>
      </c>
      <c r="D873" s="4"/>
      <c r="E873" s="4">
        <v>0</v>
      </c>
      <c r="F873" s="4">
        <v>872</v>
      </c>
      <c r="G873" s="4"/>
      <c r="H873" s="4"/>
      <c r="I873" s="4">
        <v>872</v>
      </c>
      <c r="J873" s="4"/>
      <c r="K873" s="4">
        <v>0</v>
      </c>
      <c r="L873" s="4">
        <v>872</v>
      </c>
      <c r="M873" s="4"/>
      <c r="O873" s="4">
        <v>872</v>
      </c>
      <c r="Q873" s="3">
        <v>0</v>
      </c>
      <c r="R873" s="3">
        <v>872</v>
      </c>
    </row>
    <row r="874" spans="1:18">
      <c r="A874" s="4"/>
      <c r="B874" s="4"/>
      <c r="C874" s="4">
        <v>873</v>
      </c>
      <c r="D874" s="4"/>
      <c r="E874" s="4">
        <v>0</v>
      </c>
      <c r="F874" s="4">
        <v>873</v>
      </c>
      <c r="G874" s="4"/>
      <c r="H874" s="4"/>
      <c r="I874" s="4">
        <v>873</v>
      </c>
      <c r="J874" s="4"/>
      <c r="K874" s="4">
        <v>0</v>
      </c>
      <c r="L874" s="4">
        <v>873</v>
      </c>
      <c r="M874" s="4"/>
      <c r="O874" s="4">
        <v>873</v>
      </c>
      <c r="Q874" s="3">
        <v>0</v>
      </c>
      <c r="R874" s="3">
        <v>873</v>
      </c>
    </row>
    <row r="875" spans="1:18">
      <c r="A875" s="4"/>
      <c r="B875" s="4"/>
      <c r="C875" s="4">
        <v>874</v>
      </c>
      <c r="D875" s="4"/>
      <c r="E875" s="4">
        <v>0</v>
      </c>
      <c r="F875" s="4">
        <v>874</v>
      </c>
      <c r="G875" s="4"/>
      <c r="H875" s="4"/>
      <c r="I875" s="4">
        <v>874</v>
      </c>
      <c r="J875" s="4"/>
      <c r="K875" s="4">
        <v>0</v>
      </c>
      <c r="L875" s="4">
        <v>874</v>
      </c>
      <c r="M875" s="4"/>
      <c r="O875" s="4">
        <v>874</v>
      </c>
      <c r="Q875" s="3">
        <v>0</v>
      </c>
      <c r="R875" s="3">
        <v>874</v>
      </c>
    </row>
    <row r="876" spans="1:18">
      <c r="A876" s="4"/>
      <c r="B876" s="4"/>
      <c r="C876" s="4">
        <v>875</v>
      </c>
      <c r="D876" s="4"/>
      <c r="E876" s="4">
        <v>0</v>
      </c>
      <c r="F876" s="4">
        <v>875</v>
      </c>
      <c r="G876" s="4"/>
      <c r="H876" s="4"/>
      <c r="I876" s="4">
        <v>875</v>
      </c>
      <c r="J876" s="4"/>
      <c r="K876" s="4">
        <v>0</v>
      </c>
      <c r="L876" s="4">
        <v>875</v>
      </c>
      <c r="M876" s="4"/>
      <c r="O876" s="4">
        <v>875</v>
      </c>
      <c r="Q876" s="3">
        <v>0</v>
      </c>
      <c r="R876" s="3">
        <v>875</v>
      </c>
    </row>
    <row r="877" spans="1:18">
      <c r="A877" s="4"/>
      <c r="B877" s="4"/>
      <c r="C877" s="4">
        <v>876</v>
      </c>
      <c r="D877" s="4"/>
      <c r="E877" s="4">
        <v>0</v>
      </c>
      <c r="F877" s="4">
        <v>876</v>
      </c>
      <c r="G877" s="4"/>
      <c r="H877" s="4"/>
      <c r="I877" s="4">
        <v>876</v>
      </c>
      <c r="J877" s="4"/>
      <c r="K877" s="4">
        <v>0</v>
      </c>
      <c r="L877" s="4">
        <v>876</v>
      </c>
      <c r="M877" s="4"/>
      <c r="O877" s="4">
        <v>876</v>
      </c>
      <c r="Q877" s="3">
        <v>0</v>
      </c>
      <c r="R877" s="3">
        <v>876</v>
      </c>
    </row>
    <row r="878" spans="1:18">
      <c r="A878" s="4"/>
      <c r="B878" s="4"/>
      <c r="C878" s="4">
        <v>877</v>
      </c>
      <c r="D878" s="4"/>
      <c r="E878" s="4">
        <v>0</v>
      </c>
      <c r="F878" s="4">
        <v>877</v>
      </c>
      <c r="G878" s="4"/>
      <c r="H878" s="4"/>
      <c r="I878" s="4">
        <v>877</v>
      </c>
      <c r="J878" s="4"/>
      <c r="K878" s="4">
        <v>0</v>
      </c>
      <c r="L878" s="4">
        <v>877</v>
      </c>
      <c r="M878" s="4"/>
      <c r="O878" s="4">
        <v>877</v>
      </c>
      <c r="Q878" s="3">
        <v>0</v>
      </c>
      <c r="R878" s="3">
        <v>877</v>
      </c>
    </row>
    <row r="879" spans="1:18">
      <c r="A879" s="4"/>
      <c r="B879" s="4"/>
      <c r="C879" s="4">
        <v>878</v>
      </c>
      <c r="D879" s="4"/>
      <c r="E879" s="4">
        <v>0</v>
      </c>
      <c r="F879" s="4">
        <v>878</v>
      </c>
      <c r="G879" s="4"/>
      <c r="H879" s="4"/>
      <c r="I879" s="4">
        <v>878</v>
      </c>
      <c r="J879" s="4"/>
      <c r="K879" s="4">
        <v>0</v>
      </c>
      <c r="L879" s="4">
        <v>878</v>
      </c>
      <c r="M879" s="4"/>
      <c r="O879" s="4">
        <v>878</v>
      </c>
      <c r="Q879" s="3">
        <v>0</v>
      </c>
      <c r="R879" s="3">
        <v>878</v>
      </c>
    </row>
    <row r="880" spans="1:18">
      <c r="A880" s="4"/>
      <c r="B880" s="4"/>
      <c r="C880" s="4">
        <v>879</v>
      </c>
      <c r="D880" s="4"/>
      <c r="E880" s="4">
        <v>0</v>
      </c>
      <c r="F880" s="4">
        <v>879</v>
      </c>
      <c r="G880" s="4"/>
      <c r="H880" s="4"/>
      <c r="I880" s="4">
        <v>879</v>
      </c>
      <c r="J880" s="4"/>
      <c r="K880" s="4">
        <v>0</v>
      </c>
      <c r="L880" s="4">
        <v>879</v>
      </c>
      <c r="M880" s="4"/>
      <c r="O880" s="4">
        <v>879</v>
      </c>
      <c r="Q880" s="3">
        <v>0</v>
      </c>
      <c r="R880" s="3">
        <v>879</v>
      </c>
    </row>
    <row r="881" spans="1:18">
      <c r="A881" s="4"/>
      <c r="B881" s="4"/>
      <c r="C881" s="4">
        <v>880</v>
      </c>
      <c r="D881" s="4"/>
      <c r="E881" s="4">
        <v>0</v>
      </c>
      <c r="F881" s="4">
        <v>880</v>
      </c>
      <c r="G881" s="4"/>
      <c r="H881" s="4"/>
      <c r="I881" s="4">
        <v>880</v>
      </c>
      <c r="J881" s="4"/>
      <c r="K881" s="4">
        <v>0</v>
      </c>
      <c r="L881" s="4">
        <v>880</v>
      </c>
      <c r="M881" s="4"/>
      <c r="O881" s="4">
        <v>880</v>
      </c>
      <c r="Q881" s="3">
        <v>0</v>
      </c>
      <c r="R881" s="3">
        <v>880</v>
      </c>
    </row>
    <row r="882" spans="1:18">
      <c r="A882" s="4"/>
      <c r="B882" s="4"/>
      <c r="C882" s="4">
        <v>881</v>
      </c>
      <c r="D882" s="4"/>
      <c r="E882" s="4">
        <v>0</v>
      </c>
      <c r="F882" s="4">
        <v>881</v>
      </c>
      <c r="G882" s="4"/>
      <c r="H882" s="4"/>
      <c r="I882" s="4">
        <v>881</v>
      </c>
      <c r="J882" s="4"/>
      <c r="K882" s="4">
        <v>0</v>
      </c>
      <c r="L882" s="4">
        <v>881</v>
      </c>
      <c r="M882" s="4"/>
      <c r="O882" s="4">
        <v>881</v>
      </c>
      <c r="Q882" s="3">
        <v>0</v>
      </c>
      <c r="R882" s="3">
        <v>881</v>
      </c>
    </row>
    <row r="883" spans="1:18">
      <c r="A883" s="4"/>
      <c r="B883" s="4"/>
      <c r="C883" s="4">
        <v>882</v>
      </c>
      <c r="D883" s="4"/>
      <c r="E883" s="4">
        <v>0</v>
      </c>
      <c r="F883" s="4">
        <v>882</v>
      </c>
      <c r="G883" s="4"/>
      <c r="H883" s="4"/>
      <c r="I883" s="4">
        <v>882</v>
      </c>
      <c r="J883" s="4"/>
      <c r="K883" s="4">
        <v>0</v>
      </c>
      <c r="L883" s="4">
        <v>882</v>
      </c>
      <c r="M883" s="4"/>
      <c r="O883" s="4">
        <v>882</v>
      </c>
      <c r="Q883" s="3">
        <v>0</v>
      </c>
      <c r="R883" s="3">
        <v>882</v>
      </c>
    </row>
    <row r="884" spans="1:18">
      <c r="A884" s="4"/>
      <c r="B884" s="4"/>
      <c r="C884" s="4">
        <v>883</v>
      </c>
      <c r="D884" s="4"/>
      <c r="E884" s="4">
        <v>0</v>
      </c>
      <c r="F884" s="4">
        <v>883</v>
      </c>
      <c r="G884" s="4"/>
      <c r="H884" s="4"/>
      <c r="I884" s="4">
        <v>883</v>
      </c>
      <c r="J884" s="4"/>
      <c r="K884" s="4">
        <v>0</v>
      </c>
      <c r="L884" s="4">
        <v>883</v>
      </c>
      <c r="M884" s="4"/>
      <c r="O884" s="4">
        <v>883</v>
      </c>
      <c r="Q884" s="3">
        <v>0</v>
      </c>
      <c r="R884" s="3">
        <v>883</v>
      </c>
    </row>
    <row r="885" spans="1:18">
      <c r="A885" s="4"/>
      <c r="B885" s="4"/>
      <c r="C885" s="4">
        <v>884</v>
      </c>
      <c r="D885" s="4"/>
      <c r="E885" s="4">
        <v>0</v>
      </c>
      <c r="F885" s="4">
        <v>884</v>
      </c>
      <c r="G885" s="4"/>
      <c r="H885" s="4"/>
      <c r="I885" s="4">
        <v>884</v>
      </c>
      <c r="J885" s="4"/>
      <c r="K885" s="4">
        <v>0</v>
      </c>
      <c r="L885" s="4">
        <v>884</v>
      </c>
      <c r="M885" s="4"/>
      <c r="O885" s="4">
        <v>884</v>
      </c>
      <c r="Q885" s="3">
        <v>0</v>
      </c>
      <c r="R885" s="3">
        <v>884</v>
      </c>
    </row>
    <row r="886" spans="1:18">
      <c r="A886" s="4"/>
      <c r="B886" s="4"/>
      <c r="C886" s="4">
        <v>885</v>
      </c>
      <c r="D886" s="4"/>
      <c r="E886" s="4">
        <v>0</v>
      </c>
      <c r="F886" s="4">
        <v>885</v>
      </c>
      <c r="G886" s="4"/>
      <c r="H886" s="4"/>
      <c r="I886" s="4">
        <v>885</v>
      </c>
      <c r="J886" s="4"/>
      <c r="K886" s="4">
        <v>0</v>
      </c>
      <c r="L886" s="4">
        <v>885</v>
      </c>
      <c r="M886" s="4"/>
      <c r="O886" s="4">
        <v>885</v>
      </c>
      <c r="Q886" s="3">
        <v>0</v>
      </c>
      <c r="R886" s="3">
        <v>885</v>
      </c>
    </row>
    <row r="887" spans="1:18">
      <c r="A887" s="4"/>
      <c r="B887" s="4"/>
      <c r="C887" s="4">
        <v>886</v>
      </c>
      <c r="D887" s="4"/>
      <c r="E887" s="4">
        <v>0</v>
      </c>
      <c r="F887" s="4">
        <v>886</v>
      </c>
      <c r="G887" s="4"/>
      <c r="H887" s="4"/>
      <c r="I887" s="4">
        <v>886</v>
      </c>
      <c r="J887" s="4"/>
      <c r="K887" s="4">
        <v>0</v>
      </c>
      <c r="L887" s="4">
        <v>886</v>
      </c>
      <c r="M887" s="4"/>
      <c r="O887" s="4">
        <v>886</v>
      </c>
      <c r="Q887" s="3">
        <v>0</v>
      </c>
      <c r="R887" s="3">
        <v>886</v>
      </c>
    </row>
    <row r="888" spans="1:18">
      <c r="A888" s="4"/>
      <c r="B888" s="4"/>
      <c r="C888" s="4">
        <v>887</v>
      </c>
      <c r="D888" s="4"/>
      <c r="E888" s="4">
        <v>0</v>
      </c>
      <c r="F888" s="4">
        <v>887</v>
      </c>
      <c r="G888" s="4"/>
      <c r="H888" s="4"/>
      <c r="I888" s="4">
        <v>887</v>
      </c>
      <c r="J888" s="4"/>
      <c r="K888" s="4">
        <v>0</v>
      </c>
      <c r="L888" s="4">
        <v>887</v>
      </c>
      <c r="M888" s="4"/>
      <c r="O888" s="4">
        <v>887</v>
      </c>
      <c r="Q888" s="3">
        <v>0</v>
      </c>
      <c r="R888" s="3">
        <v>887</v>
      </c>
    </row>
    <row r="889" spans="1:18">
      <c r="A889" s="4"/>
      <c r="B889" s="4"/>
      <c r="C889" s="4">
        <v>888</v>
      </c>
      <c r="D889" s="4"/>
      <c r="E889" s="4">
        <v>0</v>
      </c>
      <c r="F889" s="4">
        <v>888</v>
      </c>
      <c r="G889" s="4"/>
      <c r="H889" s="4"/>
      <c r="I889" s="4">
        <v>888</v>
      </c>
      <c r="J889" s="4"/>
      <c r="K889" s="4">
        <v>0</v>
      </c>
      <c r="L889" s="4">
        <v>888</v>
      </c>
      <c r="M889" s="4"/>
      <c r="O889" s="4">
        <v>888</v>
      </c>
      <c r="Q889" s="3">
        <v>0</v>
      </c>
      <c r="R889" s="3">
        <v>888</v>
      </c>
    </row>
    <row r="890" spans="1:18">
      <c r="A890" s="4"/>
      <c r="B890" s="4"/>
      <c r="C890" s="4">
        <v>889</v>
      </c>
      <c r="D890" s="4"/>
      <c r="E890" s="4">
        <v>0</v>
      </c>
      <c r="F890" s="4">
        <v>889</v>
      </c>
      <c r="G890" s="4"/>
      <c r="H890" s="4"/>
      <c r="I890" s="4">
        <v>889</v>
      </c>
      <c r="J890" s="4"/>
      <c r="K890" s="4">
        <v>0</v>
      </c>
      <c r="L890" s="4">
        <v>889</v>
      </c>
      <c r="M890" s="4"/>
      <c r="O890" s="4">
        <v>889</v>
      </c>
      <c r="Q890" s="3">
        <v>0</v>
      </c>
      <c r="R890" s="3">
        <v>889</v>
      </c>
    </row>
    <row r="891" spans="1:18">
      <c r="A891" s="4"/>
      <c r="B891" s="4"/>
      <c r="C891" s="4">
        <v>890</v>
      </c>
      <c r="D891" s="4"/>
      <c r="E891" s="4">
        <v>0</v>
      </c>
      <c r="F891" s="4">
        <v>890</v>
      </c>
      <c r="G891" s="4"/>
      <c r="H891" s="4"/>
      <c r="I891" s="4">
        <v>890</v>
      </c>
      <c r="J891" s="4"/>
      <c r="K891" s="4">
        <v>0</v>
      </c>
      <c r="L891" s="4">
        <v>890</v>
      </c>
      <c r="M891" s="4"/>
      <c r="O891" s="4">
        <v>890</v>
      </c>
      <c r="Q891" s="3">
        <v>0</v>
      </c>
      <c r="R891" s="3">
        <v>890</v>
      </c>
    </row>
    <row r="892" spans="1:18">
      <c r="A892" s="4"/>
      <c r="B892" s="4"/>
      <c r="C892" s="4">
        <v>891</v>
      </c>
      <c r="D892" s="4"/>
      <c r="E892" s="4">
        <v>0</v>
      </c>
      <c r="F892" s="4">
        <v>891</v>
      </c>
      <c r="G892" s="4"/>
      <c r="H892" s="4"/>
      <c r="I892" s="4">
        <v>891</v>
      </c>
      <c r="J892" s="4"/>
      <c r="K892" s="4">
        <v>0</v>
      </c>
      <c r="L892" s="4">
        <v>891</v>
      </c>
      <c r="M892" s="4"/>
      <c r="O892" s="4">
        <v>891</v>
      </c>
      <c r="Q892" s="3">
        <v>0</v>
      </c>
      <c r="R892" s="3">
        <v>891</v>
      </c>
    </row>
    <row r="893" spans="1:18">
      <c r="A893" s="4"/>
      <c r="B893" s="4"/>
      <c r="C893" s="4">
        <v>892</v>
      </c>
      <c r="D893" s="4"/>
      <c r="E893" s="4">
        <v>0</v>
      </c>
      <c r="F893" s="4">
        <v>892</v>
      </c>
      <c r="G893" s="4"/>
      <c r="H893" s="4"/>
      <c r="I893" s="4">
        <v>892</v>
      </c>
      <c r="J893" s="4"/>
      <c r="K893" s="4">
        <v>0</v>
      </c>
      <c r="L893" s="4">
        <v>892</v>
      </c>
      <c r="M893" s="4"/>
      <c r="O893" s="4">
        <v>892</v>
      </c>
      <c r="Q893" s="3">
        <v>0</v>
      </c>
      <c r="R893" s="3">
        <v>892</v>
      </c>
    </row>
    <row r="894" spans="1:18">
      <c r="A894" s="4"/>
      <c r="B894" s="4"/>
      <c r="C894" s="4">
        <v>893</v>
      </c>
      <c r="D894" s="4"/>
      <c r="E894" s="4">
        <v>0</v>
      </c>
      <c r="F894" s="4">
        <v>893</v>
      </c>
      <c r="G894" s="4"/>
      <c r="H894" s="4"/>
      <c r="I894" s="4">
        <v>893</v>
      </c>
      <c r="J894" s="4"/>
      <c r="K894" s="4">
        <v>0</v>
      </c>
      <c r="L894" s="4">
        <v>893</v>
      </c>
      <c r="M894" s="4"/>
      <c r="O894" s="4">
        <v>893</v>
      </c>
      <c r="Q894" s="3">
        <v>0</v>
      </c>
      <c r="R894" s="3">
        <v>893</v>
      </c>
    </row>
    <row r="895" spans="1:18">
      <c r="A895" s="4"/>
      <c r="B895" s="4"/>
      <c r="C895" s="4">
        <v>894</v>
      </c>
      <c r="D895" s="4"/>
      <c r="E895" s="4">
        <v>0</v>
      </c>
      <c r="F895" s="4">
        <v>894</v>
      </c>
      <c r="G895" s="4"/>
      <c r="H895" s="4"/>
      <c r="I895" s="4">
        <v>894</v>
      </c>
      <c r="J895" s="4"/>
      <c r="K895" s="4">
        <v>0</v>
      </c>
      <c r="L895" s="4">
        <v>894</v>
      </c>
      <c r="M895" s="4"/>
      <c r="O895" s="4">
        <v>894</v>
      </c>
      <c r="Q895" s="3">
        <v>0</v>
      </c>
      <c r="R895" s="3">
        <v>894</v>
      </c>
    </row>
    <row r="896" spans="1:18">
      <c r="A896" s="4"/>
      <c r="B896" s="4"/>
      <c r="C896" s="4">
        <v>895</v>
      </c>
      <c r="D896" s="4"/>
      <c r="E896" s="4">
        <v>0</v>
      </c>
      <c r="F896" s="4">
        <v>895</v>
      </c>
      <c r="G896" s="4"/>
      <c r="H896" s="4"/>
      <c r="I896" s="4">
        <v>895</v>
      </c>
      <c r="J896" s="4"/>
      <c r="K896" s="4">
        <v>0</v>
      </c>
      <c r="L896" s="4">
        <v>895</v>
      </c>
      <c r="M896" s="4"/>
      <c r="O896" s="4">
        <v>895</v>
      </c>
      <c r="Q896" s="3">
        <v>0</v>
      </c>
      <c r="R896" s="3">
        <v>895</v>
      </c>
    </row>
    <row r="897" spans="1:18">
      <c r="A897" s="4"/>
      <c r="B897" s="4"/>
      <c r="C897" s="4">
        <v>896</v>
      </c>
      <c r="D897" s="4"/>
      <c r="E897" s="4">
        <v>0</v>
      </c>
      <c r="F897" s="4">
        <v>896</v>
      </c>
      <c r="G897" s="4"/>
      <c r="H897" s="4"/>
      <c r="I897" s="4">
        <v>896</v>
      </c>
      <c r="J897" s="4"/>
      <c r="K897" s="4">
        <v>0</v>
      </c>
      <c r="L897" s="4">
        <v>896</v>
      </c>
      <c r="M897" s="4"/>
      <c r="O897" s="4">
        <v>896</v>
      </c>
      <c r="Q897" s="3">
        <v>0</v>
      </c>
      <c r="R897" s="3">
        <v>896</v>
      </c>
    </row>
    <row r="898" spans="1:18">
      <c r="A898" s="4"/>
      <c r="B898" s="4"/>
      <c r="C898" s="4">
        <v>897</v>
      </c>
      <c r="D898" s="4"/>
      <c r="E898" s="4">
        <v>0</v>
      </c>
      <c r="F898" s="4">
        <v>897</v>
      </c>
      <c r="G898" s="4"/>
      <c r="H898" s="4"/>
      <c r="I898" s="4">
        <v>897</v>
      </c>
      <c r="J898" s="4"/>
      <c r="K898" s="4">
        <v>0</v>
      </c>
      <c r="L898" s="4">
        <v>897</v>
      </c>
      <c r="M898" s="4"/>
      <c r="O898" s="4">
        <v>897</v>
      </c>
      <c r="Q898" s="3">
        <v>0</v>
      </c>
      <c r="R898" s="3">
        <v>897</v>
      </c>
    </row>
    <row r="899" spans="1:18">
      <c r="A899" s="4"/>
      <c r="B899" s="4"/>
      <c r="C899" s="4">
        <v>898</v>
      </c>
      <c r="D899" s="4"/>
      <c r="E899" s="4">
        <v>0</v>
      </c>
      <c r="F899" s="4">
        <v>898</v>
      </c>
      <c r="G899" s="4"/>
      <c r="H899" s="4"/>
      <c r="I899" s="4">
        <v>898</v>
      </c>
      <c r="J899" s="4"/>
      <c r="K899" s="4">
        <v>0</v>
      </c>
      <c r="L899" s="4">
        <v>898</v>
      </c>
      <c r="M899" s="4"/>
      <c r="O899" s="4">
        <v>898</v>
      </c>
      <c r="Q899" s="3">
        <v>0</v>
      </c>
      <c r="R899" s="3">
        <v>898</v>
      </c>
    </row>
    <row r="900" spans="1:18">
      <c r="A900" s="4"/>
      <c r="B900" s="4"/>
      <c r="C900" s="4">
        <v>899</v>
      </c>
      <c r="D900" s="4"/>
      <c r="E900" s="4">
        <v>0</v>
      </c>
      <c r="F900" s="4">
        <v>899</v>
      </c>
      <c r="G900" s="4"/>
      <c r="H900" s="4"/>
      <c r="I900" s="4">
        <v>899</v>
      </c>
      <c r="J900" s="4"/>
      <c r="K900" s="4">
        <v>0</v>
      </c>
      <c r="L900" s="4">
        <v>899</v>
      </c>
      <c r="M900" s="4"/>
      <c r="O900" s="4">
        <v>899</v>
      </c>
      <c r="Q900" s="3">
        <v>0</v>
      </c>
      <c r="R900" s="3">
        <v>899</v>
      </c>
    </row>
    <row r="901" spans="1:18">
      <c r="A901" s="4"/>
      <c r="B901" s="4"/>
      <c r="C901" s="4">
        <v>900</v>
      </c>
      <c r="D901" s="4"/>
      <c r="E901" s="4">
        <v>0</v>
      </c>
      <c r="F901" s="4">
        <v>900</v>
      </c>
      <c r="G901" s="4"/>
      <c r="H901" s="4"/>
      <c r="I901" s="4">
        <v>900</v>
      </c>
      <c r="J901" s="4"/>
      <c r="K901" s="4">
        <v>0</v>
      </c>
      <c r="L901" s="4">
        <v>900</v>
      </c>
      <c r="M901" s="4"/>
      <c r="O901" s="4">
        <v>900</v>
      </c>
      <c r="Q901" s="3">
        <v>0</v>
      </c>
      <c r="R901" s="3">
        <v>900</v>
      </c>
    </row>
    <row r="902" spans="1:18">
      <c r="A902" s="4"/>
      <c r="B902" s="4"/>
      <c r="C902" s="4">
        <v>901</v>
      </c>
      <c r="D902" s="4"/>
      <c r="E902" s="4">
        <v>0</v>
      </c>
      <c r="F902" s="4">
        <v>901</v>
      </c>
      <c r="G902" s="4"/>
      <c r="H902" s="4"/>
      <c r="I902" s="4">
        <v>901</v>
      </c>
      <c r="J902" s="4"/>
      <c r="K902" s="4">
        <v>0</v>
      </c>
      <c r="L902" s="4">
        <v>901</v>
      </c>
      <c r="M902" s="4"/>
      <c r="O902" s="4">
        <v>901</v>
      </c>
      <c r="Q902" s="3">
        <v>0</v>
      </c>
      <c r="R902" s="3">
        <v>901</v>
      </c>
    </row>
    <row r="903" spans="1:18">
      <c r="A903" s="4"/>
      <c r="B903" s="4"/>
      <c r="C903" s="4">
        <v>902</v>
      </c>
      <c r="D903" s="4"/>
      <c r="E903" s="4">
        <v>0</v>
      </c>
      <c r="F903" s="4">
        <v>902</v>
      </c>
      <c r="G903" s="4"/>
      <c r="H903" s="4"/>
      <c r="I903" s="4">
        <v>902</v>
      </c>
      <c r="J903" s="4"/>
      <c r="K903" s="4">
        <v>0</v>
      </c>
      <c r="L903" s="4">
        <v>902</v>
      </c>
      <c r="M903" s="4"/>
      <c r="O903" s="4">
        <v>902</v>
      </c>
      <c r="Q903" s="3">
        <v>0</v>
      </c>
      <c r="R903" s="3">
        <v>902</v>
      </c>
    </row>
    <row r="904" spans="1:18">
      <c r="A904" s="4"/>
      <c r="B904" s="4"/>
      <c r="C904" s="4">
        <v>903</v>
      </c>
      <c r="D904" s="4"/>
      <c r="E904" s="4">
        <v>0</v>
      </c>
      <c r="F904" s="4">
        <v>903</v>
      </c>
      <c r="G904" s="4"/>
      <c r="H904" s="4"/>
      <c r="I904" s="4">
        <v>903</v>
      </c>
      <c r="J904" s="4"/>
      <c r="K904" s="4">
        <v>0</v>
      </c>
      <c r="L904" s="4">
        <v>903</v>
      </c>
      <c r="M904" s="4"/>
      <c r="O904" s="4">
        <v>903</v>
      </c>
      <c r="Q904" s="3">
        <v>0</v>
      </c>
      <c r="R904" s="3">
        <v>903</v>
      </c>
    </row>
    <row r="905" spans="1:18">
      <c r="A905" s="4"/>
      <c r="B905" s="4"/>
      <c r="C905" s="4">
        <v>904</v>
      </c>
      <c r="D905" s="4"/>
      <c r="E905" s="4">
        <v>0</v>
      </c>
      <c r="F905" s="4">
        <v>904</v>
      </c>
      <c r="G905" s="4"/>
      <c r="H905" s="4"/>
      <c r="I905" s="4">
        <v>904</v>
      </c>
      <c r="J905" s="4"/>
      <c r="K905" s="4">
        <v>0</v>
      </c>
      <c r="L905" s="4">
        <v>904</v>
      </c>
      <c r="M905" s="4"/>
      <c r="O905" s="4">
        <v>904</v>
      </c>
      <c r="Q905" s="3">
        <v>0</v>
      </c>
      <c r="R905" s="3">
        <v>904</v>
      </c>
    </row>
    <row r="906" spans="1:18">
      <c r="A906" s="4"/>
      <c r="B906" s="4"/>
      <c r="C906" s="4">
        <v>905</v>
      </c>
      <c r="D906" s="4"/>
      <c r="E906" s="4">
        <v>0</v>
      </c>
      <c r="F906" s="4">
        <v>905</v>
      </c>
      <c r="G906" s="4"/>
      <c r="H906" s="4"/>
      <c r="I906" s="4">
        <v>905</v>
      </c>
      <c r="J906" s="4"/>
      <c r="K906" s="4">
        <v>0</v>
      </c>
      <c r="L906" s="4">
        <v>905</v>
      </c>
      <c r="M906" s="4"/>
      <c r="O906" s="4">
        <v>905</v>
      </c>
      <c r="Q906" s="3">
        <v>0</v>
      </c>
      <c r="R906" s="3">
        <v>905</v>
      </c>
    </row>
    <row r="907" spans="1:18">
      <c r="A907" s="4"/>
      <c r="B907" s="4"/>
      <c r="C907" s="4">
        <v>906</v>
      </c>
      <c r="D907" s="4"/>
      <c r="E907" s="4">
        <v>0</v>
      </c>
      <c r="F907" s="4">
        <v>906</v>
      </c>
      <c r="G907" s="4"/>
      <c r="H907" s="4"/>
      <c r="I907" s="4">
        <v>906</v>
      </c>
      <c r="J907" s="4"/>
      <c r="K907" s="4">
        <v>0</v>
      </c>
      <c r="L907" s="4">
        <v>906</v>
      </c>
      <c r="M907" s="4"/>
      <c r="O907" s="4">
        <v>906</v>
      </c>
      <c r="Q907" s="3">
        <v>0</v>
      </c>
      <c r="R907" s="3">
        <v>906</v>
      </c>
    </row>
    <row r="908" spans="1:18">
      <c r="A908" s="4"/>
      <c r="B908" s="4"/>
      <c r="C908" s="4">
        <v>907</v>
      </c>
      <c r="D908" s="4"/>
      <c r="E908" s="4">
        <v>0</v>
      </c>
      <c r="F908" s="4">
        <v>907</v>
      </c>
      <c r="G908" s="4"/>
      <c r="H908" s="4"/>
      <c r="I908" s="4">
        <v>907</v>
      </c>
      <c r="J908" s="4"/>
      <c r="K908" s="4">
        <v>0</v>
      </c>
      <c r="L908" s="4">
        <v>907</v>
      </c>
      <c r="M908" s="4"/>
      <c r="O908" s="4">
        <v>907</v>
      </c>
      <c r="Q908" s="3">
        <v>0</v>
      </c>
      <c r="R908" s="3">
        <v>907</v>
      </c>
    </row>
    <row r="909" spans="1:18">
      <c r="A909" s="4"/>
      <c r="B909" s="4"/>
      <c r="C909" s="4">
        <v>908</v>
      </c>
      <c r="D909" s="4"/>
      <c r="E909" s="4">
        <v>0</v>
      </c>
      <c r="F909" s="4">
        <v>908</v>
      </c>
      <c r="G909" s="4"/>
      <c r="H909" s="4"/>
      <c r="I909" s="4">
        <v>908</v>
      </c>
      <c r="J909" s="4"/>
      <c r="K909" s="4">
        <v>0</v>
      </c>
      <c r="L909" s="4">
        <v>908</v>
      </c>
      <c r="M909" s="4"/>
      <c r="O909" s="4">
        <v>908</v>
      </c>
      <c r="Q909" s="3">
        <v>0</v>
      </c>
      <c r="R909" s="3">
        <v>908</v>
      </c>
    </row>
    <row r="910" spans="1:18">
      <c r="A910" s="4"/>
      <c r="B910" s="4"/>
      <c r="C910" s="4">
        <v>909</v>
      </c>
      <c r="D910" s="4"/>
      <c r="E910" s="4">
        <v>0</v>
      </c>
      <c r="F910" s="4">
        <v>909</v>
      </c>
      <c r="G910" s="4"/>
      <c r="H910" s="4"/>
      <c r="I910" s="4">
        <v>909</v>
      </c>
      <c r="J910" s="4"/>
      <c r="K910" s="4">
        <v>0</v>
      </c>
      <c r="L910" s="4">
        <v>909</v>
      </c>
      <c r="M910" s="4"/>
      <c r="O910" s="4">
        <v>909</v>
      </c>
      <c r="Q910" s="3">
        <v>0</v>
      </c>
      <c r="R910" s="3">
        <v>909</v>
      </c>
    </row>
    <row r="911" spans="1:18">
      <c r="A911" s="4"/>
      <c r="B911" s="4"/>
      <c r="C911" s="4">
        <v>910</v>
      </c>
      <c r="D911" s="4"/>
      <c r="E911" s="4">
        <v>0</v>
      </c>
      <c r="F911" s="4">
        <v>910</v>
      </c>
      <c r="G911" s="4"/>
      <c r="H911" s="4"/>
      <c r="I911" s="4">
        <v>910</v>
      </c>
      <c r="J911" s="4"/>
      <c r="K911" s="4">
        <v>0</v>
      </c>
      <c r="L911" s="4">
        <v>910</v>
      </c>
      <c r="M911" s="4"/>
      <c r="O911" s="4">
        <v>910</v>
      </c>
      <c r="Q911" s="3">
        <v>0</v>
      </c>
      <c r="R911" s="3">
        <v>910</v>
      </c>
    </row>
    <row r="912" spans="1:18">
      <c r="A912" s="4"/>
      <c r="B912" s="4"/>
      <c r="C912" s="4">
        <v>911</v>
      </c>
      <c r="D912" s="4"/>
      <c r="E912" s="4">
        <v>0</v>
      </c>
      <c r="F912" s="4">
        <v>911</v>
      </c>
      <c r="G912" s="4"/>
      <c r="H912" s="4"/>
      <c r="I912" s="4">
        <v>911</v>
      </c>
      <c r="J912" s="4"/>
      <c r="K912" s="4">
        <v>0</v>
      </c>
      <c r="L912" s="4">
        <v>911</v>
      </c>
      <c r="M912" s="4"/>
      <c r="O912" s="4">
        <v>911</v>
      </c>
      <c r="Q912" s="3">
        <v>0</v>
      </c>
      <c r="R912" s="3">
        <v>911</v>
      </c>
    </row>
    <row r="913" spans="1:18">
      <c r="A913" s="4"/>
      <c r="B913" s="4"/>
      <c r="C913" s="4">
        <v>912</v>
      </c>
      <c r="D913" s="4"/>
      <c r="E913" s="4">
        <v>0</v>
      </c>
      <c r="F913" s="4">
        <v>912</v>
      </c>
      <c r="G913" s="4"/>
      <c r="H913" s="4"/>
      <c r="I913" s="4">
        <v>912</v>
      </c>
      <c r="J913" s="4"/>
      <c r="K913" s="4">
        <v>0</v>
      </c>
      <c r="L913" s="4">
        <v>912</v>
      </c>
      <c r="M913" s="4"/>
      <c r="O913" s="4">
        <v>912</v>
      </c>
      <c r="Q913" s="3">
        <v>0</v>
      </c>
      <c r="R913" s="3">
        <v>912</v>
      </c>
    </row>
    <row r="914" spans="1:18">
      <c r="A914" s="4"/>
      <c r="B914" s="4"/>
      <c r="C914" s="4">
        <v>913</v>
      </c>
      <c r="D914" s="4"/>
      <c r="E914" s="4">
        <v>0</v>
      </c>
      <c r="F914" s="4">
        <v>913</v>
      </c>
      <c r="G914" s="4"/>
      <c r="H914" s="4"/>
      <c r="I914" s="4">
        <v>913</v>
      </c>
      <c r="J914" s="4"/>
      <c r="K914" s="4">
        <v>0</v>
      </c>
      <c r="L914" s="4">
        <v>913</v>
      </c>
      <c r="M914" s="4"/>
      <c r="O914" s="4">
        <v>913</v>
      </c>
      <c r="Q914" s="3">
        <v>0</v>
      </c>
      <c r="R914" s="3">
        <v>913</v>
      </c>
    </row>
    <row r="915" spans="1:18">
      <c r="A915" s="4"/>
      <c r="B915" s="4"/>
      <c r="C915" s="4">
        <v>914</v>
      </c>
      <c r="D915" s="4"/>
      <c r="E915" s="4">
        <v>0</v>
      </c>
      <c r="F915" s="4">
        <v>914</v>
      </c>
      <c r="G915" s="4"/>
      <c r="H915" s="4"/>
      <c r="I915" s="4">
        <v>914</v>
      </c>
      <c r="J915" s="4"/>
      <c r="K915" s="4">
        <v>0</v>
      </c>
      <c r="L915" s="4">
        <v>914</v>
      </c>
      <c r="M915" s="4"/>
      <c r="O915" s="4">
        <v>914</v>
      </c>
      <c r="Q915" s="3">
        <v>0</v>
      </c>
      <c r="R915" s="3">
        <v>914</v>
      </c>
    </row>
    <row r="916" spans="1:18">
      <c r="A916" s="4"/>
      <c r="B916" s="4"/>
      <c r="C916" s="4">
        <v>915</v>
      </c>
      <c r="D916" s="4"/>
      <c r="E916" s="4">
        <v>0</v>
      </c>
      <c r="F916" s="4">
        <v>915</v>
      </c>
      <c r="G916" s="4"/>
      <c r="H916" s="4"/>
      <c r="I916" s="4">
        <v>915</v>
      </c>
      <c r="J916" s="4"/>
      <c r="K916" s="4">
        <v>0</v>
      </c>
      <c r="L916" s="4">
        <v>915</v>
      </c>
      <c r="M916" s="4"/>
      <c r="O916" s="4">
        <v>915</v>
      </c>
      <c r="Q916" s="3">
        <v>0</v>
      </c>
      <c r="R916" s="3">
        <v>915</v>
      </c>
    </row>
    <row r="917" spans="1:18">
      <c r="A917" s="4"/>
      <c r="B917" s="4"/>
      <c r="C917" s="4">
        <v>916</v>
      </c>
      <c r="D917" s="4"/>
      <c r="E917" s="4">
        <v>0</v>
      </c>
      <c r="F917" s="4">
        <v>916</v>
      </c>
      <c r="G917" s="4"/>
      <c r="H917" s="4"/>
      <c r="I917" s="4">
        <v>916</v>
      </c>
      <c r="J917" s="4"/>
      <c r="K917" s="4">
        <v>0</v>
      </c>
      <c r="L917" s="4">
        <v>916</v>
      </c>
      <c r="M917" s="4"/>
      <c r="O917" s="4">
        <v>916</v>
      </c>
      <c r="Q917" s="3">
        <v>0</v>
      </c>
      <c r="R917" s="3">
        <v>916</v>
      </c>
    </row>
    <row r="918" spans="1:18">
      <c r="A918" s="4"/>
      <c r="B918" s="4"/>
      <c r="C918" s="4">
        <v>917</v>
      </c>
      <c r="D918" s="4"/>
      <c r="E918" s="4">
        <v>0</v>
      </c>
      <c r="F918" s="4">
        <v>917</v>
      </c>
      <c r="G918" s="4"/>
      <c r="H918" s="4"/>
      <c r="I918" s="4">
        <v>917</v>
      </c>
      <c r="J918" s="4"/>
      <c r="K918" s="4">
        <v>0</v>
      </c>
      <c r="L918" s="4">
        <v>917</v>
      </c>
      <c r="M918" s="4"/>
      <c r="O918" s="4">
        <v>917</v>
      </c>
      <c r="Q918" s="3">
        <v>0</v>
      </c>
      <c r="R918" s="3">
        <v>917</v>
      </c>
    </row>
    <row r="919" spans="1:18">
      <c r="A919" s="4"/>
      <c r="B919" s="4"/>
      <c r="C919" s="4">
        <v>918</v>
      </c>
      <c r="D919" s="4"/>
      <c r="E919" s="4">
        <v>0</v>
      </c>
      <c r="F919" s="4">
        <v>918</v>
      </c>
      <c r="G919" s="4"/>
      <c r="H919" s="4"/>
      <c r="I919" s="4">
        <v>918</v>
      </c>
      <c r="J919" s="4"/>
      <c r="K919" s="4">
        <v>0</v>
      </c>
      <c r="L919" s="4">
        <v>918</v>
      </c>
      <c r="M919" s="4"/>
      <c r="O919" s="4">
        <v>918</v>
      </c>
      <c r="Q919" s="3">
        <v>0</v>
      </c>
      <c r="R919" s="3">
        <v>918</v>
      </c>
    </row>
    <row r="920" spans="1:18">
      <c r="A920" s="4"/>
      <c r="B920" s="4"/>
      <c r="C920" s="4">
        <v>919</v>
      </c>
      <c r="D920" s="4"/>
      <c r="E920" s="4">
        <v>0</v>
      </c>
      <c r="F920" s="4">
        <v>919</v>
      </c>
      <c r="G920" s="4"/>
      <c r="H920" s="4"/>
      <c r="I920" s="4">
        <v>919</v>
      </c>
      <c r="J920" s="4"/>
      <c r="K920" s="4">
        <v>0</v>
      </c>
      <c r="L920" s="4">
        <v>919</v>
      </c>
      <c r="M920" s="4"/>
      <c r="O920" s="4">
        <v>919</v>
      </c>
      <c r="Q920" s="3">
        <v>0</v>
      </c>
      <c r="R920" s="3">
        <v>919</v>
      </c>
    </row>
    <row r="921" spans="1:18">
      <c r="A921" s="4"/>
      <c r="B921" s="4"/>
      <c r="C921" s="4">
        <v>920</v>
      </c>
      <c r="D921" s="4"/>
      <c r="E921" s="4">
        <v>0</v>
      </c>
      <c r="F921" s="4">
        <v>920</v>
      </c>
      <c r="G921" s="4"/>
      <c r="H921" s="4"/>
      <c r="I921" s="4">
        <v>920</v>
      </c>
      <c r="J921" s="4"/>
      <c r="K921" s="4">
        <v>0</v>
      </c>
      <c r="L921" s="4">
        <v>920</v>
      </c>
      <c r="M921" s="4"/>
      <c r="O921" s="4">
        <v>920</v>
      </c>
      <c r="Q921" s="3">
        <v>0</v>
      </c>
      <c r="R921" s="3">
        <v>920</v>
      </c>
    </row>
    <row r="922" spans="1:18">
      <c r="A922" s="4"/>
      <c r="B922" s="4"/>
      <c r="C922" s="4">
        <v>921</v>
      </c>
      <c r="D922" s="4"/>
      <c r="E922" s="4">
        <v>0</v>
      </c>
      <c r="F922" s="4">
        <v>921</v>
      </c>
      <c r="G922" s="4"/>
      <c r="H922" s="4"/>
      <c r="I922" s="4">
        <v>921</v>
      </c>
      <c r="J922" s="4"/>
      <c r="K922" s="4">
        <v>0</v>
      </c>
      <c r="L922" s="4">
        <v>921</v>
      </c>
      <c r="M922" s="4"/>
      <c r="O922" s="4">
        <v>921</v>
      </c>
      <c r="Q922" s="3">
        <v>0</v>
      </c>
      <c r="R922" s="3">
        <v>921</v>
      </c>
    </row>
    <row r="923" spans="1:18">
      <c r="A923" s="4"/>
      <c r="B923" s="4"/>
      <c r="C923" s="4">
        <v>922</v>
      </c>
      <c r="D923" s="4"/>
      <c r="E923" s="4">
        <v>0</v>
      </c>
      <c r="F923" s="4">
        <v>922</v>
      </c>
      <c r="G923" s="4"/>
      <c r="H923" s="4"/>
      <c r="I923" s="4">
        <v>922</v>
      </c>
      <c r="J923" s="4"/>
      <c r="K923" s="4">
        <v>0</v>
      </c>
      <c r="L923" s="4">
        <v>922</v>
      </c>
      <c r="M923" s="4"/>
      <c r="O923" s="4">
        <v>922</v>
      </c>
      <c r="Q923" s="3">
        <v>0</v>
      </c>
      <c r="R923" s="3">
        <v>922</v>
      </c>
    </row>
    <row r="924" spans="1:18">
      <c r="A924" s="4"/>
      <c r="B924" s="4"/>
      <c r="C924" s="4">
        <v>923</v>
      </c>
      <c r="D924" s="4"/>
      <c r="E924" s="4">
        <v>0</v>
      </c>
      <c r="F924" s="4">
        <v>923</v>
      </c>
      <c r="G924" s="4"/>
      <c r="H924" s="4"/>
      <c r="I924" s="4">
        <v>923</v>
      </c>
      <c r="J924" s="4"/>
      <c r="K924" s="4">
        <v>0</v>
      </c>
      <c r="L924" s="4">
        <v>923</v>
      </c>
      <c r="M924" s="4"/>
      <c r="O924" s="4">
        <v>923</v>
      </c>
      <c r="Q924" s="3">
        <v>0</v>
      </c>
      <c r="R924" s="3">
        <v>923</v>
      </c>
    </row>
    <row r="925" spans="1:18">
      <c r="A925" s="4"/>
      <c r="B925" s="4"/>
      <c r="C925" s="4">
        <v>924</v>
      </c>
      <c r="D925" s="4"/>
      <c r="E925" s="4">
        <v>0</v>
      </c>
      <c r="F925" s="4">
        <v>924</v>
      </c>
      <c r="G925" s="4"/>
      <c r="H925" s="4"/>
      <c r="I925" s="4">
        <v>924</v>
      </c>
      <c r="J925" s="4"/>
      <c r="K925" s="4">
        <v>0</v>
      </c>
      <c r="L925" s="4">
        <v>924</v>
      </c>
      <c r="M925" s="4"/>
      <c r="O925" s="4">
        <v>924</v>
      </c>
      <c r="Q925" s="3">
        <v>0</v>
      </c>
      <c r="R925" s="3">
        <v>924</v>
      </c>
    </row>
    <row r="926" spans="1:18">
      <c r="A926" s="4"/>
      <c r="B926" s="4"/>
      <c r="C926" s="4">
        <v>925</v>
      </c>
      <c r="D926" s="4"/>
      <c r="E926" s="4">
        <v>0</v>
      </c>
      <c r="F926" s="4">
        <v>925</v>
      </c>
      <c r="G926" s="4"/>
      <c r="H926" s="4"/>
      <c r="I926" s="4">
        <v>925</v>
      </c>
      <c r="J926" s="4"/>
      <c r="K926" s="4">
        <v>0</v>
      </c>
      <c r="L926" s="4">
        <v>925</v>
      </c>
      <c r="M926" s="4"/>
      <c r="O926" s="4">
        <v>925</v>
      </c>
      <c r="Q926" s="3">
        <v>0</v>
      </c>
      <c r="R926" s="3">
        <v>925</v>
      </c>
    </row>
    <row r="927" spans="1:18">
      <c r="A927" s="4"/>
      <c r="B927" s="4"/>
      <c r="C927" s="4">
        <v>926</v>
      </c>
      <c r="D927" s="4"/>
      <c r="E927" s="4">
        <v>0</v>
      </c>
      <c r="F927" s="4">
        <v>926</v>
      </c>
      <c r="G927" s="4"/>
      <c r="H927" s="4"/>
      <c r="I927" s="4">
        <v>926</v>
      </c>
      <c r="J927" s="4"/>
      <c r="K927" s="4">
        <v>0</v>
      </c>
      <c r="L927" s="4">
        <v>926</v>
      </c>
      <c r="M927" s="4"/>
      <c r="O927" s="4">
        <v>926</v>
      </c>
      <c r="Q927" s="3">
        <v>0</v>
      </c>
      <c r="R927" s="3">
        <v>926</v>
      </c>
    </row>
    <row r="928" spans="1:18">
      <c r="A928" s="4"/>
      <c r="B928" s="4"/>
      <c r="C928" s="4">
        <v>927</v>
      </c>
      <c r="D928" s="4"/>
      <c r="E928" s="4">
        <v>0</v>
      </c>
      <c r="F928" s="4">
        <v>927</v>
      </c>
      <c r="G928" s="4"/>
      <c r="H928" s="4"/>
      <c r="I928" s="4">
        <v>927</v>
      </c>
      <c r="J928" s="4"/>
      <c r="K928" s="4">
        <v>0</v>
      </c>
      <c r="L928" s="4">
        <v>927</v>
      </c>
      <c r="M928" s="4"/>
      <c r="O928" s="4">
        <v>927</v>
      </c>
      <c r="Q928" s="3">
        <v>0</v>
      </c>
      <c r="R928" s="3">
        <v>927</v>
      </c>
    </row>
    <row r="929" spans="1:18">
      <c r="A929" s="4"/>
      <c r="B929" s="4"/>
      <c r="C929" s="4">
        <v>928</v>
      </c>
      <c r="D929" s="4"/>
      <c r="E929" s="4">
        <v>0</v>
      </c>
      <c r="F929" s="4">
        <v>928</v>
      </c>
      <c r="G929" s="4"/>
      <c r="H929" s="4"/>
      <c r="I929" s="4">
        <v>928</v>
      </c>
      <c r="J929" s="4"/>
      <c r="K929" s="4">
        <v>0</v>
      </c>
      <c r="L929" s="4">
        <v>928</v>
      </c>
      <c r="M929" s="4"/>
      <c r="O929" s="4">
        <v>928</v>
      </c>
      <c r="Q929" s="3">
        <v>0</v>
      </c>
      <c r="R929" s="3">
        <v>928</v>
      </c>
    </row>
    <row r="930" spans="1:18">
      <c r="A930" s="4"/>
      <c r="B930" s="4"/>
      <c r="C930" s="4">
        <v>929</v>
      </c>
      <c r="D930" s="4"/>
      <c r="E930" s="4">
        <v>0</v>
      </c>
      <c r="F930" s="4">
        <v>929</v>
      </c>
      <c r="G930" s="4"/>
      <c r="H930" s="4"/>
      <c r="I930" s="4">
        <v>929</v>
      </c>
      <c r="J930" s="4"/>
      <c r="K930" s="4">
        <v>0</v>
      </c>
      <c r="L930" s="4">
        <v>929</v>
      </c>
      <c r="M930" s="4"/>
      <c r="O930" s="4">
        <v>929</v>
      </c>
      <c r="Q930" s="3">
        <v>0</v>
      </c>
      <c r="R930" s="3">
        <v>929</v>
      </c>
    </row>
    <row r="931" spans="1:18">
      <c r="A931" s="4"/>
      <c r="B931" s="4"/>
      <c r="C931" s="4">
        <v>930</v>
      </c>
      <c r="D931" s="4"/>
      <c r="E931" s="4">
        <v>0</v>
      </c>
      <c r="F931" s="4">
        <v>930</v>
      </c>
      <c r="G931" s="4"/>
      <c r="H931" s="4"/>
      <c r="I931" s="4">
        <v>930</v>
      </c>
      <c r="J931" s="4"/>
      <c r="K931" s="4">
        <v>0</v>
      </c>
      <c r="L931" s="4">
        <v>930</v>
      </c>
      <c r="M931" s="4"/>
      <c r="O931" s="4">
        <v>930</v>
      </c>
      <c r="Q931" s="3">
        <v>0</v>
      </c>
      <c r="R931" s="3">
        <v>930</v>
      </c>
    </row>
    <row r="932" spans="1:18">
      <c r="A932" s="4"/>
      <c r="B932" s="4"/>
      <c r="C932" s="4">
        <v>931</v>
      </c>
      <c r="D932" s="4"/>
      <c r="E932" s="4">
        <v>0</v>
      </c>
      <c r="F932" s="4">
        <v>931</v>
      </c>
      <c r="G932" s="4"/>
      <c r="H932" s="4"/>
      <c r="I932" s="4">
        <v>931</v>
      </c>
      <c r="J932" s="4"/>
      <c r="K932" s="4">
        <v>0</v>
      </c>
      <c r="L932" s="4">
        <v>931</v>
      </c>
      <c r="M932" s="4"/>
      <c r="O932" s="4">
        <v>931</v>
      </c>
      <c r="Q932" s="3">
        <v>0</v>
      </c>
      <c r="R932" s="3">
        <v>931</v>
      </c>
    </row>
    <row r="933" spans="1:18">
      <c r="A933" s="4"/>
      <c r="B933" s="4"/>
      <c r="C933" s="4">
        <v>932</v>
      </c>
      <c r="D933" s="4"/>
      <c r="E933" s="4">
        <v>0</v>
      </c>
      <c r="F933" s="4">
        <v>932</v>
      </c>
      <c r="G933" s="4"/>
      <c r="H933" s="4"/>
      <c r="I933" s="4">
        <v>932</v>
      </c>
      <c r="J933" s="4"/>
      <c r="K933" s="4">
        <v>0</v>
      </c>
      <c r="L933" s="4">
        <v>932</v>
      </c>
      <c r="M933" s="4"/>
      <c r="O933" s="4">
        <v>932</v>
      </c>
      <c r="Q933" s="3">
        <v>0</v>
      </c>
      <c r="R933" s="3">
        <v>932</v>
      </c>
    </row>
    <row r="934" spans="1:18">
      <c r="A934" s="4"/>
      <c r="B934" s="4"/>
      <c r="C934" s="4">
        <v>933</v>
      </c>
      <c r="D934" s="4"/>
      <c r="E934" s="4">
        <v>0</v>
      </c>
      <c r="F934" s="4">
        <v>933</v>
      </c>
      <c r="G934" s="4"/>
      <c r="H934" s="4"/>
      <c r="I934" s="4">
        <v>933</v>
      </c>
      <c r="J934" s="4"/>
      <c r="K934" s="4">
        <v>0</v>
      </c>
      <c r="L934" s="4">
        <v>933</v>
      </c>
      <c r="M934" s="4"/>
      <c r="O934" s="4">
        <v>933</v>
      </c>
      <c r="Q934" s="3">
        <v>0</v>
      </c>
      <c r="R934" s="3">
        <v>933</v>
      </c>
    </row>
    <row r="935" spans="1:18">
      <c r="A935" s="4"/>
      <c r="B935" s="4"/>
      <c r="C935" s="4">
        <v>934</v>
      </c>
      <c r="D935" s="4"/>
      <c r="E935" s="4">
        <v>0</v>
      </c>
      <c r="F935" s="4">
        <v>934</v>
      </c>
      <c r="G935" s="4"/>
      <c r="H935" s="4"/>
      <c r="I935" s="4">
        <v>934</v>
      </c>
      <c r="J935" s="4"/>
      <c r="K935" s="4">
        <v>0</v>
      </c>
      <c r="L935" s="4">
        <v>934</v>
      </c>
      <c r="M935" s="4"/>
      <c r="O935" s="4">
        <v>934</v>
      </c>
      <c r="Q935" s="3">
        <v>0</v>
      </c>
      <c r="R935" s="3">
        <v>934</v>
      </c>
    </row>
    <row r="936" spans="1:18">
      <c r="A936" s="4"/>
      <c r="B936" s="4"/>
      <c r="C936" s="4">
        <v>935</v>
      </c>
      <c r="D936" s="4"/>
      <c r="E936" s="4">
        <v>0</v>
      </c>
      <c r="F936" s="4">
        <v>935</v>
      </c>
      <c r="G936" s="4"/>
      <c r="H936" s="4"/>
      <c r="I936" s="4">
        <v>935</v>
      </c>
      <c r="J936" s="4"/>
      <c r="K936" s="4">
        <v>0</v>
      </c>
      <c r="L936" s="4">
        <v>935</v>
      </c>
      <c r="M936" s="4"/>
      <c r="O936" s="4">
        <v>935</v>
      </c>
      <c r="Q936" s="3">
        <v>0</v>
      </c>
      <c r="R936" s="3">
        <v>935</v>
      </c>
    </row>
    <row r="937" spans="1:18">
      <c r="A937" s="4"/>
      <c r="B937" s="4"/>
      <c r="C937" s="4">
        <v>936</v>
      </c>
      <c r="D937" s="4"/>
      <c r="E937" s="4">
        <v>0</v>
      </c>
      <c r="F937" s="4">
        <v>936</v>
      </c>
      <c r="G937" s="4"/>
      <c r="H937" s="4"/>
      <c r="I937" s="4">
        <v>936</v>
      </c>
      <c r="J937" s="4"/>
      <c r="K937" s="4">
        <v>0</v>
      </c>
      <c r="L937" s="4">
        <v>936</v>
      </c>
      <c r="M937" s="4"/>
      <c r="O937" s="4">
        <v>936</v>
      </c>
      <c r="Q937" s="3">
        <v>0</v>
      </c>
      <c r="R937" s="3">
        <v>936</v>
      </c>
    </row>
    <row r="938" spans="1:18">
      <c r="A938" s="4"/>
      <c r="B938" s="4"/>
      <c r="C938" s="4">
        <v>937</v>
      </c>
      <c r="D938" s="4"/>
      <c r="E938" s="4">
        <v>0</v>
      </c>
      <c r="F938" s="4">
        <v>937</v>
      </c>
      <c r="G938" s="4"/>
      <c r="H938" s="4"/>
      <c r="I938" s="4">
        <v>937</v>
      </c>
      <c r="J938" s="4"/>
      <c r="K938" s="4">
        <v>0</v>
      </c>
      <c r="L938" s="4">
        <v>937</v>
      </c>
      <c r="M938" s="4"/>
      <c r="O938" s="4">
        <v>937</v>
      </c>
      <c r="Q938" s="3">
        <v>0</v>
      </c>
      <c r="R938" s="3">
        <v>937</v>
      </c>
    </row>
    <row r="939" spans="1:18">
      <c r="A939" s="4"/>
      <c r="B939" s="4"/>
      <c r="C939" s="4">
        <v>938</v>
      </c>
      <c r="D939" s="4"/>
      <c r="E939" s="4">
        <v>0</v>
      </c>
      <c r="F939" s="4">
        <v>938</v>
      </c>
      <c r="G939" s="4"/>
      <c r="H939" s="4"/>
      <c r="I939" s="4">
        <v>938</v>
      </c>
      <c r="J939" s="4"/>
      <c r="K939" s="4">
        <v>0</v>
      </c>
      <c r="L939" s="4">
        <v>938</v>
      </c>
      <c r="M939" s="4"/>
      <c r="O939" s="4">
        <v>938</v>
      </c>
      <c r="Q939" s="3">
        <v>0</v>
      </c>
      <c r="R939" s="3">
        <v>938</v>
      </c>
    </row>
    <row r="940" spans="1:18">
      <c r="A940" s="4"/>
      <c r="B940" s="4"/>
      <c r="C940" s="4">
        <v>939</v>
      </c>
      <c r="D940" s="4"/>
      <c r="E940" s="4">
        <v>0</v>
      </c>
      <c r="F940" s="4">
        <v>939</v>
      </c>
      <c r="G940" s="4"/>
      <c r="H940" s="4"/>
      <c r="I940" s="4">
        <v>939</v>
      </c>
      <c r="J940" s="4"/>
      <c r="K940" s="4">
        <v>0</v>
      </c>
      <c r="L940" s="4">
        <v>939</v>
      </c>
      <c r="M940" s="4"/>
      <c r="O940" s="4">
        <v>939</v>
      </c>
      <c r="Q940" s="3">
        <v>0</v>
      </c>
      <c r="R940" s="3">
        <v>939</v>
      </c>
    </row>
    <row r="941" spans="1:18">
      <c r="A941" s="4"/>
      <c r="B941" s="4"/>
      <c r="C941" s="4">
        <v>940</v>
      </c>
      <c r="D941" s="4"/>
      <c r="E941" s="4">
        <v>0</v>
      </c>
      <c r="F941" s="4">
        <v>940</v>
      </c>
      <c r="G941" s="4"/>
      <c r="H941" s="4"/>
      <c r="I941" s="4">
        <v>940</v>
      </c>
      <c r="J941" s="4"/>
      <c r="K941" s="4">
        <v>0</v>
      </c>
      <c r="L941" s="4">
        <v>940</v>
      </c>
      <c r="M941" s="4"/>
      <c r="O941" s="4">
        <v>940</v>
      </c>
      <c r="Q941" s="3">
        <v>0</v>
      </c>
      <c r="R941" s="3">
        <v>940</v>
      </c>
    </row>
    <row r="942" spans="1:18">
      <c r="A942" s="4"/>
      <c r="B942" s="4"/>
      <c r="C942" s="4">
        <v>941</v>
      </c>
      <c r="D942" s="4"/>
      <c r="E942" s="4">
        <v>0</v>
      </c>
      <c r="F942" s="4">
        <v>941</v>
      </c>
      <c r="G942" s="4"/>
      <c r="H942" s="4"/>
      <c r="I942" s="4">
        <v>941</v>
      </c>
      <c r="J942" s="4"/>
      <c r="K942" s="4">
        <v>0</v>
      </c>
      <c r="L942" s="4">
        <v>941</v>
      </c>
      <c r="M942" s="4"/>
      <c r="O942" s="4">
        <v>941</v>
      </c>
      <c r="Q942" s="3">
        <v>0</v>
      </c>
      <c r="R942" s="3">
        <v>941</v>
      </c>
    </row>
    <row r="943" spans="1:18">
      <c r="A943" s="4"/>
      <c r="B943" s="4"/>
      <c r="C943" s="4">
        <v>942</v>
      </c>
      <c r="D943" s="4"/>
      <c r="E943" s="4">
        <v>0</v>
      </c>
      <c r="F943" s="4">
        <v>942</v>
      </c>
      <c r="G943" s="4"/>
      <c r="H943" s="4"/>
      <c r="I943" s="4">
        <v>942</v>
      </c>
      <c r="J943" s="4"/>
      <c r="K943" s="4">
        <v>0</v>
      </c>
      <c r="L943" s="4">
        <v>942</v>
      </c>
      <c r="M943" s="4"/>
      <c r="O943" s="4">
        <v>942</v>
      </c>
      <c r="Q943" s="3">
        <v>0</v>
      </c>
      <c r="R943" s="3">
        <v>942</v>
      </c>
    </row>
    <row r="944" spans="1:18">
      <c r="A944" s="4"/>
      <c r="B944" s="4"/>
      <c r="C944" s="4">
        <v>943</v>
      </c>
      <c r="D944" s="4"/>
      <c r="E944" s="4">
        <v>0</v>
      </c>
      <c r="F944" s="4">
        <v>943</v>
      </c>
      <c r="G944" s="4"/>
      <c r="H944" s="4"/>
      <c r="I944" s="4">
        <v>943</v>
      </c>
      <c r="J944" s="4"/>
      <c r="K944" s="4">
        <v>0</v>
      </c>
      <c r="L944" s="4">
        <v>943</v>
      </c>
      <c r="M944" s="4"/>
      <c r="O944" s="4">
        <v>943</v>
      </c>
      <c r="Q944" s="3">
        <v>0</v>
      </c>
      <c r="R944" s="3">
        <v>943</v>
      </c>
    </row>
    <row r="945" spans="1:18">
      <c r="A945" s="4"/>
      <c r="B945" s="4"/>
      <c r="C945" s="4">
        <v>944</v>
      </c>
      <c r="D945" s="4"/>
      <c r="E945" s="4">
        <v>0</v>
      </c>
      <c r="F945" s="4">
        <v>944</v>
      </c>
      <c r="G945" s="4"/>
      <c r="H945" s="4"/>
      <c r="I945" s="4">
        <v>944</v>
      </c>
      <c r="J945" s="4"/>
      <c r="K945" s="4">
        <v>0</v>
      </c>
      <c r="L945" s="4">
        <v>944</v>
      </c>
      <c r="M945" s="4"/>
      <c r="O945" s="4">
        <v>944</v>
      </c>
      <c r="Q945" s="3">
        <v>0</v>
      </c>
      <c r="R945" s="3">
        <v>944</v>
      </c>
    </row>
    <row r="946" spans="1:18">
      <c r="A946" s="4"/>
      <c r="B946" s="4"/>
      <c r="C946" s="4">
        <v>945</v>
      </c>
      <c r="D946" s="4"/>
      <c r="E946" s="4">
        <v>0</v>
      </c>
      <c r="F946" s="4">
        <v>945</v>
      </c>
      <c r="G946" s="4"/>
      <c r="H946" s="4"/>
      <c r="I946" s="4">
        <v>945</v>
      </c>
      <c r="J946" s="4"/>
      <c r="K946" s="4">
        <v>0</v>
      </c>
      <c r="L946" s="4">
        <v>945</v>
      </c>
      <c r="M946" s="4"/>
      <c r="O946" s="4">
        <v>945</v>
      </c>
      <c r="Q946" s="3">
        <v>0</v>
      </c>
      <c r="R946" s="3">
        <v>945</v>
      </c>
    </row>
    <row r="947" spans="1:18">
      <c r="A947" s="4"/>
      <c r="B947" s="4"/>
      <c r="C947" s="4">
        <v>946</v>
      </c>
      <c r="D947" s="4"/>
      <c r="E947" s="4">
        <v>0</v>
      </c>
      <c r="F947" s="4">
        <v>946</v>
      </c>
      <c r="G947" s="4"/>
      <c r="H947" s="4"/>
      <c r="I947" s="4">
        <v>946</v>
      </c>
      <c r="J947" s="4"/>
      <c r="K947" s="4">
        <v>0</v>
      </c>
      <c r="L947" s="4">
        <v>946</v>
      </c>
      <c r="M947" s="4"/>
      <c r="O947" s="4">
        <v>946</v>
      </c>
      <c r="Q947" s="3">
        <v>0</v>
      </c>
      <c r="R947" s="3">
        <v>946</v>
      </c>
    </row>
    <row r="948" spans="1:18">
      <c r="A948" s="4"/>
      <c r="B948" s="4"/>
      <c r="C948" s="4">
        <v>947</v>
      </c>
      <c r="D948" s="4"/>
      <c r="E948" s="4">
        <v>0</v>
      </c>
      <c r="F948" s="4">
        <v>947</v>
      </c>
      <c r="G948" s="4"/>
      <c r="H948" s="4"/>
      <c r="I948" s="4">
        <v>947</v>
      </c>
      <c r="J948" s="4"/>
      <c r="K948" s="4">
        <v>0</v>
      </c>
      <c r="L948" s="4">
        <v>947</v>
      </c>
      <c r="M948" s="4"/>
      <c r="O948" s="4">
        <v>947</v>
      </c>
      <c r="Q948" s="3">
        <v>0</v>
      </c>
      <c r="R948" s="3">
        <v>947</v>
      </c>
    </row>
    <row r="949" spans="1:18">
      <c r="A949" s="4"/>
      <c r="B949" s="4"/>
      <c r="C949" s="4">
        <v>948</v>
      </c>
      <c r="D949" s="4"/>
      <c r="E949" s="4">
        <v>0</v>
      </c>
      <c r="F949" s="4">
        <v>948</v>
      </c>
      <c r="G949" s="4"/>
      <c r="H949" s="4"/>
      <c r="I949" s="4">
        <v>948</v>
      </c>
      <c r="J949" s="4"/>
      <c r="K949" s="4">
        <v>0</v>
      </c>
      <c r="L949" s="4">
        <v>948</v>
      </c>
      <c r="M949" s="4"/>
      <c r="O949" s="4">
        <v>948</v>
      </c>
      <c r="Q949" s="3">
        <v>0</v>
      </c>
      <c r="R949" s="3">
        <v>948</v>
      </c>
    </row>
    <row r="950" spans="1:18">
      <c r="A950" s="4"/>
      <c r="B950" s="4"/>
      <c r="C950" s="4">
        <v>949</v>
      </c>
      <c r="D950" s="4"/>
      <c r="E950" s="4">
        <v>0</v>
      </c>
      <c r="F950" s="4">
        <v>949</v>
      </c>
      <c r="G950" s="4"/>
      <c r="H950" s="4"/>
      <c r="I950" s="4">
        <v>949</v>
      </c>
      <c r="J950" s="4"/>
      <c r="K950" s="4">
        <v>0</v>
      </c>
      <c r="L950" s="4">
        <v>949</v>
      </c>
      <c r="M950" s="4"/>
      <c r="O950" s="4">
        <v>949</v>
      </c>
      <c r="Q950" s="3">
        <v>0</v>
      </c>
      <c r="R950" s="3">
        <v>949</v>
      </c>
    </row>
    <row r="951" spans="1:18">
      <c r="A951" s="4"/>
      <c r="B951" s="4"/>
      <c r="C951" s="4">
        <v>950</v>
      </c>
      <c r="D951" s="4"/>
      <c r="E951" s="4">
        <v>0</v>
      </c>
      <c r="F951" s="4">
        <v>950</v>
      </c>
      <c r="G951" s="4"/>
      <c r="H951" s="4"/>
      <c r="I951" s="4">
        <v>950</v>
      </c>
      <c r="J951" s="4"/>
      <c r="K951" s="4">
        <v>0</v>
      </c>
      <c r="L951" s="4">
        <v>950</v>
      </c>
      <c r="M951" s="4"/>
      <c r="O951" s="4">
        <v>950</v>
      </c>
      <c r="Q951" s="3">
        <v>0</v>
      </c>
      <c r="R951" s="3">
        <v>950</v>
      </c>
    </row>
    <row r="952" spans="1:18">
      <c r="A952" s="4"/>
      <c r="B952" s="4"/>
      <c r="C952" s="4">
        <v>951</v>
      </c>
      <c r="D952" s="4"/>
      <c r="E952" s="4">
        <v>0</v>
      </c>
      <c r="F952" s="4">
        <v>951</v>
      </c>
      <c r="G952" s="4"/>
      <c r="H952" s="4"/>
      <c r="I952" s="4">
        <v>951</v>
      </c>
      <c r="J952" s="4"/>
      <c r="K952" s="4">
        <v>0</v>
      </c>
      <c r="L952" s="4">
        <v>951</v>
      </c>
      <c r="M952" s="4"/>
      <c r="O952" s="4">
        <v>951</v>
      </c>
      <c r="Q952" s="3">
        <v>0</v>
      </c>
      <c r="R952" s="3">
        <v>951</v>
      </c>
    </row>
    <row r="953" spans="1:18">
      <c r="A953" s="4"/>
      <c r="B953" s="4"/>
      <c r="C953" s="4">
        <v>952</v>
      </c>
      <c r="D953" s="4"/>
      <c r="E953" s="4">
        <v>0</v>
      </c>
      <c r="F953" s="4">
        <v>952</v>
      </c>
      <c r="G953" s="4"/>
      <c r="H953" s="4"/>
      <c r="I953" s="4">
        <v>952</v>
      </c>
      <c r="J953" s="4"/>
      <c r="K953" s="4">
        <v>0</v>
      </c>
      <c r="L953" s="4">
        <v>952</v>
      </c>
      <c r="M953" s="4"/>
      <c r="O953" s="4">
        <v>952</v>
      </c>
      <c r="Q953" s="3">
        <v>0</v>
      </c>
      <c r="R953" s="3">
        <v>952</v>
      </c>
    </row>
    <row r="954" spans="1:18">
      <c r="A954" s="4"/>
      <c r="B954" s="4"/>
      <c r="C954" s="4">
        <v>953</v>
      </c>
      <c r="D954" s="4"/>
      <c r="E954" s="4">
        <v>0</v>
      </c>
      <c r="F954" s="4">
        <v>953</v>
      </c>
      <c r="G954" s="4"/>
      <c r="H954" s="4"/>
      <c r="I954" s="4">
        <v>953</v>
      </c>
      <c r="J954" s="4"/>
      <c r="K954" s="4">
        <v>0</v>
      </c>
      <c r="L954" s="4">
        <v>953</v>
      </c>
      <c r="M954" s="4"/>
      <c r="O954" s="4">
        <v>953</v>
      </c>
      <c r="Q954" s="3">
        <v>0</v>
      </c>
      <c r="R954" s="3">
        <v>953</v>
      </c>
    </row>
    <row r="955" spans="1:18">
      <c r="A955" s="4"/>
      <c r="B955" s="4"/>
      <c r="C955" s="4">
        <v>954</v>
      </c>
      <c r="D955" s="4"/>
      <c r="E955" s="4">
        <v>0</v>
      </c>
      <c r="F955" s="4">
        <v>954</v>
      </c>
      <c r="G955" s="4"/>
      <c r="H955" s="4"/>
      <c r="I955" s="4">
        <v>954</v>
      </c>
      <c r="J955" s="4"/>
      <c r="K955" s="4">
        <v>0</v>
      </c>
      <c r="L955" s="4">
        <v>954</v>
      </c>
      <c r="M955" s="4"/>
      <c r="O955" s="4">
        <v>954</v>
      </c>
      <c r="Q955" s="3">
        <v>0</v>
      </c>
      <c r="R955" s="3">
        <v>954</v>
      </c>
    </row>
    <row r="956" spans="1:18">
      <c r="A956" s="4"/>
      <c r="B956" s="4"/>
      <c r="C956" s="4">
        <v>955</v>
      </c>
      <c r="D956" s="4"/>
      <c r="E956" s="4">
        <v>0</v>
      </c>
      <c r="F956" s="4">
        <v>955</v>
      </c>
      <c r="G956" s="4"/>
      <c r="H956" s="4"/>
      <c r="I956" s="4">
        <v>955</v>
      </c>
      <c r="J956" s="4"/>
      <c r="K956" s="4">
        <v>0</v>
      </c>
      <c r="L956" s="4">
        <v>955</v>
      </c>
      <c r="M956" s="4"/>
      <c r="O956" s="4">
        <v>955</v>
      </c>
      <c r="Q956" s="3">
        <v>0</v>
      </c>
      <c r="R956" s="3">
        <v>955</v>
      </c>
    </row>
    <row r="957" spans="1:18">
      <c r="A957" s="4"/>
      <c r="B957" s="4"/>
      <c r="C957" s="4">
        <v>956</v>
      </c>
      <c r="D957" s="4"/>
      <c r="E957" s="4">
        <v>0</v>
      </c>
      <c r="F957" s="4">
        <v>956</v>
      </c>
      <c r="G957" s="4"/>
      <c r="H957" s="4"/>
      <c r="I957" s="4">
        <v>956</v>
      </c>
      <c r="J957" s="4"/>
      <c r="K957" s="4">
        <v>0</v>
      </c>
      <c r="L957" s="4">
        <v>956</v>
      </c>
      <c r="M957" s="4"/>
      <c r="O957" s="4">
        <v>956</v>
      </c>
      <c r="Q957" s="3">
        <v>0</v>
      </c>
      <c r="R957" s="3">
        <v>956</v>
      </c>
    </row>
    <row r="958" spans="1:18">
      <c r="A958" s="4"/>
      <c r="B958" s="4"/>
      <c r="C958" s="4">
        <v>957</v>
      </c>
      <c r="D958" s="4"/>
      <c r="E958" s="4">
        <v>0</v>
      </c>
      <c r="F958" s="4">
        <v>957</v>
      </c>
      <c r="G958" s="4"/>
      <c r="H958" s="4"/>
      <c r="I958" s="4">
        <v>957</v>
      </c>
      <c r="J958" s="4"/>
      <c r="K958" s="4">
        <v>0</v>
      </c>
      <c r="L958" s="4">
        <v>957</v>
      </c>
      <c r="M958" s="4"/>
      <c r="O958" s="4">
        <v>957</v>
      </c>
      <c r="Q958" s="3">
        <v>0</v>
      </c>
      <c r="R958" s="3">
        <v>957</v>
      </c>
    </row>
    <row r="959" spans="1:18">
      <c r="A959" s="4"/>
      <c r="B959" s="4"/>
      <c r="C959" s="4">
        <v>958</v>
      </c>
      <c r="D959" s="4"/>
      <c r="E959" s="4">
        <v>0</v>
      </c>
      <c r="F959" s="4">
        <v>958</v>
      </c>
      <c r="G959" s="4"/>
      <c r="H959" s="4"/>
      <c r="I959" s="4">
        <v>958</v>
      </c>
      <c r="J959" s="4"/>
      <c r="K959" s="4">
        <v>0</v>
      </c>
      <c r="L959" s="4">
        <v>958</v>
      </c>
      <c r="M959" s="4"/>
      <c r="O959" s="4">
        <v>958</v>
      </c>
      <c r="Q959" s="3">
        <v>0</v>
      </c>
      <c r="R959" s="3">
        <v>958</v>
      </c>
    </row>
    <row r="960" spans="1:18">
      <c r="A960" s="4"/>
      <c r="B960" s="4"/>
      <c r="C960" s="4">
        <v>959</v>
      </c>
      <c r="D960" s="4"/>
      <c r="E960" s="4">
        <v>0</v>
      </c>
      <c r="F960" s="4">
        <v>959</v>
      </c>
      <c r="G960" s="4"/>
      <c r="H960" s="4"/>
      <c r="I960" s="4">
        <v>959</v>
      </c>
      <c r="J960" s="4"/>
      <c r="K960" s="4">
        <v>0</v>
      </c>
      <c r="L960" s="4">
        <v>959</v>
      </c>
      <c r="M960" s="4"/>
      <c r="O960" s="4">
        <v>959</v>
      </c>
      <c r="Q960" s="3">
        <v>0</v>
      </c>
      <c r="R960" s="3">
        <v>959</v>
      </c>
    </row>
    <row r="961" spans="1:18">
      <c r="A961" s="4"/>
      <c r="B961" s="4"/>
      <c r="C961" s="4">
        <v>960</v>
      </c>
      <c r="D961" s="4"/>
      <c r="E961" s="4">
        <v>0</v>
      </c>
      <c r="F961" s="4">
        <v>960</v>
      </c>
      <c r="G961" s="4"/>
      <c r="H961" s="4"/>
      <c r="I961" s="4">
        <v>960</v>
      </c>
      <c r="J961" s="4"/>
      <c r="K961" s="4">
        <v>0</v>
      </c>
      <c r="L961" s="4">
        <v>960</v>
      </c>
      <c r="M961" s="4"/>
      <c r="O961" s="4">
        <v>960</v>
      </c>
      <c r="Q961" s="3">
        <v>0</v>
      </c>
      <c r="R961" s="3">
        <v>960</v>
      </c>
    </row>
    <row r="962" spans="1:18">
      <c r="A962" s="4"/>
      <c r="B962" s="4"/>
      <c r="C962" s="4">
        <v>961</v>
      </c>
      <c r="D962" s="4"/>
      <c r="E962" s="4">
        <v>0</v>
      </c>
      <c r="F962" s="4">
        <v>961</v>
      </c>
      <c r="G962" s="4"/>
      <c r="H962" s="4"/>
      <c r="I962" s="4">
        <v>961</v>
      </c>
      <c r="J962" s="4"/>
      <c r="K962" s="4">
        <v>0</v>
      </c>
      <c r="L962" s="4">
        <v>961</v>
      </c>
      <c r="M962" s="4"/>
      <c r="O962" s="4">
        <v>961</v>
      </c>
      <c r="Q962" s="3">
        <v>0</v>
      </c>
      <c r="R962" s="3">
        <v>961</v>
      </c>
    </row>
    <row r="963" spans="1:18">
      <c r="A963" s="4"/>
      <c r="B963" s="4"/>
      <c r="C963" s="4">
        <v>962</v>
      </c>
      <c r="D963" s="4"/>
      <c r="E963" s="4">
        <v>0</v>
      </c>
      <c r="F963" s="4">
        <v>962</v>
      </c>
      <c r="G963" s="4"/>
      <c r="H963" s="4"/>
      <c r="I963" s="4">
        <v>962</v>
      </c>
      <c r="J963" s="4"/>
      <c r="K963" s="4">
        <v>0</v>
      </c>
      <c r="L963" s="4">
        <v>962</v>
      </c>
      <c r="M963" s="4"/>
      <c r="O963" s="4">
        <v>962</v>
      </c>
      <c r="Q963" s="3">
        <v>0</v>
      </c>
      <c r="R963" s="3">
        <v>962</v>
      </c>
    </row>
    <row r="964" spans="1:18">
      <c r="A964" s="4"/>
      <c r="B964" s="4"/>
      <c r="C964" s="4">
        <v>963</v>
      </c>
      <c r="D964" s="4"/>
      <c r="E964" s="4">
        <v>0</v>
      </c>
      <c r="F964" s="4">
        <v>963</v>
      </c>
      <c r="G964" s="4"/>
      <c r="H964" s="4"/>
      <c r="I964" s="4">
        <v>963</v>
      </c>
      <c r="J964" s="4"/>
      <c r="K964" s="4">
        <v>0</v>
      </c>
      <c r="L964" s="4">
        <v>963</v>
      </c>
      <c r="M964" s="4"/>
      <c r="O964" s="4">
        <v>963</v>
      </c>
      <c r="Q964" s="3">
        <v>0</v>
      </c>
      <c r="R964" s="3">
        <v>963</v>
      </c>
    </row>
    <row r="965" spans="1:18">
      <c r="A965" s="4"/>
      <c r="B965" s="4"/>
      <c r="C965" s="4">
        <v>964</v>
      </c>
      <c r="D965" s="4"/>
      <c r="E965" s="4">
        <v>0</v>
      </c>
      <c r="F965" s="4">
        <v>964</v>
      </c>
      <c r="G965" s="4"/>
      <c r="H965" s="4"/>
      <c r="I965" s="4">
        <v>964</v>
      </c>
      <c r="J965" s="4"/>
      <c r="K965" s="4">
        <v>0</v>
      </c>
      <c r="L965" s="4">
        <v>964</v>
      </c>
      <c r="M965" s="4"/>
      <c r="O965" s="4">
        <v>964</v>
      </c>
      <c r="Q965" s="3">
        <v>0</v>
      </c>
      <c r="R965" s="3">
        <v>964</v>
      </c>
    </row>
    <row r="966" spans="1:18">
      <c r="A966" s="4"/>
      <c r="B966" s="4"/>
      <c r="C966" s="4">
        <v>965</v>
      </c>
      <c r="D966" s="4"/>
      <c r="E966" s="4">
        <v>0</v>
      </c>
      <c r="F966" s="4">
        <v>965</v>
      </c>
      <c r="G966" s="4"/>
      <c r="H966" s="4"/>
      <c r="I966" s="4">
        <v>965</v>
      </c>
      <c r="J966" s="4"/>
      <c r="K966" s="4">
        <v>0</v>
      </c>
      <c r="L966" s="4">
        <v>965</v>
      </c>
      <c r="M966" s="4"/>
      <c r="O966" s="4">
        <v>965</v>
      </c>
      <c r="Q966" s="3">
        <v>0</v>
      </c>
      <c r="R966" s="3">
        <v>965</v>
      </c>
    </row>
    <row r="967" spans="1:18">
      <c r="A967" s="4"/>
      <c r="B967" s="4"/>
      <c r="C967" s="4">
        <v>966</v>
      </c>
      <c r="D967" s="4"/>
      <c r="E967" s="4">
        <v>0</v>
      </c>
      <c r="F967" s="4">
        <v>966</v>
      </c>
      <c r="G967" s="4"/>
      <c r="H967" s="4"/>
      <c r="I967" s="4">
        <v>966</v>
      </c>
      <c r="J967" s="4"/>
      <c r="K967" s="4">
        <v>0</v>
      </c>
      <c r="L967" s="4">
        <v>966</v>
      </c>
      <c r="M967" s="4"/>
      <c r="O967" s="4">
        <v>966</v>
      </c>
      <c r="Q967" s="3">
        <v>0</v>
      </c>
      <c r="R967" s="3">
        <v>966</v>
      </c>
    </row>
    <row r="968" spans="1:18">
      <c r="A968" s="4"/>
      <c r="B968" s="4"/>
      <c r="C968" s="4">
        <v>967</v>
      </c>
      <c r="D968" s="4"/>
      <c r="E968" s="4">
        <v>0</v>
      </c>
      <c r="F968" s="4">
        <v>967</v>
      </c>
      <c r="G968" s="4"/>
      <c r="H968" s="4"/>
      <c r="I968" s="4">
        <v>967</v>
      </c>
      <c r="J968" s="4"/>
      <c r="K968" s="4">
        <v>0</v>
      </c>
      <c r="L968" s="4">
        <v>967</v>
      </c>
      <c r="M968" s="4"/>
      <c r="O968" s="4">
        <v>967</v>
      </c>
      <c r="Q968" s="3">
        <v>0</v>
      </c>
      <c r="R968" s="3">
        <v>967</v>
      </c>
    </row>
    <row r="969" spans="1:18">
      <c r="A969" s="4"/>
      <c r="B969" s="4"/>
      <c r="C969" s="4">
        <v>968</v>
      </c>
      <c r="D969" s="4"/>
      <c r="E969" s="4">
        <v>0</v>
      </c>
      <c r="F969" s="4">
        <v>968</v>
      </c>
      <c r="G969" s="4"/>
      <c r="H969" s="4"/>
      <c r="I969" s="4">
        <v>968</v>
      </c>
      <c r="J969" s="4"/>
      <c r="K969" s="4">
        <v>0</v>
      </c>
      <c r="L969" s="4">
        <v>968</v>
      </c>
      <c r="M969" s="4"/>
      <c r="O969" s="4">
        <v>968</v>
      </c>
      <c r="Q969" s="3">
        <v>0</v>
      </c>
      <c r="R969" s="3">
        <v>968</v>
      </c>
    </row>
    <row r="970" spans="1:18">
      <c r="A970" s="4"/>
      <c r="B970" s="4"/>
      <c r="C970" s="4">
        <v>969</v>
      </c>
      <c r="D970" s="4"/>
      <c r="E970" s="4">
        <v>0</v>
      </c>
      <c r="F970" s="4">
        <v>969</v>
      </c>
      <c r="G970" s="4"/>
      <c r="H970" s="4"/>
      <c r="I970" s="4">
        <v>969</v>
      </c>
      <c r="J970" s="4"/>
      <c r="K970" s="4">
        <v>0</v>
      </c>
      <c r="L970" s="4">
        <v>969</v>
      </c>
      <c r="M970" s="4"/>
      <c r="O970" s="4">
        <v>969</v>
      </c>
      <c r="Q970" s="3">
        <v>0</v>
      </c>
      <c r="R970" s="3">
        <v>969</v>
      </c>
    </row>
    <row r="971" spans="1:18">
      <c r="A971" s="4"/>
      <c r="B971" s="4"/>
      <c r="C971" s="4">
        <v>970</v>
      </c>
      <c r="D971" s="4"/>
      <c r="E971" s="4">
        <v>0</v>
      </c>
      <c r="F971" s="4">
        <v>970</v>
      </c>
      <c r="G971" s="4"/>
      <c r="H971" s="4"/>
      <c r="I971" s="4">
        <v>970</v>
      </c>
      <c r="J971" s="4"/>
      <c r="K971" s="4">
        <v>0</v>
      </c>
      <c r="L971" s="4">
        <v>970</v>
      </c>
      <c r="M971" s="4"/>
      <c r="O971" s="4">
        <v>970</v>
      </c>
      <c r="Q971" s="3">
        <v>0</v>
      </c>
      <c r="R971" s="3">
        <v>970</v>
      </c>
    </row>
    <row r="972" spans="1:18">
      <c r="A972" s="4"/>
      <c r="B972" s="4"/>
      <c r="C972" s="4">
        <v>971</v>
      </c>
      <c r="D972" s="4"/>
      <c r="E972" s="4">
        <v>0</v>
      </c>
      <c r="F972" s="4">
        <v>971</v>
      </c>
      <c r="G972" s="4"/>
      <c r="H972" s="4"/>
      <c r="I972" s="4">
        <v>971</v>
      </c>
      <c r="J972" s="4"/>
      <c r="K972" s="4">
        <v>0</v>
      </c>
      <c r="L972" s="4">
        <v>971</v>
      </c>
      <c r="M972" s="4"/>
      <c r="O972" s="4">
        <v>971</v>
      </c>
      <c r="Q972" s="3">
        <v>0</v>
      </c>
      <c r="R972" s="3">
        <v>971</v>
      </c>
    </row>
    <row r="973" spans="1:18">
      <c r="A973" s="4"/>
      <c r="B973" s="4"/>
      <c r="C973" s="4">
        <v>972</v>
      </c>
      <c r="D973" s="4"/>
      <c r="E973" s="4">
        <v>0</v>
      </c>
      <c r="F973" s="4">
        <v>972</v>
      </c>
      <c r="G973" s="4"/>
      <c r="H973" s="4"/>
      <c r="I973" s="4">
        <v>972</v>
      </c>
      <c r="J973" s="4"/>
      <c r="K973" s="4">
        <v>0</v>
      </c>
      <c r="L973" s="4">
        <v>972</v>
      </c>
      <c r="M973" s="4"/>
      <c r="O973" s="4">
        <v>972</v>
      </c>
      <c r="Q973" s="3">
        <v>0</v>
      </c>
      <c r="R973" s="3">
        <v>972</v>
      </c>
    </row>
    <row r="974" spans="1:18">
      <c r="A974" s="4"/>
      <c r="B974" s="4"/>
      <c r="C974" s="4">
        <v>973</v>
      </c>
      <c r="D974" s="4"/>
      <c r="E974" s="4">
        <v>0</v>
      </c>
      <c r="F974" s="4">
        <v>973</v>
      </c>
      <c r="G974" s="4"/>
      <c r="H974" s="4"/>
      <c r="I974" s="4">
        <v>973</v>
      </c>
      <c r="J974" s="4"/>
      <c r="K974" s="4">
        <v>0</v>
      </c>
      <c r="L974" s="4">
        <v>973</v>
      </c>
      <c r="M974" s="4"/>
      <c r="O974" s="4">
        <v>973</v>
      </c>
      <c r="Q974" s="3">
        <v>0</v>
      </c>
      <c r="R974" s="3">
        <v>973</v>
      </c>
    </row>
    <row r="975" spans="1:18">
      <c r="A975" s="4"/>
      <c r="B975" s="4"/>
      <c r="C975" s="4">
        <v>974</v>
      </c>
      <c r="D975" s="4"/>
      <c r="E975" s="4">
        <v>0</v>
      </c>
      <c r="F975" s="4">
        <v>974</v>
      </c>
      <c r="G975" s="4"/>
      <c r="H975" s="4"/>
      <c r="I975" s="4">
        <v>974</v>
      </c>
      <c r="J975" s="4"/>
      <c r="K975" s="4">
        <v>0</v>
      </c>
      <c r="L975" s="4">
        <v>974</v>
      </c>
      <c r="M975" s="4"/>
      <c r="O975" s="4">
        <v>974</v>
      </c>
      <c r="Q975" s="3">
        <v>0</v>
      </c>
      <c r="R975" s="3">
        <v>974</v>
      </c>
    </row>
    <row r="976" spans="1:18">
      <c r="A976" s="4"/>
      <c r="B976" s="4"/>
      <c r="C976" s="4">
        <v>975</v>
      </c>
      <c r="D976" s="4"/>
      <c r="E976" s="4">
        <v>0</v>
      </c>
      <c r="F976" s="4">
        <v>975</v>
      </c>
      <c r="G976" s="4"/>
      <c r="H976" s="4"/>
      <c r="I976" s="4">
        <v>975</v>
      </c>
      <c r="J976" s="4"/>
      <c r="K976" s="4">
        <v>0</v>
      </c>
      <c r="L976" s="4">
        <v>975</v>
      </c>
      <c r="M976" s="4"/>
      <c r="O976" s="4">
        <v>975</v>
      </c>
      <c r="Q976" s="3">
        <v>0</v>
      </c>
      <c r="R976" s="3">
        <v>975</v>
      </c>
    </row>
    <row r="977" spans="1:18">
      <c r="A977" s="4"/>
      <c r="B977" s="4"/>
      <c r="C977" s="4">
        <v>976</v>
      </c>
      <c r="D977" s="4"/>
      <c r="E977" s="4">
        <v>0</v>
      </c>
      <c r="F977" s="4">
        <v>976</v>
      </c>
      <c r="G977" s="4"/>
      <c r="H977" s="4"/>
      <c r="I977" s="4">
        <v>976</v>
      </c>
      <c r="J977" s="4"/>
      <c r="K977" s="4">
        <v>0</v>
      </c>
      <c r="L977" s="4">
        <v>976</v>
      </c>
      <c r="M977" s="4"/>
      <c r="O977" s="4">
        <v>976</v>
      </c>
      <c r="Q977" s="3">
        <v>0</v>
      </c>
      <c r="R977" s="3">
        <v>976</v>
      </c>
    </row>
    <row r="978" spans="1:18">
      <c r="A978" s="4"/>
      <c r="B978" s="4"/>
      <c r="C978" s="4">
        <v>977</v>
      </c>
      <c r="D978" s="4"/>
      <c r="E978" s="4">
        <v>0</v>
      </c>
      <c r="F978" s="4">
        <v>977</v>
      </c>
      <c r="G978" s="4"/>
      <c r="H978" s="4"/>
      <c r="I978" s="4">
        <v>977</v>
      </c>
      <c r="J978" s="4"/>
      <c r="K978" s="4">
        <v>0</v>
      </c>
      <c r="L978" s="4">
        <v>977</v>
      </c>
      <c r="M978" s="4"/>
      <c r="O978" s="4">
        <v>977</v>
      </c>
      <c r="Q978" s="3">
        <v>0</v>
      </c>
      <c r="R978" s="3">
        <v>977</v>
      </c>
    </row>
    <row r="979" spans="1:18">
      <c r="A979" s="4"/>
      <c r="B979" s="4"/>
      <c r="C979" s="4">
        <v>978</v>
      </c>
      <c r="D979" s="4"/>
      <c r="E979" s="4">
        <v>0</v>
      </c>
      <c r="F979" s="4">
        <v>978</v>
      </c>
      <c r="G979" s="4"/>
      <c r="H979" s="4"/>
      <c r="I979" s="4">
        <v>978</v>
      </c>
      <c r="J979" s="4"/>
      <c r="K979" s="4">
        <v>0</v>
      </c>
      <c r="L979" s="4">
        <v>978</v>
      </c>
      <c r="M979" s="4"/>
      <c r="O979" s="4">
        <v>978</v>
      </c>
      <c r="Q979" s="3">
        <v>0</v>
      </c>
      <c r="R979" s="3">
        <v>978</v>
      </c>
    </row>
    <row r="980" spans="1:18">
      <c r="A980" s="4"/>
      <c r="B980" s="4"/>
      <c r="C980" s="4">
        <v>979</v>
      </c>
      <c r="D980" s="4"/>
      <c r="E980" s="4">
        <v>0</v>
      </c>
      <c r="F980" s="4">
        <v>979</v>
      </c>
      <c r="G980" s="4"/>
      <c r="H980" s="4"/>
      <c r="I980" s="4">
        <v>979</v>
      </c>
      <c r="J980" s="4"/>
      <c r="K980" s="4">
        <v>0</v>
      </c>
      <c r="L980" s="4">
        <v>979</v>
      </c>
      <c r="M980" s="4"/>
      <c r="O980" s="4">
        <v>979</v>
      </c>
      <c r="Q980" s="3">
        <v>0</v>
      </c>
      <c r="R980" s="3">
        <v>979</v>
      </c>
    </row>
    <row r="981" spans="1:18">
      <c r="A981" s="4"/>
      <c r="B981" s="4"/>
      <c r="C981" s="4">
        <v>980</v>
      </c>
      <c r="D981" s="4"/>
      <c r="E981" s="4">
        <v>0</v>
      </c>
      <c r="F981" s="4">
        <v>980</v>
      </c>
      <c r="G981" s="4"/>
      <c r="H981" s="4"/>
      <c r="I981" s="4">
        <v>980</v>
      </c>
      <c r="J981" s="4"/>
      <c r="K981" s="4">
        <v>0</v>
      </c>
      <c r="L981" s="4">
        <v>980</v>
      </c>
      <c r="M981" s="4"/>
      <c r="O981" s="4">
        <v>980</v>
      </c>
      <c r="Q981" s="3">
        <v>0</v>
      </c>
      <c r="R981" s="3">
        <v>980</v>
      </c>
    </row>
    <row r="982" spans="1:18">
      <c r="A982" s="4"/>
      <c r="B982" s="4"/>
      <c r="C982" s="4">
        <v>981</v>
      </c>
      <c r="D982" s="4"/>
      <c r="E982" s="4">
        <v>0</v>
      </c>
      <c r="F982" s="4">
        <v>981</v>
      </c>
      <c r="G982" s="4"/>
      <c r="H982" s="4"/>
      <c r="I982" s="4">
        <v>981</v>
      </c>
      <c r="J982" s="4"/>
      <c r="K982" s="4">
        <v>0</v>
      </c>
      <c r="L982" s="4">
        <v>981</v>
      </c>
      <c r="M982" s="4"/>
      <c r="O982" s="4">
        <v>981</v>
      </c>
      <c r="Q982" s="3">
        <v>0</v>
      </c>
      <c r="R982" s="3">
        <v>981</v>
      </c>
    </row>
    <row r="983" spans="1:18">
      <c r="A983" s="4"/>
      <c r="B983" s="4"/>
      <c r="C983" s="4">
        <v>982</v>
      </c>
      <c r="D983" s="4"/>
      <c r="E983" s="4">
        <v>0</v>
      </c>
      <c r="F983" s="4">
        <v>982</v>
      </c>
      <c r="G983" s="4"/>
      <c r="H983" s="4"/>
      <c r="I983" s="4">
        <v>982</v>
      </c>
      <c r="J983" s="4"/>
      <c r="K983" s="4">
        <v>0</v>
      </c>
      <c r="L983" s="4">
        <v>982</v>
      </c>
      <c r="M983" s="4"/>
      <c r="O983" s="4">
        <v>982</v>
      </c>
      <c r="Q983" s="3">
        <v>0</v>
      </c>
      <c r="R983" s="3">
        <v>982</v>
      </c>
    </row>
    <row r="984" spans="1:18">
      <c r="A984" s="4"/>
      <c r="B984" s="4"/>
      <c r="C984" s="4">
        <v>983</v>
      </c>
      <c r="D984" s="4"/>
      <c r="E984" s="4">
        <v>0</v>
      </c>
      <c r="F984" s="4">
        <v>983</v>
      </c>
      <c r="G984" s="4"/>
      <c r="H984" s="4"/>
      <c r="I984" s="4">
        <v>983</v>
      </c>
      <c r="J984" s="4"/>
      <c r="K984" s="4">
        <v>0</v>
      </c>
      <c r="L984" s="4">
        <v>983</v>
      </c>
      <c r="M984" s="4"/>
      <c r="O984" s="4">
        <v>983</v>
      </c>
      <c r="Q984" s="3">
        <v>0</v>
      </c>
      <c r="R984" s="3">
        <v>983</v>
      </c>
    </row>
    <row r="985" spans="1:18">
      <c r="A985" s="4"/>
      <c r="B985" s="4"/>
      <c r="C985" s="4">
        <v>984</v>
      </c>
      <c r="D985" s="4"/>
      <c r="E985" s="4">
        <v>0</v>
      </c>
      <c r="F985" s="4">
        <v>984</v>
      </c>
      <c r="G985" s="4"/>
      <c r="H985" s="4"/>
      <c r="I985" s="4">
        <v>984</v>
      </c>
      <c r="J985" s="4"/>
      <c r="K985" s="4">
        <v>0</v>
      </c>
      <c r="L985" s="4">
        <v>984</v>
      </c>
      <c r="M985" s="4"/>
      <c r="O985" s="4">
        <v>984</v>
      </c>
      <c r="Q985" s="3">
        <v>0</v>
      </c>
      <c r="R985" s="3">
        <v>984</v>
      </c>
    </row>
    <row r="986" spans="1:18">
      <c r="A986" s="4"/>
      <c r="B986" s="4"/>
      <c r="C986" s="4">
        <v>985</v>
      </c>
      <c r="D986" s="4"/>
      <c r="E986" s="4">
        <v>0</v>
      </c>
      <c r="F986" s="4">
        <v>985</v>
      </c>
      <c r="G986" s="4"/>
      <c r="H986" s="4"/>
      <c r="I986" s="4">
        <v>985</v>
      </c>
      <c r="J986" s="4"/>
      <c r="K986" s="4">
        <v>0</v>
      </c>
      <c r="L986" s="4">
        <v>985</v>
      </c>
      <c r="M986" s="4"/>
      <c r="O986" s="4">
        <v>985</v>
      </c>
      <c r="Q986" s="3">
        <v>0</v>
      </c>
      <c r="R986" s="3">
        <v>985</v>
      </c>
    </row>
    <row r="987" spans="1:18">
      <c r="A987" s="4"/>
      <c r="B987" s="4"/>
      <c r="C987" s="4">
        <v>986</v>
      </c>
      <c r="D987" s="4"/>
      <c r="E987" s="4">
        <v>0</v>
      </c>
      <c r="F987" s="4">
        <v>986</v>
      </c>
      <c r="G987" s="4"/>
      <c r="H987" s="4"/>
      <c r="I987" s="4">
        <v>986</v>
      </c>
      <c r="J987" s="4"/>
      <c r="K987" s="4">
        <v>0</v>
      </c>
      <c r="L987" s="4">
        <v>986</v>
      </c>
      <c r="M987" s="4"/>
      <c r="O987" s="4">
        <v>986</v>
      </c>
      <c r="Q987" s="3">
        <v>0</v>
      </c>
      <c r="R987" s="3">
        <v>986</v>
      </c>
    </row>
    <row r="988" spans="1:18">
      <c r="A988" s="4"/>
      <c r="B988" s="4"/>
      <c r="C988" s="4">
        <v>987</v>
      </c>
      <c r="D988" s="4"/>
      <c r="E988" s="4">
        <v>0</v>
      </c>
      <c r="F988" s="4">
        <v>987</v>
      </c>
      <c r="G988" s="4"/>
      <c r="H988" s="4"/>
      <c r="I988" s="4">
        <v>987</v>
      </c>
      <c r="J988" s="4"/>
      <c r="K988" s="4">
        <v>0</v>
      </c>
      <c r="L988" s="4">
        <v>987</v>
      </c>
      <c r="M988" s="4"/>
      <c r="O988" s="4">
        <v>987</v>
      </c>
      <c r="Q988" s="3">
        <v>0</v>
      </c>
      <c r="R988" s="3">
        <v>987</v>
      </c>
    </row>
    <row r="989" spans="1:18">
      <c r="A989" s="4"/>
      <c r="B989" s="4"/>
      <c r="C989" s="4">
        <v>988</v>
      </c>
      <c r="D989" s="4"/>
      <c r="E989" s="4">
        <v>0</v>
      </c>
      <c r="F989" s="4">
        <v>988</v>
      </c>
      <c r="G989" s="4"/>
      <c r="H989" s="4"/>
      <c r="I989" s="4">
        <v>988</v>
      </c>
      <c r="J989" s="4"/>
      <c r="K989" s="4">
        <v>0</v>
      </c>
      <c r="L989" s="4">
        <v>988</v>
      </c>
      <c r="M989" s="4"/>
      <c r="O989" s="4">
        <v>988</v>
      </c>
      <c r="Q989" s="3">
        <v>0</v>
      </c>
      <c r="R989" s="3">
        <v>988</v>
      </c>
    </row>
    <row r="990" spans="1:18">
      <c r="A990" s="4"/>
      <c r="B990" s="4"/>
      <c r="C990" s="4">
        <v>989</v>
      </c>
      <c r="D990" s="4"/>
      <c r="E990" s="4">
        <v>0</v>
      </c>
      <c r="F990" s="4">
        <v>989</v>
      </c>
      <c r="G990" s="4"/>
      <c r="H990" s="4"/>
      <c r="I990" s="4">
        <v>989</v>
      </c>
      <c r="J990" s="4"/>
      <c r="K990" s="4">
        <v>0</v>
      </c>
      <c r="L990" s="4">
        <v>989</v>
      </c>
      <c r="M990" s="4"/>
      <c r="O990" s="4">
        <v>989</v>
      </c>
      <c r="Q990" s="3">
        <v>0</v>
      </c>
      <c r="R990" s="3">
        <v>989</v>
      </c>
    </row>
    <row r="991" spans="1:18">
      <c r="A991" s="4"/>
      <c r="B991" s="4"/>
      <c r="C991" s="4">
        <v>990</v>
      </c>
      <c r="D991" s="4"/>
      <c r="E991" s="4">
        <v>0</v>
      </c>
      <c r="F991" s="4">
        <v>990</v>
      </c>
      <c r="G991" s="4"/>
      <c r="H991" s="4"/>
      <c r="I991" s="4">
        <v>990</v>
      </c>
      <c r="J991" s="4"/>
      <c r="K991" s="4">
        <v>0</v>
      </c>
      <c r="L991" s="4">
        <v>990</v>
      </c>
      <c r="M991" s="4"/>
      <c r="O991" s="4">
        <v>990</v>
      </c>
      <c r="Q991" s="3">
        <v>0</v>
      </c>
      <c r="R991" s="3">
        <v>990</v>
      </c>
    </row>
    <row r="992" spans="1:18">
      <c r="A992" s="4"/>
      <c r="B992" s="4"/>
      <c r="C992" s="4">
        <v>991</v>
      </c>
      <c r="D992" s="4"/>
      <c r="E992" s="4">
        <v>0</v>
      </c>
      <c r="F992" s="4">
        <v>991</v>
      </c>
      <c r="G992" s="4"/>
      <c r="H992" s="4"/>
      <c r="I992" s="4">
        <v>991</v>
      </c>
      <c r="J992" s="4"/>
      <c r="K992" s="4">
        <v>0</v>
      </c>
      <c r="L992" s="4">
        <v>991</v>
      </c>
      <c r="M992" s="4"/>
      <c r="O992" s="4">
        <v>991</v>
      </c>
      <c r="Q992" s="3">
        <v>0</v>
      </c>
      <c r="R992" s="3">
        <v>991</v>
      </c>
    </row>
    <row r="993" spans="1:18">
      <c r="A993" s="4"/>
      <c r="B993" s="4"/>
      <c r="C993" s="4">
        <v>992</v>
      </c>
      <c r="D993" s="4"/>
      <c r="E993" s="4">
        <v>0</v>
      </c>
      <c r="F993" s="4">
        <v>992</v>
      </c>
      <c r="G993" s="4"/>
      <c r="H993" s="4"/>
      <c r="I993" s="4">
        <v>992</v>
      </c>
      <c r="J993" s="4"/>
      <c r="K993" s="4">
        <v>0</v>
      </c>
      <c r="L993" s="4">
        <v>992</v>
      </c>
      <c r="M993" s="4"/>
      <c r="O993" s="4">
        <v>992</v>
      </c>
      <c r="Q993" s="3">
        <v>0</v>
      </c>
      <c r="R993" s="3">
        <v>992</v>
      </c>
    </row>
    <row r="994" spans="1:18">
      <c r="A994" s="4"/>
      <c r="B994" s="4"/>
      <c r="C994" s="4">
        <v>993</v>
      </c>
      <c r="D994" s="4"/>
      <c r="E994" s="4">
        <v>0</v>
      </c>
      <c r="F994" s="4">
        <v>993</v>
      </c>
      <c r="G994" s="4"/>
      <c r="H994" s="4"/>
      <c r="I994" s="4">
        <v>993</v>
      </c>
      <c r="J994" s="4"/>
      <c r="K994" s="4">
        <v>0</v>
      </c>
      <c r="L994" s="4">
        <v>993</v>
      </c>
      <c r="M994" s="4"/>
      <c r="O994" s="4">
        <v>993</v>
      </c>
      <c r="Q994" s="3">
        <v>0</v>
      </c>
      <c r="R994" s="3">
        <v>993</v>
      </c>
    </row>
    <row r="995" spans="1:18">
      <c r="A995" s="4"/>
      <c r="B995" s="4"/>
      <c r="C995" s="4">
        <v>994</v>
      </c>
      <c r="D995" s="4"/>
      <c r="E995" s="4">
        <v>0</v>
      </c>
      <c r="F995" s="4">
        <v>994</v>
      </c>
      <c r="G995" s="4"/>
      <c r="H995" s="4"/>
      <c r="I995" s="4">
        <v>994</v>
      </c>
      <c r="J995" s="4"/>
      <c r="K995" s="4">
        <v>0</v>
      </c>
      <c r="L995" s="4">
        <v>994</v>
      </c>
      <c r="M995" s="4"/>
      <c r="O995" s="4">
        <v>994</v>
      </c>
      <c r="Q995" s="3">
        <v>0</v>
      </c>
      <c r="R995" s="3">
        <v>994</v>
      </c>
    </row>
    <row r="996" spans="1:18">
      <c r="A996" s="4"/>
      <c r="B996" s="4"/>
      <c r="C996" s="4">
        <v>995</v>
      </c>
      <c r="D996" s="4"/>
      <c r="E996" s="4">
        <v>0</v>
      </c>
      <c r="F996" s="4">
        <v>995</v>
      </c>
      <c r="G996" s="4"/>
      <c r="H996" s="4"/>
      <c r="I996" s="4">
        <v>995</v>
      </c>
      <c r="J996" s="4"/>
      <c r="K996" s="4">
        <v>0</v>
      </c>
      <c r="L996" s="4">
        <v>995</v>
      </c>
      <c r="M996" s="4"/>
      <c r="O996" s="4">
        <v>995</v>
      </c>
      <c r="Q996" s="3">
        <v>0</v>
      </c>
      <c r="R996" s="3">
        <v>995</v>
      </c>
    </row>
    <row r="997" spans="1:18">
      <c r="A997" s="4"/>
      <c r="B997" s="4"/>
      <c r="C997" s="4">
        <v>996</v>
      </c>
      <c r="D997" s="4"/>
      <c r="E997" s="4">
        <v>0</v>
      </c>
      <c r="F997" s="4">
        <v>996</v>
      </c>
      <c r="G997" s="4"/>
      <c r="H997" s="4"/>
      <c r="I997" s="4">
        <v>996</v>
      </c>
      <c r="J997" s="4"/>
      <c r="K997" s="4">
        <v>0</v>
      </c>
      <c r="L997" s="4">
        <v>996</v>
      </c>
      <c r="M997" s="4"/>
      <c r="O997" s="4">
        <v>996</v>
      </c>
      <c r="Q997" s="3">
        <v>0</v>
      </c>
      <c r="R997" s="3">
        <v>996</v>
      </c>
    </row>
    <row r="998" spans="1:18">
      <c r="A998" s="4"/>
      <c r="B998" s="4"/>
      <c r="C998" s="4">
        <v>997</v>
      </c>
      <c r="D998" s="4"/>
      <c r="E998" s="4">
        <v>0</v>
      </c>
      <c r="F998" s="4">
        <v>997</v>
      </c>
      <c r="G998" s="4"/>
      <c r="H998" s="4"/>
      <c r="I998" s="4">
        <v>997</v>
      </c>
      <c r="J998" s="4"/>
      <c r="K998" s="4">
        <v>0</v>
      </c>
      <c r="L998" s="4">
        <v>997</v>
      </c>
      <c r="M998" s="4"/>
      <c r="O998" s="4">
        <v>997</v>
      </c>
      <c r="Q998" s="3">
        <v>0</v>
      </c>
      <c r="R998" s="3">
        <v>997</v>
      </c>
    </row>
    <row r="999" spans="1:18">
      <c r="A999" s="4"/>
      <c r="B999" s="4"/>
      <c r="C999" s="4">
        <v>998</v>
      </c>
      <c r="D999" s="4"/>
      <c r="E999" s="4">
        <v>0</v>
      </c>
      <c r="F999" s="4">
        <v>998</v>
      </c>
      <c r="G999" s="4"/>
      <c r="H999" s="4"/>
      <c r="I999" s="4">
        <v>998</v>
      </c>
      <c r="J999" s="4"/>
      <c r="K999" s="4">
        <v>0</v>
      </c>
      <c r="L999" s="4">
        <v>998</v>
      </c>
      <c r="M999" s="4"/>
      <c r="O999" s="4">
        <v>998</v>
      </c>
      <c r="Q999" s="3">
        <v>0</v>
      </c>
      <c r="R999" s="3">
        <v>998</v>
      </c>
    </row>
    <row r="1000" spans="1:18">
      <c r="A1000" s="4"/>
      <c r="B1000" s="4"/>
      <c r="C1000" s="4">
        <v>999</v>
      </c>
      <c r="D1000" s="4"/>
      <c r="E1000" s="4">
        <v>0</v>
      </c>
      <c r="F1000" s="4">
        <v>999</v>
      </c>
      <c r="G1000" s="4"/>
      <c r="H1000" s="4"/>
      <c r="I1000" s="4">
        <v>999</v>
      </c>
      <c r="J1000" s="4"/>
      <c r="K1000" s="4">
        <v>0</v>
      </c>
      <c r="L1000" s="4">
        <v>999</v>
      </c>
      <c r="M1000" s="4"/>
      <c r="O1000" s="4">
        <v>999</v>
      </c>
      <c r="Q1000" s="3">
        <v>0</v>
      </c>
      <c r="R1000" s="3">
        <v>999</v>
      </c>
    </row>
    <row r="1001" spans="1:18">
      <c r="A1001" s="4"/>
      <c r="B1001" s="4"/>
      <c r="C1001" s="4">
        <v>1000</v>
      </c>
      <c r="D1001" s="4"/>
      <c r="E1001" s="4"/>
      <c r="F1001" s="4"/>
      <c r="G1001" s="4"/>
      <c r="H1001" s="4"/>
      <c r="I1001" s="4">
        <v>1000</v>
      </c>
      <c r="J1001" s="4"/>
      <c r="K1001" s="4"/>
      <c r="L1001" s="4"/>
      <c r="M1001" s="4"/>
      <c r="O1001" s="4">
        <v>1000</v>
      </c>
    </row>
    <row r="1002" spans="1:18">
      <c r="A1002" s="4"/>
      <c r="B1002" s="4"/>
      <c r="C1002" s="4">
        <v>1001</v>
      </c>
      <c r="D1002" s="4"/>
      <c r="E1002" s="4"/>
      <c r="F1002" s="4"/>
      <c r="G1002" s="4"/>
      <c r="H1002" s="4"/>
      <c r="I1002" s="4">
        <v>1001</v>
      </c>
      <c r="J1002" s="4"/>
      <c r="K1002" s="4"/>
      <c r="L1002" s="4"/>
      <c r="M1002" s="4"/>
      <c r="O1002" s="4">
        <v>1001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608"/>
  <sheetViews>
    <sheetView topLeftCell="B1" workbookViewId="0">
      <selection activeCell="C4" sqref="C4:D5"/>
    </sheetView>
  </sheetViews>
  <sheetFormatPr defaultColWidth="8.85546875" defaultRowHeight="14.25"/>
  <cols>
    <col min="1" max="1" width="11" style="2" hidden="1" customWidth="1"/>
    <col min="2" max="2" width="5.7109375" style="2" customWidth="1"/>
    <col min="3" max="3" width="36.5703125" style="2" bestFit="1" customWidth="1"/>
    <col min="4" max="4" width="26.85546875" style="2" customWidth="1"/>
    <col min="5" max="5" width="16.28515625" style="2" bestFit="1" customWidth="1"/>
    <col min="6" max="9" width="12.7109375" style="2" customWidth="1"/>
    <col min="10" max="10" width="23.42578125" style="2" hidden="1" customWidth="1"/>
    <col min="11" max="11" width="17.28515625" style="2" hidden="1" customWidth="1"/>
    <col min="12" max="12" width="22.28515625" style="2" hidden="1" customWidth="1"/>
    <col min="13" max="13" width="17.140625" style="2" hidden="1" customWidth="1"/>
    <col min="14" max="14" width="19.5703125" style="2" hidden="1" customWidth="1"/>
    <col min="15" max="16384" width="8.85546875" style="2"/>
  </cols>
  <sheetData>
    <row r="1" spans="1:15">
      <c r="A1" s="9"/>
      <c r="B1" s="9"/>
      <c r="C1" s="9"/>
      <c r="D1" s="9"/>
      <c r="E1" s="9"/>
      <c r="F1" s="9"/>
      <c r="G1" s="9"/>
      <c r="H1" s="9"/>
      <c r="I1" s="9"/>
      <c r="J1" s="9"/>
      <c r="K1" s="9"/>
      <c r="L1" s="9"/>
      <c r="M1" s="9"/>
      <c r="N1" s="9"/>
      <c r="O1" s="9"/>
    </row>
    <row r="2" spans="1:15">
      <c r="A2" s="9"/>
      <c r="B2" s="9"/>
      <c r="C2" s="9"/>
      <c r="D2" s="9"/>
      <c r="E2" s="9"/>
      <c r="F2" s="9"/>
      <c r="G2" s="9"/>
      <c r="H2" s="9"/>
      <c r="I2" s="9"/>
      <c r="J2" s="9"/>
      <c r="K2" s="9"/>
      <c r="L2" s="9"/>
      <c r="M2" s="9"/>
      <c r="N2" s="9"/>
      <c r="O2" s="9"/>
    </row>
    <row r="3" spans="1:15" ht="58.5" customHeight="1">
      <c r="A3" s="9"/>
      <c r="B3" s="9"/>
      <c r="C3" s="78" t="s">
        <v>1206</v>
      </c>
      <c r="D3" s="78"/>
      <c r="E3" s="78"/>
      <c r="F3" s="78"/>
      <c r="G3" s="78"/>
      <c r="H3" s="78"/>
      <c r="I3" s="78"/>
      <c r="J3" s="78"/>
      <c r="K3" s="78"/>
      <c r="L3" s="78"/>
      <c r="M3" s="78"/>
      <c r="N3" s="78"/>
      <c r="O3" s="9"/>
    </row>
    <row r="4" spans="1:15" ht="14.45" customHeight="1">
      <c r="A4" s="9"/>
      <c r="B4" s="9"/>
      <c r="C4" s="86" t="str">
        <f>CONCATENATE("School District,",CHAR(10),"Career &amp; Technology Center,",CHAR(10),"or",CHAR(10)," Intermediate Unit")</f>
        <v>School District,
Career &amp; Technology Center,
or
 Intermediate Unit</v>
      </c>
      <c r="D4" s="86"/>
      <c r="E4" s="88" t="s">
        <v>37</v>
      </c>
      <c r="F4" s="86" t="str">
        <f>CONCATENATE("July",CHAR(10),"Payment")</f>
        <v>July
Payment</v>
      </c>
      <c r="G4" s="86" t="str">
        <f>CONCATENATE("August",CHAR(10),"Payment")</f>
        <v>August
Payment</v>
      </c>
      <c r="H4" s="86" t="str">
        <f>CONCATENATE("September",CHAR(10),"Payment")</f>
        <v>September
Payment</v>
      </c>
      <c r="I4" s="86" t="str">
        <f>CONCATENATE("October",CHAR(10),"Payment")</f>
        <v>October
Payment</v>
      </c>
      <c r="J4" s="84" t="str">
        <f>CONCATENATE("Five year average",CHAR(10)," expenditures per day (360 day year)")</f>
        <v>Five year average
 expenditures per day (360 day year)</v>
      </c>
      <c r="K4" s="83" t="s">
        <v>1207</v>
      </c>
      <c r="L4" s="83"/>
      <c r="M4" s="83"/>
      <c r="N4" s="83"/>
      <c r="O4" s="9"/>
    </row>
    <row r="5" spans="1:15" ht="57" customHeight="1" thickBot="1">
      <c r="A5" s="9"/>
      <c r="B5" s="9"/>
      <c r="C5" s="87"/>
      <c r="D5" s="87"/>
      <c r="E5" s="89"/>
      <c r="F5" s="87"/>
      <c r="G5" s="87"/>
      <c r="H5" s="87"/>
      <c r="I5" s="87"/>
      <c r="J5" s="85"/>
      <c r="K5" s="63" t="s">
        <v>1208</v>
      </c>
      <c r="L5" s="63" t="s">
        <v>1209</v>
      </c>
      <c r="M5" s="63" t="s">
        <v>1210</v>
      </c>
      <c r="N5" s="63" t="s">
        <v>1211</v>
      </c>
      <c r="O5" s="9"/>
    </row>
    <row r="6" spans="1:15">
      <c r="A6" s="9">
        <v>123460302</v>
      </c>
      <c r="B6" s="9"/>
      <c r="C6" s="9" t="s">
        <v>39</v>
      </c>
      <c r="D6" s="9" t="s">
        <v>40</v>
      </c>
      <c r="E6" s="9" t="s">
        <v>41</v>
      </c>
      <c r="F6" s="25">
        <v>719439.625</v>
      </c>
      <c r="G6" s="25">
        <v>6587664</v>
      </c>
      <c r="H6" s="25">
        <v>4282474</v>
      </c>
      <c r="I6" s="25">
        <v>6434696.5</v>
      </c>
      <c r="J6" s="25">
        <v>478512.8125</v>
      </c>
      <c r="K6" s="25">
        <v>252.56509399414063</v>
      </c>
      <c r="L6" s="25">
        <v>15.270444869995117</v>
      </c>
      <c r="M6" s="25">
        <v>83.961036682128906</v>
      </c>
      <c r="N6" s="25">
        <v>45.049736022949219</v>
      </c>
      <c r="O6" s="9"/>
    </row>
    <row r="7" spans="1:15">
      <c r="A7" s="9">
        <v>119350303</v>
      </c>
      <c r="B7" s="9"/>
      <c r="C7" s="9" t="s">
        <v>42</v>
      </c>
      <c r="D7" s="9" t="s">
        <v>40</v>
      </c>
      <c r="E7" s="9" t="s">
        <v>43</v>
      </c>
      <c r="F7" s="25">
        <v>315359.09375</v>
      </c>
      <c r="G7" s="25">
        <v>2925058.5</v>
      </c>
      <c r="H7" s="25">
        <v>1274290.625</v>
      </c>
      <c r="I7" s="25">
        <v>2795540</v>
      </c>
      <c r="J7" s="25">
        <v>148013.578125</v>
      </c>
      <c r="K7" s="25">
        <v>206.84957885742188</v>
      </c>
      <c r="L7" s="25">
        <v>21.892704010009766</v>
      </c>
      <c r="M7" s="25">
        <v>109.66694641113281</v>
      </c>
      <c r="N7" s="25">
        <v>70.846473693847656</v>
      </c>
      <c r="O7" s="9"/>
    </row>
    <row r="8" spans="1:15">
      <c r="A8" s="9">
        <v>101260303</v>
      </c>
      <c r="B8" s="9"/>
      <c r="C8" s="9" t="s">
        <v>44</v>
      </c>
      <c r="D8" s="9" t="s">
        <v>40</v>
      </c>
      <c r="E8" s="9" t="s">
        <v>45</v>
      </c>
      <c r="F8" s="25">
        <v>567137.6875</v>
      </c>
      <c r="G8" s="25">
        <v>6255110.5</v>
      </c>
      <c r="H8" s="25">
        <v>1810217.75</v>
      </c>
      <c r="I8" s="25">
        <v>5871935</v>
      </c>
      <c r="J8" s="25">
        <v>162628.015625</v>
      </c>
      <c r="K8" s="25">
        <v>55.123195648193359</v>
      </c>
      <c r="L8" s="25">
        <v>41.950016021728516</v>
      </c>
      <c r="M8" s="25">
        <v>245.00764465332031</v>
      </c>
      <c r="N8" s="25">
        <v>68.774971008300781</v>
      </c>
      <c r="O8" s="9"/>
    </row>
    <row r="9" spans="1:15">
      <c r="A9" s="9">
        <v>127040503</v>
      </c>
      <c r="B9" s="9"/>
      <c r="C9" s="9" t="s">
        <v>46</v>
      </c>
      <c r="D9" s="9" t="s">
        <v>40</v>
      </c>
      <c r="E9" s="9" t="s">
        <v>47</v>
      </c>
      <c r="F9" s="25">
        <v>257502.59375</v>
      </c>
      <c r="G9" s="25">
        <v>3974946</v>
      </c>
      <c r="H9" s="25">
        <v>761679.125</v>
      </c>
      <c r="I9" s="25">
        <v>4124062</v>
      </c>
      <c r="J9" s="25">
        <v>75417.046875</v>
      </c>
      <c r="K9" s="25">
        <v>69.307937622070313</v>
      </c>
      <c r="L9" s="25">
        <v>56.120582580566406</v>
      </c>
      <c r="M9" s="25">
        <v>226.95008850097656</v>
      </c>
      <c r="N9" s="25">
        <v>165.83274841308594</v>
      </c>
      <c r="O9" s="9"/>
    </row>
    <row r="10" spans="1:15">
      <c r="A10" s="9">
        <v>103020603</v>
      </c>
      <c r="B10" s="9"/>
      <c r="C10" s="9" t="s">
        <v>48</v>
      </c>
      <c r="D10" s="9" t="s">
        <v>40</v>
      </c>
      <c r="E10" s="9" t="s">
        <v>49</v>
      </c>
      <c r="F10" s="25">
        <v>122579.546875</v>
      </c>
      <c r="G10" s="25">
        <v>1000334</v>
      </c>
      <c r="H10" s="25">
        <v>476811.5</v>
      </c>
      <c r="I10" s="25">
        <v>937698.25</v>
      </c>
      <c r="J10" s="25">
        <v>70819.390625</v>
      </c>
      <c r="K10" s="25">
        <v>216.96598815917969</v>
      </c>
      <c r="L10" s="25">
        <v>15.856017112731934</v>
      </c>
      <c r="M10" s="25">
        <v>96.142868041992188</v>
      </c>
      <c r="N10" s="25">
        <v>141.98056030273438</v>
      </c>
      <c r="O10" s="9"/>
    </row>
    <row r="11" spans="1:15">
      <c r="A11" s="9">
        <v>106160303</v>
      </c>
      <c r="B11" s="9"/>
      <c r="C11" s="9" t="s">
        <v>50</v>
      </c>
      <c r="D11" s="9" t="s">
        <v>40</v>
      </c>
      <c r="E11" s="9" t="s">
        <v>47</v>
      </c>
      <c r="F11" s="25">
        <v>122581.046875</v>
      </c>
      <c r="G11" s="25">
        <v>1473234.25</v>
      </c>
      <c r="H11" s="25">
        <v>417669.375</v>
      </c>
      <c r="I11" s="25">
        <v>1286366</v>
      </c>
      <c r="J11" s="25">
        <v>46178.05078125</v>
      </c>
      <c r="K11" s="25">
        <v>76.742263793945313</v>
      </c>
      <c r="L11" s="25">
        <v>34.557872772216797</v>
      </c>
      <c r="M11" s="25">
        <v>224.7711181640625</v>
      </c>
      <c r="N11" s="25">
        <v>64.079795837402344</v>
      </c>
      <c r="O11" s="9"/>
    </row>
    <row r="12" spans="1:15">
      <c r="A12" s="9">
        <v>121390302</v>
      </c>
      <c r="B12" s="9"/>
      <c r="C12" s="9" t="s">
        <v>51</v>
      </c>
      <c r="D12" s="9" t="s">
        <v>40</v>
      </c>
      <c r="E12" s="9" t="s">
        <v>52</v>
      </c>
      <c r="F12" s="25">
        <v>2674565</v>
      </c>
      <c r="G12" s="25">
        <v>64172188</v>
      </c>
      <c r="H12" s="25">
        <v>10619404</v>
      </c>
      <c r="I12" s="25">
        <v>69249616</v>
      </c>
      <c r="J12" s="25">
        <v>1054188.5</v>
      </c>
      <c r="K12" s="25">
        <v>93.801826477050781</v>
      </c>
      <c r="L12" s="25">
        <v>63.410625457763672</v>
      </c>
      <c r="M12" s="25">
        <v>220.61970520019531</v>
      </c>
      <c r="N12" s="25">
        <v>94.07501220703125</v>
      </c>
      <c r="O12" s="9"/>
    </row>
    <row r="13" spans="1:15">
      <c r="A13" s="9">
        <v>108070502</v>
      </c>
      <c r="B13" s="9"/>
      <c r="C13" s="9" t="s">
        <v>53</v>
      </c>
      <c r="D13" s="9" t="s">
        <v>40</v>
      </c>
      <c r="E13" s="9" t="s">
        <v>54</v>
      </c>
      <c r="F13" s="25">
        <v>1057641</v>
      </c>
      <c r="G13" s="25">
        <v>13101996</v>
      </c>
      <c r="H13" s="25">
        <v>3957078</v>
      </c>
      <c r="I13" s="25">
        <v>13258299</v>
      </c>
      <c r="J13" s="25">
        <v>377119.5</v>
      </c>
      <c r="K13" s="25">
        <v>51.153835296630859</v>
      </c>
      <c r="L13" s="25">
        <v>37.546817779541016</v>
      </c>
      <c r="M13" s="25">
        <v>193.47329711914063</v>
      </c>
      <c r="N13" s="25">
        <v>92.234527587890625</v>
      </c>
      <c r="O13" s="9"/>
    </row>
    <row r="14" spans="1:15">
      <c r="A14" s="9">
        <v>127040703</v>
      </c>
      <c r="B14" s="9"/>
      <c r="C14" s="9" t="s">
        <v>55</v>
      </c>
      <c r="D14" s="9" t="s">
        <v>40</v>
      </c>
      <c r="E14" s="9" t="s">
        <v>47</v>
      </c>
      <c r="F14" s="25">
        <v>451878.3125</v>
      </c>
      <c r="G14" s="25">
        <v>4473599</v>
      </c>
      <c r="H14" s="25">
        <v>1137818.5</v>
      </c>
      <c r="I14" s="25">
        <v>4565772.5</v>
      </c>
      <c r="J14" s="25">
        <v>139365.859375</v>
      </c>
      <c r="K14" s="25">
        <v>144.07670593261719</v>
      </c>
      <c r="L14" s="25">
        <v>35.342067718505859</v>
      </c>
      <c r="M14" s="25">
        <v>158.41407775878906</v>
      </c>
      <c r="N14" s="25">
        <v>86.266807556152344</v>
      </c>
      <c r="O14" s="9"/>
    </row>
    <row r="15" spans="1:15">
      <c r="A15" s="9">
        <v>113380303</v>
      </c>
      <c r="B15" s="9"/>
      <c r="C15" s="9" t="s">
        <v>56</v>
      </c>
      <c r="D15" s="9" t="s">
        <v>40</v>
      </c>
      <c r="E15" s="9" t="s">
        <v>57</v>
      </c>
      <c r="F15" s="25">
        <v>177102.15625</v>
      </c>
      <c r="G15" s="25">
        <v>1563784.5</v>
      </c>
      <c r="H15" s="25">
        <v>674558.4375</v>
      </c>
      <c r="I15" s="25">
        <v>1445338.25</v>
      </c>
      <c r="J15" s="25">
        <v>78095.34375</v>
      </c>
      <c r="K15" s="25">
        <v>220.88385009765625</v>
      </c>
      <c r="L15" s="25">
        <v>22.291810989379883</v>
      </c>
      <c r="M15" s="25">
        <v>127.09780883789063</v>
      </c>
      <c r="N15" s="25">
        <v>144.71360778808594</v>
      </c>
      <c r="O15" s="9"/>
    </row>
    <row r="16" spans="1:15">
      <c r="A16" s="9">
        <v>114060503</v>
      </c>
      <c r="B16" s="9"/>
      <c r="C16" s="9" t="s">
        <v>58</v>
      </c>
      <c r="D16" s="9" t="s">
        <v>40</v>
      </c>
      <c r="E16" s="9" t="s">
        <v>52</v>
      </c>
      <c r="F16" s="25">
        <v>169384.34375</v>
      </c>
      <c r="G16" s="25">
        <v>2304766.5</v>
      </c>
      <c r="H16" s="25">
        <v>638426.5</v>
      </c>
      <c r="I16" s="25">
        <v>2441816.5</v>
      </c>
      <c r="J16" s="25">
        <v>61075.0546875</v>
      </c>
      <c r="K16" s="25">
        <v>184.55517578125</v>
      </c>
      <c r="L16" s="25">
        <v>40.510005950927734</v>
      </c>
      <c r="M16" s="25">
        <v>148.81642150878906</v>
      </c>
      <c r="N16" s="25">
        <v>222.64254760742188</v>
      </c>
      <c r="O16" s="9"/>
    </row>
    <row r="17" spans="1:15">
      <c r="A17" s="9">
        <v>128030603</v>
      </c>
      <c r="B17" s="9"/>
      <c r="C17" s="9" t="s">
        <v>59</v>
      </c>
      <c r="D17" s="9" t="s">
        <v>40</v>
      </c>
      <c r="E17" s="9" t="s">
        <v>60</v>
      </c>
      <c r="F17" s="25">
        <v>223371.90625</v>
      </c>
      <c r="G17" s="25">
        <v>2581246.25</v>
      </c>
      <c r="H17" s="25">
        <v>807630.625</v>
      </c>
      <c r="I17" s="25">
        <v>2418284.75</v>
      </c>
      <c r="J17" s="25">
        <v>72132.0859375</v>
      </c>
      <c r="K17" s="25">
        <v>94.258636474609375</v>
      </c>
      <c r="L17" s="25">
        <v>38.881702423095703</v>
      </c>
      <c r="M17" s="25">
        <v>218.83531188964844</v>
      </c>
      <c r="N17" s="25">
        <v>137.51971435546875</v>
      </c>
      <c r="O17" s="9"/>
    </row>
    <row r="18" spans="1:15">
      <c r="A18" s="9">
        <v>128030852</v>
      </c>
      <c r="B18" s="9"/>
      <c r="C18" s="9" t="s">
        <v>61</v>
      </c>
      <c r="D18" s="9" t="s">
        <v>40</v>
      </c>
      <c r="E18" s="9" t="s">
        <v>60</v>
      </c>
      <c r="F18" s="25">
        <v>965425.9375</v>
      </c>
      <c r="G18" s="25">
        <v>10800732</v>
      </c>
      <c r="H18" s="25">
        <v>3138175.5</v>
      </c>
      <c r="I18" s="25">
        <v>10120962</v>
      </c>
      <c r="J18" s="25">
        <v>291399.34375</v>
      </c>
      <c r="K18" s="25">
        <v>99.107185363769531</v>
      </c>
      <c r="L18" s="25">
        <v>40.378120422363281</v>
      </c>
      <c r="M18" s="25">
        <v>205.69741821289063</v>
      </c>
      <c r="N18" s="25">
        <v>60.329532623291016</v>
      </c>
      <c r="O18" s="9"/>
    </row>
    <row r="19" spans="1:15">
      <c r="A19" s="9">
        <v>117080503</v>
      </c>
      <c r="B19" s="9"/>
      <c r="C19" s="9" t="s">
        <v>62</v>
      </c>
      <c r="D19" s="9" t="s">
        <v>40</v>
      </c>
      <c r="E19" s="9" t="s">
        <v>43</v>
      </c>
      <c r="F19" s="25">
        <v>345992.40625</v>
      </c>
      <c r="G19" s="25">
        <v>3505846</v>
      </c>
      <c r="H19" s="25">
        <v>1302129.25</v>
      </c>
      <c r="I19" s="25">
        <v>3200998.5</v>
      </c>
      <c r="J19" s="25">
        <v>121733.875</v>
      </c>
      <c r="K19" s="25">
        <v>105.85255432128906</v>
      </c>
      <c r="L19" s="25">
        <v>31.641468048095703</v>
      </c>
      <c r="M19" s="25">
        <v>187.52613830566406</v>
      </c>
      <c r="N19" s="25">
        <v>70.765235900878906</v>
      </c>
      <c r="O19" s="9"/>
    </row>
    <row r="20" spans="1:15">
      <c r="A20" s="9">
        <v>109530304</v>
      </c>
      <c r="B20" s="9"/>
      <c r="C20" s="9" t="s">
        <v>63</v>
      </c>
      <c r="D20" s="9" t="s">
        <v>40</v>
      </c>
      <c r="E20" s="9" t="s">
        <v>54</v>
      </c>
      <c r="F20" s="25">
        <v>25685.099609375</v>
      </c>
      <c r="G20" s="25">
        <v>426633.25</v>
      </c>
      <c r="H20" s="25">
        <v>97949.953125</v>
      </c>
      <c r="I20" s="25">
        <v>414639.5625</v>
      </c>
      <c r="J20" s="25">
        <v>12311.107421875</v>
      </c>
      <c r="K20" s="25">
        <v>100.73918914794922</v>
      </c>
      <c r="L20" s="25">
        <v>36.740669250488281</v>
      </c>
      <c r="M20" s="25">
        <v>204.45419311523438</v>
      </c>
      <c r="N20" s="25">
        <v>146.13786315917969</v>
      </c>
      <c r="O20" s="9"/>
    </row>
    <row r="21" spans="1:15">
      <c r="A21" s="9">
        <v>101630504</v>
      </c>
      <c r="B21" s="9"/>
      <c r="C21" s="9" t="s">
        <v>64</v>
      </c>
      <c r="D21" s="9" t="s">
        <v>40</v>
      </c>
      <c r="E21" s="9" t="s">
        <v>45</v>
      </c>
      <c r="F21" s="25">
        <v>98625.453125</v>
      </c>
      <c r="G21" s="25">
        <v>1088752.625</v>
      </c>
      <c r="H21" s="25">
        <v>313815.9375</v>
      </c>
      <c r="I21" s="25">
        <v>991827.5625</v>
      </c>
      <c r="J21" s="25">
        <v>35485.36328125</v>
      </c>
      <c r="K21" s="25">
        <v>94.476165771484375</v>
      </c>
      <c r="L21" s="25">
        <v>33.461067199707031</v>
      </c>
      <c r="M21" s="25">
        <v>199.1243896484375</v>
      </c>
      <c r="N21" s="25">
        <v>88.26239013671875</v>
      </c>
      <c r="O21" s="9"/>
    </row>
    <row r="22" spans="1:15">
      <c r="A22" s="9">
        <v>124150503</v>
      </c>
      <c r="B22" s="9"/>
      <c r="C22" s="9" t="s">
        <v>65</v>
      </c>
      <c r="D22" s="9" t="s">
        <v>40</v>
      </c>
      <c r="E22" s="9" t="s">
        <v>66</v>
      </c>
      <c r="F22" s="25">
        <v>553968.75</v>
      </c>
      <c r="G22" s="25">
        <v>7668894</v>
      </c>
      <c r="H22" s="25">
        <v>2256229</v>
      </c>
      <c r="I22" s="25">
        <v>7819666</v>
      </c>
      <c r="J22" s="25">
        <v>277655.34375</v>
      </c>
      <c r="K22" s="25">
        <v>227.00370788574219</v>
      </c>
      <c r="L22" s="25">
        <v>29.615360260009766</v>
      </c>
      <c r="M22" s="25">
        <v>124.26113128662109</v>
      </c>
      <c r="N22" s="25">
        <v>111.79920196533203</v>
      </c>
      <c r="O22" s="9"/>
    </row>
    <row r="23" spans="1:15">
      <c r="A23" s="9">
        <v>103020753</v>
      </c>
      <c r="B23" s="9"/>
      <c r="C23" s="9" t="s">
        <v>67</v>
      </c>
      <c r="D23" s="9" t="s">
        <v>40</v>
      </c>
      <c r="E23" s="9" t="s">
        <v>49</v>
      </c>
      <c r="F23" s="25">
        <v>132682.796875</v>
      </c>
      <c r="G23" s="25">
        <v>1046564.375</v>
      </c>
      <c r="H23" s="25">
        <v>749973.125</v>
      </c>
      <c r="I23" s="25">
        <v>878774.8125</v>
      </c>
      <c r="J23" s="25">
        <v>102785.8203125</v>
      </c>
      <c r="K23" s="25">
        <v>253.72076416015625</v>
      </c>
      <c r="L23" s="25">
        <v>11.472858428955078</v>
      </c>
      <c r="M23" s="25">
        <v>78.975639343261719</v>
      </c>
      <c r="N23" s="25">
        <v>86.672859191894531</v>
      </c>
      <c r="O23" s="9"/>
    </row>
    <row r="24" spans="1:15">
      <c r="A24" s="9">
        <v>110141003</v>
      </c>
      <c r="B24" s="9"/>
      <c r="C24" s="9" t="s">
        <v>68</v>
      </c>
      <c r="D24" s="9" t="s">
        <v>40</v>
      </c>
      <c r="E24" s="9" t="s">
        <v>54</v>
      </c>
      <c r="F24" s="25">
        <v>255227.25</v>
      </c>
      <c r="G24" s="25">
        <v>2629494.75</v>
      </c>
      <c r="H24" s="25">
        <v>884966.3125</v>
      </c>
      <c r="I24" s="25">
        <v>2369159.75</v>
      </c>
      <c r="J24" s="25">
        <v>99929.7421875</v>
      </c>
      <c r="K24" s="25">
        <v>99.432746887207031</v>
      </c>
      <c r="L24" s="25">
        <v>28.867502212524414</v>
      </c>
      <c r="M24" s="25">
        <v>168.5966796875</v>
      </c>
      <c r="N24" s="25">
        <v>232.19325256347656</v>
      </c>
      <c r="O24" s="9"/>
    </row>
    <row r="25" spans="1:15">
      <c r="A25" s="9">
        <v>103021102</v>
      </c>
      <c r="B25" s="9"/>
      <c r="C25" s="9" t="s">
        <v>69</v>
      </c>
      <c r="D25" s="9" t="s">
        <v>40</v>
      </c>
      <c r="E25" s="9" t="s">
        <v>49</v>
      </c>
      <c r="F25" s="25">
        <v>551761.9375</v>
      </c>
      <c r="G25" s="25">
        <v>6793315.5</v>
      </c>
      <c r="H25" s="25">
        <v>2123913.5</v>
      </c>
      <c r="I25" s="25">
        <v>7185113</v>
      </c>
      <c r="J25" s="25">
        <v>215803.828125</v>
      </c>
      <c r="K25" s="25">
        <v>210.00579833984375</v>
      </c>
      <c r="L25" s="25">
        <v>34.035900115966797</v>
      </c>
      <c r="M25" s="25">
        <v>125.01671600341797</v>
      </c>
      <c r="N25" s="25">
        <v>124.16795349121094</v>
      </c>
      <c r="O25" s="9"/>
    </row>
    <row r="26" spans="1:15">
      <c r="A26" s="9">
        <v>120480803</v>
      </c>
      <c r="B26" s="9"/>
      <c r="C26" s="9" t="s">
        <v>70</v>
      </c>
      <c r="D26" s="9" t="s">
        <v>40</v>
      </c>
      <c r="E26" s="9" t="s">
        <v>52</v>
      </c>
      <c r="F26" s="25">
        <v>428238.4375</v>
      </c>
      <c r="G26" s="25">
        <v>4686720.5</v>
      </c>
      <c r="H26" s="25">
        <v>1474630.25</v>
      </c>
      <c r="I26" s="25">
        <v>4617477</v>
      </c>
      <c r="J26" s="25">
        <v>164106.8125</v>
      </c>
      <c r="K26" s="25">
        <v>175.69454956054688</v>
      </c>
      <c r="L26" s="25">
        <v>31.168474197387695</v>
      </c>
      <c r="M26" s="25">
        <v>138.12142944335938</v>
      </c>
      <c r="N26" s="25">
        <v>121.90674591064453</v>
      </c>
      <c r="O26" s="9"/>
    </row>
    <row r="27" spans="1:15">
      <c r="A27" s="9">
        <v>127041203</v>
      </c>
      <c r="B27" s="9"/>
      <c r="C27" s="9" t="s">
        <v>71</v>
      </c>
      <c r="D27" s="9" t="s">
        <v>40</v>
      </c>
      <c r="E27" s="9" t="s">
        <v>47</v>
      </c>
      <c r="F27" s="25">
        <v>214806.75</v>
      </c>
      <c r="G27" s="25">
        <v>2322808.5</v>
      </c>
      <c r="H27" s="25">
        <v>875206.5625</v>
      </c>
      <c r="I27" s="25">
        <v>2259385.75</v>
      </c>
      <c r="J27" s="25">
        <v>100737.140625</v>
      </c>
      <c r="K27" s="25">
        <v>214.19969177246094</v>
      </c>
      <c r="L27" s="25">
        <v>25.190464019775391</v>
      </c>
      <c r="M27" s="25">
        <v>125.2537841796875</v>
      </c>
      <c r="N27" s="25">
        <v>124.95082855224609</v>
      </c>
      <c r="O27" s="9"/>
    </row>
    <row r="28" spans="1:15">
      <c r="A28" s="9">
        <v>108051003</v>
      </c>
      <c r="B28" s="9"/>
      <c r="C28" s="9" t="s">
        <v>72</v>
      </c>
      <c r="D28" s="9" t="s">
        <v>40</v>
      </c>
      <c r="E28" s="9" t="s">
        <v>60</v>
      </c>
      <c r="F28" s="25">
        <v>233925.296875</v>
      </c>
      <c r="G28" s="25">
        <v>2566226.25</v>
      </c>
      <c r="H28" s="25">
        <v>689164.4375</v>
      </c>
      <c r="I28" s="25">
        <v>2353544</v>
      </c>
      <c r="J28" s="25">
        <v>96595.7890625</v>
      </c>
      <c r="K28" s="25">
        <v>111.70716094970703</v>
      </c>
      <c r="L28" s="25">
        <v>28.988338470458984</v>
      </c>
      <c r="M28" s="25">
        <v>156.58088684082031</v>
      </c>
      <c r="N28" s="25">
        <v>64.972908020019531</v>
      </c>
      <c r="O28" s="9"/>
    </row>
    <row r="29" spans="1:15">
      <c r="A29" s="9">
        <v>107650603</v>
      </c>
      <c r="B29" s="9"/>
      <c r="C29" s="9" t="s">
        <v>73</v>
      </c>
      <c r="D29" s="9" t="s">
        <v>40</v>
      </c>
      <c r="E29" s="9" t="s">
        <v>45</v>
      </c>
      <c r="F29" s="25">
        <v>301833.3125</v>
      </c>
      <c r="G29" s="25">
        <v>3965696.25</v>
      </c>
      <c r="H29" s="25">
        <v>1137832.25</v>
      </c>
      <c r="I29" s="25">
        <v>3979716.75</v>
      </c>
      <c r="J29" s="25">
        <v>114817.609375</v>
      </c>
      <c r="K29" s="25">
        <v>143.69691467285156</v>
      </c>
      <c r="L29" s="25">
        <v>37.167900085449219</v>
      </c>
      <c r="M29" s="25">
        <v>164.83432006835938</v>
      </c>
      <c r="N29" s="25">
        <v>38.630111694335938</v>
      </c>
      <c r="O29" s="9"/>
    </row>
    <row r="30" spans="1:15">
      <c r="A30" s="9">
        <v>110141103</v>
      </c>
      <c r="B30" s="9"/>
      <c r="C30" s="9" t="s">
        <v>74</v>
      </c>
      <c r="D30" s="9" t="s">
        <v>40</v>
      </c>
      <c r="E30" s="9" t="s">
        <v>54</v>
      </c>
      <c r="F30" s="25">
        <v>352610.09375</v>
      </c>
      <c r="G30" s="25">
        <v>3266357.5</v>
      </c>
      <c r="H30" s="25">
        <v>1193777.125</v>
      </c>
      <c r="I30" s="25">
        <v>3269794</v>
      </c>
      <c r="J30" s="25">
        <v>158806.140625</v>
      </c>
      <c r="K30" s="25">
        <v>179.84771728515625</v>
      </c>
      <c r="L30" s="25">
        <v>22.78858757019043</v>
      </c>
      <c r="M30" s="25">
        <v>117.98403930664063</v>
      </c>
      <c r="N30" s="25">
        <v>99.442962646484375</v>
      </c>
      <c r="O30" s="9"/>
    </row>
    <row r="31" spans="1:15">
      <c r="A31" s="9">
        <v>108071003</v>
      </c>
      <c r="B31" s="9"/>
      <c r="C31" s="9" t="s">
        <v>75</v>
      </c>
      <c r="D31" s="9" t="s">
        <v>40</v>
      </c>
      <c r="E31" s="9" t="s">
        <v>54</v>
      </c>
      <c r="F31" s="25">
        <v>151965.453125</v>
      </c>
      <c r="G31" s="25">
        <v>1902079.625</v>
      </c>
      <c r="H31" s="25">
        <v>575729.625</v>
      </c>
      <c r="I31" s="25">
        <v>1851197.5</v>
      </c>
      <c r="J31" s="25">
        <v>64534.87109375</v>
      </c>
      <c r="K31" s="25">
        <v>93.092369079589844</v>
      </c>
      <c r="L31" s="25">
        <v>31.828453063964844</v>
      </c>
      <c r="M31" s="25">
        <v>182.859619140625</v>
      </c>
      <c r="N31" s="25">
        <v>37.509178161621094</v>
      </c>
      <c r="O31" s="9"/>
    </row>
    <row r="32" spans="1:15">
      <c r="A32" s="9">
        <v>122091002</v>
      </c>
      <c r="B32" s="9"/>
      <c r="C32" s="9" t="s">
        <v>76</v>
      </c>
      <c r="D32" s="9" t="s">
        <v>40</v>
      </c>
      <c r="E32" s="9" t="s">
        <v>41</v>
      </c>
      <c r="F32" s="25">
        <v>909541.625</v>
      </c>
      <c r="G32" s="25">
        <v>7804524</v>
      </c>
      <c r="H32" s="25">
        <v>3503386.5</v>
      </c>
      <c r="I32" s="25">
        <v>7774049</v>
      </c>
      <c r="J32" s="25">
        <v>490760.21875</v>
      </c>
      <c r="K32" s="25">
        <v>207.54263305664063</v>
      </c>
      <c r="L32" s="25">
        <v>17.756259918212891</v>
      </c>
      <c r="M32" s="25">
        <v>82.39251708984375</v>
      </c>
      <c r="N32" s="25">
        <v>21.838315963745117</v>
      </c>
      <c r="O32" s="9"/>
    </row>
    <row r="33" spans="1:15">
      <c r="A33" s="9">
        <v>116191004</v>
      </c>
      <c r="B33" s="9"/>
      <c r="C33" s="9" t="s">
        <v>77</v>
      </c>
      <c r="D33" s="9" t="s">
        <v>40</v>
      </c>
      <c r="E33" s="9" t="s">
        <v>43</v>
      </c>
      <c r="F33" s="25">
        <v>88770.1484375</v>
      </c>
      <c r="G33" s="25">
        <v>1094995.5</v>
      </c>
      <c r="H33" s="25">
        <v>353105.0625</v>
      </c>
      <c r="I33" s="25">
        <v>1035095.3125</v>
      </c>
      <c r="J33" s="25">
        <v>47409.0703125</v>
      </c>
      <c r="K33" s="25">
        <v>126.52675628662109</v>
      </c>
      <c r="L33" s="25">
        <v>24.969181060791016</v>
      </c>
      <c r="M33" s="25">
        <v>144.15385437011719</v>
      </c>
      <c r="N33" s="25">
        <v>58.724773406982422</v>
      </c>
      <c r="O33" s="9"/>
    </row>
    <row r="34" spans="1:15">
      <c r="A34" s="9">
        <v>101630903</v>
      </c>
      <c r="B34" s="9"/>
      <c r="C34" s="9" t="s">
        <v>78</v>
      </c>
      <c r="D34" s="9" t="s">
        <v>40</v>
      </c>
      <c r="E34" s="9" t="s">
        <v>45</v>
      </c>
      <c r="F34" s="25">
        <v>162822.453125</v>
      </c>
      <c r="G34" s="25">
        <v>2185156.75</v>
      </c>
      <c r="H34" s="25">
        <v>569668.1875</v>
      </c>
      <c r="I34" s="25">
        <v>2175847.5</v>
      </c>
      <c r="J34" s="25">
        <v>56807.46484375</v>
      </c>
      <c r="K34" s="25">
        <v>119.91072082519531</v>
      </c>
      <c r="L34" s="25">
        <v>41.332229614257813</v>
      </c>
      <c r="M34" s="25">
        <v>196.0374755859375</v>
      </c>
      <c r="N34" s="25">
        <v>49.980949401855469</v>
      </c>
      <c r="O34" s="9"/>
    </row>
    <row r="35" spans="1:15">
      <c r="A35" s="9">
        <v>108561003</v>
      </c>
      <c r="B35" s="9"/>
      <c r="C35" s="9" t="s">
        <v>79</v>
      </c>
      <c r="D35" s="9" t="s">
        <v>40</v>
      </c>
      <c r="E35" s="9" t="s">
        <v>60</v>
      </c>
      <c r="F35" s="25">
        <v>99906.8984375</v>
      </c>
      <c r="G35" s="25">
        <v>1329093.25</v>
      </c>
      <c r="H35" s="25">
        <v>364839.65625</v>
      </c>
      <c r="I35" s="25">
        <v>1264128.75</v>
      </c>
      <c r="J35" s="25">
        <v>37109.921875</v>
      </c>
      <c r="K35" s="25">
        <v>86.7738037109375</v>
      </c>
      <c r="L35" s="25">
        <v>38.507225036621094</v>
      </c>
      <c r="M35" s="25">
        <v>228.35415649414063</v>
      </c>
      <c r="N35" s="25">
        <v>82.576972961425781</v>
      </c>
      <c r="O35" s="9"/>
    </row>
    <row r="36" spans="1:15">
      <c r="A36" s="9">
        <v>112011103</v>
      </c>
      <c r="B36" s="9"/>
      <c r="C36" s="9" t="s">
        <v>80</v>
      </c>
      <c r="D36" s="9" t="s">
        <v>40</v>
      </c>
      <c r="E36" s="9" t="s">
        <v>57</v>
      </c>
      <c r="F36" s="25">
        <v>215893.046875</v>
      </c>
      <c r="G36" s="25">
        <v>2498831.75</v>
      </c>
      <c r="H36" s="25">
        <v>815842.875</v>
      </c>
      <c r="I36" s="25">
        <v>2323989.25</v>
      </c>
      <c r="J36" s="25">
        <v>93362.65625</v>
      </c>
      <c r="K36" s="25">
        <v>145.97895812988281</v>
      </c>
      <c r="L36" s="25">
        <v>29.077201843261719</v>
      </c>
      <c r="M36" s="25">
        <v>146.72761535644531</v>
      </c>
      <c r="N36" s="25">
        <v>69.324142456054688</v>
      </c>
      <c r="O36" s="9"/>
    </row>
    <row r="37" spans="1:15">
      <c r="A37" s="9">
        <v>116191103</v>
      </c>
      <c r="B37" s="9"/>
      <c r="C37" s="9" t="s">
        <v>81</v>
      </c>
      <c r="D37" s="9" t="s">
        <v>40</v>
      </c>
      <c r="E37" s="9" t="s">
        <v>43</v>
      </c>
      <c r="F37" s="25">
        <v>421401.3125</v>
      </c>
      <c r="G37" s="25">
        <v>4840828</v>
      </c>
      <c r="H37" s="25">
        <v>1443543.625</v>
      </c>
      <c r="I37" s="25">
        <v>4805678.5</v>
      </c>
      <c r="J37" s="25">
        <v>142128.625</v>
      </c>
      <c r="K37" s="25">
        <v>123.36717224121094</v>
      </c>
      <c r="L37" s="25">
        <v>37.024417877197266</v>
      </c>
      <c r="M37" s="25">
        <v>190.04649353027344</v>
      </c>
      <c r="N37" s="25">
        <v>87.801841735839844</v>
      </c>
      <c r="O37" s="9"/>
    </row>
    <row r="38" spans="1:15">
      <c r="A38" s="9">
        <v>103021252</v>
      </c>
      <c r="B38" s="9"/>
      <c r="C38" s="9" t="s">
        <v>82</v>
      </c>
      <c r="D38" s="9" t="s">
        <v>40</v>
      </c>
      <c r="E38" s="9" t="s">
        <v>49</v>
      </c>
      <c r="F38" s="25">
        <v>522535.0625</v>
      </c>
      <c r="G38" s="25">
        <v>3628935</v>
      </c>
      <c r="H38" s="25">
        <v>2246103.25</v>
      </c>
      <c r="I38" s="25">
        <v>3467274.25</v>
      </c>
      <c r="J38" s="25">
        <v>265555.9375</v>
      </c>
      <c r="K38" s="25">
        <v>241.65544128417969</v>
      </c>
      <c r="L38" s="25">
        <v>15.63312816619873</v>
      </c>
      <c r="M38" s="25">
        <v>95.774932861328125</v>
      </c>
      <c r="N38" s="25">
        <v>61.734176635742188</v>
      </c>
      <c r="O38" s="9"/>
    </row>
    <row r="39" spans="1:15">
      <c r="A39" s="9">
        <v>120481002</v>
      </c>
      <c r="B39" s="9"/>
      <c r="C39" s="9" t="s">
        <v>83</v>
      </c>
      <c r="D39" s="9" t="s">
        <v>40</v>
      </c>
      <c r="E39" s="9" t="s">
        <v>52</v>
      </c>
      <c r="F39" s="25">
        <v>1552942</v>
      </c>
      <c r="G39" s="25">
        <v>18336338</v>
      </c>
      <c r="H39" s="25">
        <v>6437890</v>
      </c>
      <c r="I39" s="25">
        <v>18894756</v>
      </c>
      <c r="J39" s="25">
        <v>935843.375</v>
      </c>
      <c r="K39" s="25">
        <v>200.43218994140625</v>
      </c>
      <c r="L39" s="25">
        <v>21.252786636352539</v>
      </c>
      <c r="M39" s="25">
        <v>93.3731689453125</v>
      </c>
      <c r="N39" s="25">
        <v>76.390632629394531</v>
      </c>
      <c r="O39" s="9"/>
    </row>
    <row r="40" spans="1:15">
      <c r="A40" s="9">
        <v>101631003</v>
      </c>
      <c r="B40" s="9"/>
      <c r="C40" s="9" t="s">
        <v>84</v>
      </c>
      <c r="D40" s="9" t="s">
        <v>40</v>
      </c>
      <c r="E40" s="9" t="s">
        <v>45</v>
      </c>
      <c r="F40" s="25">
        <v>207409.796875</v>
      </c>
      <c r="G40" s="25">
        <v>2460111</v>
      </c>
      <c r="H40" s="25">
        <v>561560.4375</v>
      </c>
      <c r="I40" s="25">
        <v>2317656.75</v>
      </c>
      <c r="J40" s="25">
        <v>58271.00390625</v>
      </c>
      <c r="K40" s="25">
        <v>73.062271118164063</v>
      </c>
      <c r="L40" s="25">
        <v>45.777839660644531</v>
      </c>
      <c r="M40" s="25">
        <v>252.86376953125</v>
      </c>
      <c r="N40" s="25">
        <v>0</v>
      </c>
      <c r="O40" s="9"/>
    </row>
    <row r="41" spans="1:15">
      <c r="A41" s="9">
        <v>127041503</v>
      </c>
      <c r="B41" s="9"/>
      <c r="C41" s="9" t="s">
        <v>85</v>
      </c>
      <c r="D41" s="9" t="s">
        <v>40</v>
      </c>
      <c r="E41" s="9" t="s">
        <v>47</v>
      </c>
      <c r="F41" s="25">
        <v>353211.90625</v>
      </c>
      <c r="G41" s="25">
        <v>4843797</v>
      </c>
      <c r="H41" s="25">
        <v>1223720.875</v>
      </c>
      <c r="I41" s="25">
        <v>4935996</v>
      </c>
      <c r="J41" s="25">
        <v>91446.5</v>
      </c>
      <c r="K41" s="25">
        <v>60.183856964111328</v>
      </c>
      <c r="L41" s="25">
        <v>56.831142425537109</v>
      </c>
      <c r="M41" s="25">
        <v>237.68740844726563</v>
      </c>
      <c r="N41" s="25">
        <v>148.11128234863281</v>
      </c>
      <c r="O41" s="9"/>
    </row>
    <row r="42" spans="1:15">
      <c r="A42" s="9">
        <v>115210503</v>
      </c>
      <c r="B42" s="9"/>
      <c r="C42" s="9" t="s">
        <v>86</v>
      </c>
      <c r="D42" s="9" t="s">
        <v>40</v>
      </c>
      <c r="E42" s="9" t="s">
        <v>57</v>
      </c>
      <c r="F42" s="25">
        <v>406714.34375</v>
      </c>
      <c r="G42" s="25">
        <v>3418468.5</v>
      </c>
      <c r="H42" s="25">
        <v>1223342.875</v>
      </c>
      <c r="I42" s="25">
        <v>3164425</v>
      </c>
      <c r="J42" s="25">
        <v>170452.4375</v>
      </c>
      <c r="K42" s="25">
        <v>178.63589477539063</v>
      </c>
      <c r="L42" s="25">
        <v>22.441349029541016</v>
      </c>
      <c r="M42" s="25">
        <v>119.32118225097656</v>
      </c>
      <c r="N42" s="25">
        <v>103.27216339111328</v>
      </c>
      <c r="O42" s="9"/>
    </row>
    <row r="43" spans="1:15">
      <c r="A43" s="9">
        <v>127041603</v>
      </c>
      <c r="B43" s="9"/>
      <c r="C43" s="9" t="s">
        <v>87</v>
      </c>
      <c r="D43" s="9" t="s">
        <v>40</v>
      </c>
      <c r="E43" s="9" t="s">
        <v>47</v>
      </c>
      <c r="F43" s="25">
        <v>317328.15625</v>
      </c>
      <c r="G43" s="25">
        <v>3226432.25</v>
      </c>
      <c r="H43" s="25">
        <v>1062437.375</v>
      </c>
      <c r="I43" s="25">
        <v>3029106</v>
      </c>
      <c r="J43" s="25">
        <v>113770.046875</v>
      </c>
      <c r="K43" s="25">
        <v>142.17982482910156</v>
      </c>
      <c r="L43" s="25">
        <v>31.148448944091797</v>
      </c>
      <c r="M43" s="25">
        <v>163.01103210449219</v>
      </c>
      <c r="N43" s="25">
        <v>49.17657470703125</v>
      </c>
      <c r="O43" s="9"/>
    </row>
    <row r="44" spans="1:15">
      <c r="A44" s="9">
        <v>108110603</v>
      </c>
      <c r="B44" s="9"/>
      <c r="C44" s="9" t="s">
        <v>88</v>
      </c>
      <c r="D44" s="9" t="s">
        <v>40</v>
      </c>
      <c r="E44" s="9" t="s">
        <v>60</v>
      </c>
      <c r="F44" s="25">
        <v>112897.796875</v>
      </c>
      <c r="G44" s="25">
        <v>1810619.75</v>
      </c>
      <c r="H44" s="25">
        <v>361645.6875</v>
      </c>
      <c r="I44" s="25">
        <v>1762628.25</v>
      </c>
      <c r="J44" s="25">
        <v>35355.1015625</v>
      </c>
      <c r="K44" s="25">
        <v>36.367935180664063</v>
      </c>
      <c r="L44" s="25">
        <v>54.405654907226563</v>
      </c>
      <c r="M44" s="25">
        <v>258.54470825195313</v>
      </c>
      <c r="N44" s="25">
        <v>362.74411010742188</v>
      </c>
      <c r="O44" s="9"/>
    </row>
    <row r="45" spans="1:15">
      <c r="A45" s="9">
        <v>116191203</v>
      </c>
      <c r="B45" s="9"/>
      <c r="C45" s="9" t="s">
        <v>89</v>
      </c>
      <c r="D45" s="9" t="s">
        <v>40</v>
      </c>
      <c r="E45" s="9" t="s">
        <v>43</v>
      </c>
      <c r="F45" s="25">
        <v>176710.953125</v>
      </c>
      <c r="G45" s="25">
        <v>2410024</v>
      </c>
      <c r="H45" s="25">
        <v>639456.75</v>
      </c>
      <c r="I45" s="25">
        <v>2387829.5</v>
      </c>
      <c r="J45" s="25">
        <v>85322.109375</v>
      </c>
      <c r="K45" s="25">
        <v>148.41401672363281</v>
      </c>
      <c r="L45" s="25">
        <v>30.317289352416992</v>
      </c>
      <c r="M45" s="25">
        <v>136.52696228027344</v>
      </c>
      <c r="N45" s="25">
        <v>116.99127960205078</v>
      </c>
      <c r="O45" s="9"/>
    </row>
    <row r="46" spans="1:15">
      <c r="A46" s="9">
        <v>129540803</v>
      </c>
      <c r="B46" s="9"/>
      <c r="C46" s="9" t="s">
        <v>90</v>
      </c>
      <c r="D46" s="9" t="s">
        <v>40</v>
      </c>
      <c r="E46" s="9" t="s">
        <v>52</v>
      </c>
      <c r="F46" s="25">
        <v>306091.8125</v>
      </c>
      <c r="G46" s="25">
        <v>3174110.5</v>
      </c>
      <c r="H46" s="25">
        <v>1052955.625</v>
      </c>
      <c r="I46" s="25">
        <v>2852500</v>
      </c>
      <c r="J46" s="25">
        <v>148774.328125</v>
      </c>
      <c r="K46" s="25">
        <v>147.43693542480469</v>
      </c>
      <c r="L46" s="25">
        <v>23.392492294311523</v>
      </c>
      <c r="M46" s="25">
        <v>122.70066833496094</v>
      </c>
      <c r="N46" s="25">
        <v>34.967094421386719</v>
      </c>
      <c r="O46" s="9"/>
    </row>
    <row r="47" spans="1:15">
      <c r="A47" s="9">
        <v>119581003</v>
      </c>
      <c r="B47" s="9"/>
      <c r="C47" s="9" t="s">
        <v>91</v>
      </c>
      <c r="D47" s="9" t="s">
        <v>40</v>
      </c>
      <c r="E47" s="9" t="s">
        <v>43</v>
      </c>
      <c r="F47" s="25">
        <v>141463.953125</v>
      </c>
      <c r="G47" s="25">
        <v>2229095</v>
      </c>
      <c r="H47" s="25">
        <v>630731.6875</v>
      </c>
      <c r="I47" s="25">
        <v>2082551.375</v>
      </c>
      <c r="J47" s="25">
        <v>58774.859375</v>
      </c>
      <c r="K47" s="25">
        <v>106.43372344970703</v>
      </c>
      <c r="L47" s="25">
        <v>40.332874298095703</v>
      </c>
      <c r="M47" s="25">
        <v>208.37966918945313</v>
      </c>
      <c r="N47" s="25">
        <v>91.931770324707031</v>
      </c>
      <c r="O47" s="9"/>
    </row>
    <row r="48" spans="1:15">
      <c r="A48" s="9">
        <v>114060753</v>
      </c>
      <c r="B48" s="9"/>
      <c r="C48" s="9" t="s">
        <v>92</v>
      </c>
      <c r="D48" s="9" t="s">
        <v>40</v>
      </c>
      <c r="E48" s="9" t="s">
        <v>52</v>
      </c>
      <c r="F48" s="25">
        <v>787239</v>
      </c>
      <c r="G48" s="25">
        <v>6692011</v>
      </c>
      <c r="H48" s="25">
        <v>2777990</v>
      </c>
      <c r="I48" s="25">
        <v>6597303</v>
      </c>
      <c r="J48" s="25">
        <v>361533.5625</v>
      </c>
      <c r="K48" s="25">
        <v>232.7288818359375</v>
      </c>
      <c r="L48" s="25">
        <v>20.687566757202148</v>
      </c>
      <c r="M48" s="25">
        <v>106.78721618652344</v>
      </c>
      <c r="N48" s="25">
        <v>80.238235473632813</v>
      </c>
      <c r="O48" s="9"/>
    </row>
    <row r="49" spans="1:15">
      <c r="A49" s="9">
        <v>109420803</v>
      </c>
      <c r="B49" s="9"/>
      <c r="C49" s="9" t="s">
        <v>93</v>
      </c>
      <c r="D49" s="9" t="s">
        <v>40</v>
      </c>
      <c r="E49" s="9" t="s">
        <v>54</v>
      </c>
      <c r="F49" s="25">
        <v>416190.90625</v>
      </c>
      <c r="G49" s="25">
        <v>4930741.5</v>
      </c>
      <c r="H49" s="25">
        <v>1563111.25</v>
      </c>
      <c r="I49" s="25">
        <v>4947439.5</v>
      </c>
      <c r="J49" s="25">
        <v>124284.03125</v>
      </c>
      <c r="K49" s="25">
        <v>69.203567504882813</v>
      </c>
      <c r="L49" s="25">
        <v>43.021877288818359</v>
      </c>
      <c r="M49" s="25">
        <v>218.16981506347656</v>
      </c>
      <c r="N49" s="25">
        <v>122.62877655029297</v>
      </c>
      <c r="O49" s="9"/>
    </row>
    <row r="50" spans="1:15">
      <c r="A50" s="9">
        <v>114060853</v>
      </c>
      <c r="B50" s="9"/>
      <c r="C50" s="9" t="s">
        <v>94</v>
      </c>
      <c r="D50" s="9" t="s">
        <v>40</v>
      </c>
      <c r="E50" s="9" t="s">
        <v>52</v>
      </c>
      <c r="F50" s="25">
        <v>206522.703125</v>
      </c>
      <c r="G50" s="25">
        <v>1726926</v>
      </c>
      <c r="H50" s="25">
        <v>727616.1875</v>
      </c>
      <c r="I50" s="25">
        <v>1609332.375</v>
      </c>
      <c r="J50" s="25">
        <v>94857.859375</v>
      </c>
      <c r="K50" s="25">
        <v>211.38285827636719</v>
      </c>
      <c r="L50" s="25">
        <v>20.382589340209961</v>
      </c>
      <c r="M50" s="25">
        <v>112.57724761962891</v>
      </c>
      <c r="N50" s="25">
        <v>130.58140563964844</v>
      </c>
      <c r="O50" s="9"/>
    </row>
    <row r="51" spans="1:15">
      <c r="A51" s="9">
        <v>103021453</v>
      </c>
      <c r="B51" s="9"/>
      <c r="C51" s="9" t="s">
        <v>95</v>
      </c>
      <c r="D51" s="9" t="s">
        <v>40</v>
      </c>
      <c r="E51" s="9" t="s">
        <v>49</v>
      </c>
      <c r="F51" s="25">
        <v>182259.90625</v>
      </c>
      <c r="G51" s="25">
        <v>2497340</v>
      </c>
      <c r="H51" s="25">
        <v>809967</v>
      </c>
      <c r="I51" s="25">
        <v>2614256.25</v>
      </c>
      <c r="J51" s="25">
        <v>74855.1171875</v>
      </c>
      <c r="K51" s="25">
        <v>190.14813232421875</v>
      </c>
      <c r="L51" s="25">
        <v>35.797153472900391</v>
      </c>
      <c r="M51" s="25">
        <v>144.00831604003906</v>
      </c>
      <c r="N51" s="25">
        <v>106.29664611816406</v>
      </c>
      <c r="O51" s="9"/>
    </row>
    <row r="52" spans="1:15">
      <c r="A52" s="9">
        <v>122091303</v>
      </c>
      <c r="B52" s="9"/>
      <c r="C52" s="9" t="s">
        <v>96</v>
      </c>
      <c r="D52" s="9" t="s">
        <v>40</v>
      </c>
      <c r="E52" s="9" t="s">
        <v>41</v>
      </c>
      <c r="F52" s="25">
        <v>203190.15625</v>
      </c>
      <c r="G52" s="25">
        <v>2070016.25</v>
      </c>
      <c r="H52" s="25">
        <v>782653.75</v>
      </c>
      <c r="I52" s="25">
        <v>2074393</v>
      </c>
      <c r="J52" s="25">
        <v>77858.1796875</v>
      </c>
      <c r="K52" s="25">
        <v>144.38276672363281</v>
      </c>
      <c r="L52" s="25">
        <v>29.196758270263672</v>
      </c>
      <c r="M52" s="25">
        <v>163.98918151855469</v>
      </c>
      <c r="N52" s="25">
        <v>7.500727653503418</v>
      </c>
      <c r="O52" s="9"/>
    </row>
    <row r="53" spans="1:15">
      <c r="A53" s="9">
        <v>122091352</v>
      </c>
      <c r="B53" s="9"/>
      <c r="C53" s="9" t="s">
        <v>97</v>
      </c>
      <c r="D53" s="9" t="s">
        <v>40</v>
      </c>
      <c r="E53" s="9" t="s">
        <v>41</v>
      </c>
      <c r="F53" s="25">
        <v>1019785.1875</v>
      </c>
      <c r="G53" s="25">
        <v>10020397</v>
      </c>
      <c r="H53" s="25">
        <v>3474747.5</v>
      </c>
      <c r="I53" s="25">
        <v>10545432</v>
      </c>
      <c r="J53" s="25">
        <v>484313.5</v>
      </c>
      <c r="K53" s="25">
        <v>176.12060546875</v>
      </c>
      <c r="L53" s="25">
        <v>22.795528411865234</v>
      </c>
      <c r="M53" s="25">
        <v>105.20053863525391</v>
      </c>
      <c r="N53" s="25">
        <v>86.755935668945313</v>
      </c>
      <c r="O53" s="9"/>
    </row>
    <row r="54" spans="1:15">
      <c r="A54" s="9">
        <v>106330703</v>
      </c>
      <c r="B54" s="9"/>
      <c r="C54" s="9" t="s">
        <v>98</v>
      </c>
      <c r="D54" s="9" t="s">
        <v>40</v>
      </c>
      <c r="E54" s="9" t="s">
        <v>60</v>
      </c>
      <c r="F54" s="25">
        <v>132091.796875</v>
      </c>
      <c r="G54" s="25">
        <v>2065557.875</v>
      </c>
      <c r="H54" s="25">
        <v>516667.125</v>
      </c>
      <c r="I54" s="25">
        <v>2007410.5</v>
      </c>
      <c r="J54" s="25">
        <v>47956.140625</v>
      </c>
      <c r="K54" s="25">
        <v>60.959743499755859</v>
      </c>
      <c r="L54" s="25">
        <v>45.826244354248047</v>
      </c>
      <c r="M54" s="25">
        <v>238.69343566894531</v>
      </c>
      <c r="N54" s="25">
        <v>193.40434265136719</v>
      </c>
      <c r="O54" s="9"/>
    </row>
    <row r="55" spans="1:15">
      <c r="A55" s="9">
        <v>106330803</v>
      </c>
      <c r="B55" s="9"/>
      <c r="C55" s="9" t="s">
        <v>99</v>
      </c>
      <c r="D55" s="9" t="s">
        <v>40</v>
      </c>
      <c r="E55" s="9" t="s">
        <v>60</v>
      </c>
      <c r="F55" s="25">
        <v>217045.046875</v>
      </c>
      <c r="G55" s="25">
        <v>3235991.75</v>
      </c>
      <c r="H55" s="25">
        <v>714692.3125</v>
      </c>
      <c r="I55" s="25">
        <v>3175043.25</v>
      </c>
      <c r="J55" s="25">
        <v>78024.875</v>
      </c>
      <c r="K55" s="25">
        <v>84.572463989257813</v>
      </c>
      <c r="L55" s="25">
        <v>44.255588531494141</v>
      </c>
      <c r="M55" s="25">
        <v>209.05722045898438</v>
      </c>
      <c r="N55" s="25">
        <v>168.59457397460938</v>
      </c>
      <c r="O55" s="9"/>
    </row>
    <row r="56" spans="1:15">
      <c r="A56" s="9">
        <v>101260803</v>
      </c>
      <c r="B56" s="9"/>
      <c r="C56" s="9" t="s">
        <v>100</v>
      </c>
      <c r="D56" s="9" t="s">
        <v>40</v>
      </c>
      <c r="E56" s="9" t="s">
        <v>45</v>
      </c>
      <c r="F56" s="25">
        <v>311895.59375</v>
      </c>
      <c r="G56" s="25">
        <v>4390962.5</v>
      </c>
      <c r="H56" s="25">
        <v>970716.5</v>
      </c>
      <c r="I56" s="25">
        <v>4236359</v>
      </c>
      <c r="J56" s="25">
        <v>99610.078125</v>
      </c>
      <c r="K56" s="25">
        <v>49.695194244384766</v>
      </c>
      <c r="L56" s="25">
        <v>47.212673187255859</v>
      </c>
      <c r="M56" s="25">
        <v>220.58341979980469</v>
      </c>
      <c r="N56" s="25">
        <v>54.369197845458984</v>
      </c>
      <c r="O56" s="9"/>
    </row>
    <row r="57" spans="1:15">
      <c r="A57" s="9">
        <v>123460504</v>
      </c>
      <c r="B57" s="9"/>
      <c r="C57" s="9" t="s">
        <v>101</v>
      </c>
      <c r="D57" s="9" t="s">
        <v>40</v>
      </c>
      <c r="E57" s="9" t="s">
        <v>41</v>
      </c>
      <c r="F57" s="25">
        <v>919.5</v>
      </c>
      <c r="G57" s="25">
        <v>15373.3203125</v>
      </c>
      <c r="H57" s="25">
        <v>919.5</v>
      </c>
      <c r="I57" s="25">
        <v>17642.279296875</v>
      </c>
      <c r="J57" s="25">
        <v>653.2701416015625</v>
      </c>
      <c r="K57" s="25">
        <v>2.4492165073752403E-2</v>
      </c>
      <c r="L57" s="25">
        <v>24.940402984619141</v>
      </c>
      <c r="M57" s="25">
        <v>88.205970764160156</v>
      </c>
      <c r="N57" s="25">
        <v>1135.739990234375</v>
      </c>
      <c r="O57" s="9"/>
    </row>
    <row r="58" spans="1:15">
      <c r="A58" s="9">
        <v>101631203</v>
      </c>
      <c r="B58" s="9"/>
      <c r="C58" s="9" t="s">
        <v>102</v>
      </c>
      <c r="D58" s="9" t="s">
        <v>40</v>
      </c>
      <c r="E58" s="9" t="s">
        <v>45</v>
      </c>
      <c r="F58" s="25">
        <v>165827.703125</v>
      </c>
      <c r="G58" s="25">
        <v>1838868.25</v>
      </c>
      <c r="H58" s="25">
        <v>554802.1875</v>
      </c>
      <c r="I58" s="25">
        <v>1711756.25</v>
      </c>
      <c r="J58" s="25">
        <v>63642.234375</v>
      </c>
      <c r="K58" s="25">
        <v>139.38648986816406</v>
      </c>
      <c r="L58" s="25">
        <v>31.499460220336914</v>
      </c>
      <c r="M58" s="25">
        <v>181.91523742675781</v>
      </c>
      <c r="N58" s="25">
        <v>99.634529113769531</v>
      </c>
      <c r="O58" s="9"/>
    </row>
    <row r="59" spans="1:15">
      <c r="A59" s="9">
        <v>107650703</v>
      </c>
      <c r="B59" s="9"/>
      <c r="C59" s="9" t="s">
        <v>103</v>
      </c>
      <c r="D59" s="9" t="s">
        <v>40</v>
      </c>
      <c r="E59" s="9" t="s">
        <v>45</v>
      </c>
      <c r="F59" s="25">
        <v>232969.046875</v>
      </c>
      <c r="G59" s="25">
        <v>2183479</v>
      </c>
      <c r="H59" s="25">
        <v>870220.3125</v>
      </c>
      <c r="I59" s="25">
        <v>2081993.5</v>
      </c>
      <c r="J59" s="25">
        <v>91939.265625</v>
      </c>
      <c r="K59" s="25">
        <v>182.18330383300781</v>
      </c>
      <c r="L59" s="25">
        <v>26.283090591430664</v>
      </c>
      <c r="M59" s="25">
        <v>140.37118530273438</v>
      </c>
      <c r="N59" s="25">
        <v>37.362316131591797</v>
      </c>
      <c r="O59" s="9"/>
    </row>
    <row r="60" spans="1:15">
      <c r="A60" s="9">
        <v>104101252</v>
      </c>
      <c r="B60" s="9"/>
      <c r="C60" s="9" t="s">
        <v>104</v>
      </c>
      <c r="D60" s="9" t="s">
        <v>40</v>
      </c>
      <c r="E60" s="9" t="s">
        <v>47</v>
      </c>
      <c r="F60" s="25">
        <v>848146.9375</v>
      </c>
      <c r="G60" s="25">
        <v>8624903</v>
      </c>
      <c r="H60" s="25">
        <v>2732609.75</v>
      </c>
      <c r="I60" s="25">
        <v>8542880</v>
      </c>
      <c r="J60" s="25">
        <v>299838.125</v>
      </c>
      <c r="K60" s="25">
        <v>146.13151550292969</v>
      </c>
      <c r="L60" s="25">
        <v>31.593881607055664</v>
      </c>
      <c r="M60" s="25">
        <v>165.118408203125</v>
      </c>
      <c r="N60" s="25">
        <v>74.098640441894531</v>
      </c>
      <c r="O60" s="9"/>
    </row>
    <row r="61" spans="1:15">
      <c r="A61" s="9">
        <v>101631503</v>
      </c>
      <c r="B61" s="9"/>
      <c r="C61" s="9" t="s">
        <v>105</v>
      </c>
      <c r="D61" s="9" t="s">
        <v>40</v>
      </c>
      <c r="E61" s="9" t="s">
        <v>45</v>
      </c>
      <c r="F61" s="25">
        <v>135667.796875</v>
      </c>
      <c r="G61" s="25">
        <v>2027777.75</v>
      </c>
      <c r="H61" s="25">
        <v>440523.3125</v>
      </c>
      <c r="I61" s="25">
        <v>1951945</v>
      </c>
      <c r="J61" s="25">
        <v>46772.421875</v>
      </c>
      <c r="K61" s="25">
        <v>114.57343292236328</v>
      </c>
      <c r="L61" s="25">
        <v>46.254726409912109</v>
      </c>
      <c r="M61" s="25">
        <v>217.52130126953125</v>
      </c>
      <c r="N61" s="25">
        <v>79.865158081054688</v>
      </c>
      <c r="O61" s="9"/>
    </row>
    <row r="62" spans="1:15">
      <c r="A62" s="9">
        <v>108111203</v>
      </c>
      <c r="B62" s="9"/>
      <c r="C62" s="9" t="s">
        <v>106</v>
      </c>
      <c r="D62" s="9" t="s">
        <v>40</v>
      </c>
      <c r="E62" s="9" t="s">
        <v>60</v>
      </c>
      <c r="F62" s="25">
        <v>189694.046875</v>
      </c>
      <c r="G62" s="25">
        <v>2578897.75</v>
      </c>
      <c r="H62" s="25">
        <v>707112.4375</v>
      </c>
      <c r="I62" s="25">
        <v>2368133.75</v>
      </c>
      <c r="J62" s="25">
        <v>68702.984375</v>
      </c>
      <c r="K62" s="25">
        <v>69.006591796875</v>
      </c>
      <c r="L62" s="25">
        <v>40.297985076904297</v>
      </c>
      <c r="M62" s="25">
        <v>231.81825256347656</v>
      </c>
      <c r="N62" s="25">
        <v>73.656730651855469</v>
      </c>
      <c r="O62" s="9"/>
    </row>
    <row r="63" spans="1:15">
      <c r="A63" s="9">
        <v>109122703</v>
      </c>
      <c r="B63" s="9"/>
      <c r="C63" s="9" t="s">
        <v>107</v>
      </c>
      <c r="D63" s="9" t="s">
        <v>40</v>
      </c>
      <c r="E63" s="9" t="s">
        <v>54</v>
      </c>
      <c r="F63" s="25">
        <v>124684.953125</v>
      </c>
      <c r="G63" s="25">
        <v>1691013.875</v>
      </c>
      <c r="H63" s="25">
        <v>348198.9375</v>
      </c>
      <c r="I63" s="25">
        <v>1662018.25</v>
      </c>
      <c r="J63" s="25">
        <v>39613.5546875</v>
      </c>
      <c r="K63" s="25">
        <v>64.882637023925781</v>
      </c>
      <c r="L63" s="25">
        <v>45.835292816162109</v>
      </c>
      <c r="M63" s="25">
        <v>235.47723388671875</v>
      </c>
      <c r="N63" s="25">
        <v>114.69195556640625</v>
      </c>
      <c r="O63" s="9"/>
    </row>
    <row r="64" spans="1:15">
      <c r="A64" s="9">
        <v>115211003</v>
      </c>
      <c r="B64" s="9"/>
      <c r="C64" s="9" t="s">
        <v>108</v>
      </c>
      <c r="D64" s="9" t="s">
        <v>40</v>
      </c>
      <c r="E64" s="9" t="s">
        <v>57</v>
      </c>
      <c r="F64" s="25">
        <v>100665.6015625</v>
      </c>
      <c r="G64" s="25">
        <v>685224.5</v>
      </c>
      <c r="H64" s="25">
        <v>583368.5</v>
      </c>
      <c r="I64" s="25">
        <v>635220.8125</v>
      </c>
      <c r="J64" s="25">
        <v>81242.7421875</v>
      </c>
      <c r="K64" s="25">
        <v>190.42573547363281</v>
      </c>
      <c r="L64" s="25">
        <v>9.6733579635620117</v>
      </c>
      <c r="M64" s="25">
        <v>67.116928100585938</v>
      </c>
      <c r="N64" s="25">
        <v>129.5274658203125</v>
      </c>
      <c r="O64" s="9"/>
    </row>
    <row r="65" spans="1:15">
      <c r="A65" s="9">
        <v>101631703</v>
      </c>
      <c r="B65" s="9"/>
      <c r="C65" s="9" t="s">
        <v>109</v>
      </c>
      <c r="D65" s="9" t="s">
        <v>40</v>
      </c>
      <c r="E65" s="9" t="s">
        <v>45</v>
      </c>
      <c r="F65" s="25">
        <v>406783.8125</v>
      </c>
      <c r="G65" s="25">
        <v>3933750.75</v>
      </c>
      <c r="H65" s="25">
        <v>1967992.5</v>
      </c>
      <c r="I65" s="25">
        <v>3641104.5</v>
      </c>
      <c r="J65" s="25">
        <v>280077.625</v>
      </c>
      <c r="K65" s="25">
        <v>234.95664978027344</v>
      </c>
      <c r="L65" s="25">
        <v>15.497612953186035</v>
      </c>
      <c r="M65" s="25">
        <v>96.601509094238281</v>
      </c>
      <c r="N65" s="25">
        <v>39.515884399414063</v>
      </c>
      <c r="O65" s="9"/>
    </row>
    <row r="66" spans="1:15">
      <c r="A66" s="9">
        <v>117081003</v>
      </c>
      <c r="B66" s="9"/>
      <c r="C66" s="9" t="s">
        <v>110</v>
      </c>
      <c r="D66" s="9" t="s">
        <v>40</v>
      </c>
      <c r="E66" s="9" t="s">
        <v>43</v>
      </c>
      <c r="F66" s="25">
        <v>137962.046875</v>
      </c>
      <c r="G66" s="25">
        <v>2068465.125</v>
      </c>
      <c r="H66" s="25">
        <v>544235.4375</v>
      </c>
      <c r="I66" s="25">
        <v>1975531.5</v>
      </c>
      <c r="J66" s="25">
        <v>48264.93359375</v>
      </c>
      <c r="K66" s="25">
        <v>64.841651916503906</v>
      </c>
      <c r="L66" s="25">
        <v>45.714912414550781</v>
      </c>
      <c r="M66" s="25">
        <v>246.933349609375</v>
      </c>
      <c r="N66" s="25">
        <v>166.86964416503906</v>
      </c>
      <c r="O66" s="9"/>
    </row>
    <row r="67" spans="1:15">
      <c r="A67" s="9">
        <v>119351303</v>
      </c>
      <c r="B67" s="9"/>
      <c r="C67" s="9" t="s">
        <v>111</v>
      </c>
      <c r="D67" s="9" t="s">
        <v>40</v>
      </c>
      <c r="E67" s="9" t="s">
        <v>43</v>
      </c>
      <c r="F67" s="25">
        <v>293889.75</v>
      </c>
      <c r="G67" s="25">
        <v>4260562</v>
      </c>
      <c r="H67" s="25">
        <v>971335.0625</v>
      </c>
      <c r="I67" s="25">
        <v>4492188</v>
      </c>
      <c r="J67" s="25">
        <v>80202.078125</v>
      </c>
      <c r="K67" s="25">
        <v>65.324317932128906</v>
      </c>
      <c r="L67" s="25">
        <v>56.787208557128906</v>
      </c>
      <c r="M67" s="25">
        <v>212.62046813964844</v>
      </c>
      <c r="N67" s="25">
        <v>96.227058410644531</v>
      </c>
      <c r="O67" s="9"/>
    </row>
    <row r="68" spans="1:15">
      <c r="A68" s="9">
        <v>115211103</v>
      </c>
      <c r="B68" s="9"/>
      <c r="C68" s="9" t="s">
        <v>112</v>
      </c>
      <c r="D68" s="9" t="s">
        <v>40</v>
      </c>
      <c r="E68" s="9" t="s">
        <v>57</v>
      </c>
      <c r="F68" s="25">
        <v>633359.25</v>
      </c>
      <c r="G68" s="25">
        <v>6236728</v>
      </c>
      <c r="H68" s="25">
        <v>2121170</v>
      </c>
      <c r="I68" s="25">
        <v>6308587.5</v>
      </c>
      <c r="J68" s="25">
        <v>266806.71875</v>
      </c>
      <c r="K68" s="25">
        <v>202.60646057128906</v>
      </c>
      <c r="L68" s="25">
        <v>25.749301910400391</v>
      </c>
      <c r="M68" s="25">
        <v>112.49874877929688</v>
      </c>
      <c r="N68" s="25">
        <v>132.16458129882813</v>
      </c>
      <c r="O68" s="9"/>
    </row>
    <row r="69" spans="1:15">
      <c r="A69" s="9">
        <v>103021603</v>
      </c>
      <c r="B69" s="9"/>
      <c r="C69" s="9" t="s">
        <v>113</v>
      </c>
      <c r="D69" s="9" t="s">
        <v>40</v>
      </c>
      <c r="E69" s="9" t="s">
        <v>49</v>
      </c>
      <c r="F69" s="25">
        <v>196703.25</v>
      </c>
      <c r="G69" s="25">
        <v>1642002.5</v>
      </c>
      <c r="H69" s="25">
        <v>704578.6875</v>
      </c>
      <c r="I69" s="25">
        <v>1569972.375</v>
      </c>
      <c r="J69" s="25">
        <v>88484.2421875</v>
      </c>
      <c r="K69" s="25">
        <v>212.99951171875</v>
      </c>
      <c r="L69" s="25">
        <v>20.780036926269531</v>
      </c>
      <c r="M69" s="25">
        <v>110.17576599121094</v>
      </c>
      <c r="N69" s="25">
        <v>101.70869445800781</v>
      </c>
      <c r="O69" s="9"/>
    </row>
    <row r="70" spans="1:15">
      <c r="A70" s="9">
        <v>101301303</v>
      </c>
      <c r="B70" s="9"/>
      <c r="C70" s="9" t="s">
        <v>114</v>
      </c>
      <c r="D70" s="9" t="s">
        <v>40</v>
      </c>
      <c r="E70" s="9" t="s">
        <v>45</v>
      </c>
      <c r="F70" s="25">
        <v>178218.75</v>
      </c>
      <c r="G70" s="25">
        <v>2004459.625</v>
      </c>
      <c r="H70" s="25">
        <v>643595.875</v>
      </c>
      <c r="I70" s="25">
        <v>1943355</v>
      </c>
      <c r="J70" s="25">
        <v>55167.671875</v>
      </c>
      <c r="K70" s="25">
        <v>67.039260864257813</v>
      </c>
      <c r="L70" s="25">
        <v>39.564449310302734</v>
      </c>
      <c r="M70" s="25">
        <v>226.01541137695313</v>
      </c>
      <c r="N70" s="25">
        <v>52.049831390380859</v>
      </c>
      <c r="O70" s="9"/>
    </row>
    <row r="71" spans="1:15">
      <c r="A71" s="9">
        <v>121391303</v>
      </c>
      <c r="B71" s="9"/>
      <c r="C71" s="9" t="s">
        <v>115</v>
      </c>
      <c r="D71" s="9" t="s">
        <v>40</v>
      </c>
      <c r="E71" s="9" t="s">
        <v>52</v>
      </c>
      <c r="F71" s="25">
        <v>207751.34375</v>
      </c>
      <c r="G71" s="25">
        <v>1836957.125</v>
      </c>
      <c r="H71" s="25">
        <v>849969.125</v>
      </c>
      <c r="I71" s="25">
        <v>1814420.125</v>
      </c>
      <c r="J71" s="25">
        <v>98096.0078125</v>
      </c>
      <c r="K71" s="25">
        <v>227.69989013671875</v>
      </c>
      <c r="L71" s="25">
        <v>20.843952178955078</v>
      </c>
      <c r="M71" s="25">
        <v>112.09051513671875</v>
      </c>
      <c r="N71" s="25">
        <v>60.090030670166016</v>
      </c>
      <c r="O71" s="9"/>
    </row>
    <row r="72" spans="1:15">
      <c r="A72" s="9">
        <v>122092002</v>
      </c>
      <c r="B72" s="9"/>
      <c r="C72" s="9" t="s">
        <v>116</v>
      </c>
      <c r="D72" s="9" t="s">
        <v>40</v>
      </c>
      <c r="E72" s="9" t="s">
        <v>41</v>
      </c>
      <c r="F72" s="25">
        <v>568381.1875</v>
      </c>
      <c r="G72" s="25">
        <v>4657421.5</v>
      </c>
      <c r="H72" s="25">
        <v>3115970.5</v>
      </c>
      <c r="I72" s="25">
        <v>4372506</v>
      </c>
      <c r="J72" s="25">
        <v>371594.875</v>
      </c>
      <c r="K72" s="25">
        <v>238.08731079101563</v>
      </c>
      <c r="L72" s="25">
        <v>14.06317138671875</v>
      </c>
      <c r="M72" s="25">
        <v>91.411033630371094</v>
      </c>
      <c r="N72" s="25">
        <v>34.658863067626953</v>
      </c>
      <c r="O72" s="9"/>
    </row>
    <row r="73" spans="1:15">
      <c r="A73" s="9">
        <v>122092102</v>
      </c>
      <c r="B73" s="9"/>
      <c r="C73" s="9" t="s">
        <v>117</v>
      </c>
      <c r="D73" s="9" t="s">
        <v>40</v>
      </c>
      <c r="E73" s="9" t="s">
        <v>41</v>
      </c>
      <c r="F73" s="25">
        <v>1203315.25</v>
      </c>
      <c r="G73" s="25">
        <v>10706036</v>
      </c>
      <c r="H73" s="25">
        <v>8524548</v>
      </c>
      <c r="I73" s="25">
        <v>9731371</v>
      </c>
      <c r="J73" s="25">
        <v>988450.9375</v>
      </c>
      <c r="K73" s="25">
        <v>253.59815979003906</v>
      </c>
      <c r="L73" s="25">
        <v>12.048500061035156</v>
      </c>
      <c r="M73" s="25">
        <v>77.811492919921875</v>
      </c>
      <c r="N73" s="25">
        <v>64.914466857910156</v>
      </c>
      <c r="O73" s="9"/>
    </row>
    <row r="74" spans="1:15">
      <c r="A74" s="9">
        <v>108111303</v>
      </c>
      <c r="B74" s="9"/>
      <c r="C74" s="9" t="s">
        <v>118</v>
      </c>
      <c r="D74" s="9" t="s">
        <v>40</v>
      </c>
      <c r="E74" s="9" t="s">
        <v>60</v>
      </c>
      <c r="F74" s="25">
        <v>195044.40625</v>
      </c>
      <c r="G74" s="25">
        <v>2078863.625</v>
      </c>
      <c r="H74" s="25">
        <v>638559.1875</v>
      </c>
      <c r="I74" s="25">
        <v>1877278.75</v>
      </c>
      <c r="J74" s="25">
        <v>78585.1796875</v>
      </c>
      <c r="K74" s="25">
        <v>103.63163757324219</v>
      </c>
      <c r="L74" s="25">
        <v>28.935583114624023</v>
      </c>
      <c r="M74" s="25">
        <v>174.60722351074219</v>
      </c>
      <c r="N74" s="25">
        <v>66.298896789550781</v>
      </c>
      <c r="O74" s="9"/>
    </row>
    <row r="75" spans="1:15">
      <c r="A75" s="9">
        <v>116191503</v>
      </c>
      <c r="B75" s="9"/>
      <c r="C75" s="9" t="s">
        <v>119</v>
      </c>
      <c r="D75" s="9" t="s">
        <v>40</v>
      </c>
      <c r="E75" s="9" t="s">
        <v>43</v>
      </c>
      <c r="F75" s="25">
        <v>218354.25</v>
      </c>
      <c r="G75" s="25">
        <v>2300010.75</v>
      </c>
      <c r="H75" s="25">
        <v>787485.5</v>
      </c>
      <c r="I75" s="25">
        <v>2155646.5</v>
      </c>
      <c r="J75" s="25">
        <v>111624.9921875</v>
      </c>
      <c r="K75" s="25">
        <v>125.04888916015625</v>
      </c>
      <c r="L75" s="25">
        <v>22.560941696166992</v>
      </c>
      <c r="M75" s="25">
        <v>116.93536376953125</v>
      </c>
      <c r="N75" s="25">
        <v>89.706138610839844</v>
      </c>
      <c r="O75" s="9"/>
    </row>
    <row r="76" spans="1:15">
      <c r="A76" s="9">
        <v>115221402</v>
      </c>
      <c r="B76" s="9"/>
      <c r="C76" s="9" t="s">
        <v>120</v>
      </c>
      <c r="D76" s="9" t="s">
        <v>40</v>
      </c>
      <c r="E76" s="9" t="s">
        <v>57</v>
      </c>
      <c r="F76" s="25">
        <v>1244074.75</v>
      </c>
      <c r="G76" s="25">
        <v>12955652</v>
      </c>
      <c r="H76" s="25">
        <v>4810012</v>
      </c>
      <c r="I76" s="25">
        <v>13111204</v>
      </c>
      <c r="J76" s="25">
        <v>650739.9375</v>
      </c>
      <c r="K76" s="25">
        <v>154.46553039550781</v>
      </c>
      <c r="L76" s="25">
        <v>21.820894241333008</v>
      </c>
      <c r="M76" s="25">
        <v>85.105400085449219</v>
      </c>
      <c r="N76" s="25">
        <v>51.011501312255859</v>
      </c>
      <c r="O76" s="9"/>
    </row>
    <row r="77" spans="1:15">
      <c r="A77" s="9">
        <v>111291304</v>
      </c>
      <c r="B77" s="9"/>
      <c r="C77" s="9" t="s">
        <v>121</v>
      </c>
      <c r="D77" s="9" t="s">
        <v>40</v>
      </c>
      <c r="E77" s="9" t="s">
        <v>57</v>
      </c>
      <c r="F77" s="25">
        <v>111600.296875</v>
      </c>
      <c r="G77" s="25">
        <v>1719640</v>
      </c>
      <c r="H77" s="25">
        <v>445779.9375</v>
      </c>
      <c r="I77" s="25">
        <v>1646199.75</v>
      </c>
      <c r="J77" s="25">
        <v>56386.65625</v>
      </c>
      <c r="K77" s="25">
        <v>97.349098205566406</v>
      </c>
      <c r="L77" s="25">
        <v>32.476482391357422</v>
      </c>
      <c r="M77" s="25">
        <v>173.94505310058594</v>
      </c>
      <c r="N77" s="25">
        <v>61.310073852539063</v>
      </c>
      <c r="O77" s="9"/>
    </row>
    <row r="78" spans="1:15">
      <c r="A78" s="9">
        <v>101301403</v>
      </c>
      <c r="B78" s="9"/>
      <c r="C78" s="9" t="s">
        <v>122</v>
      </c>
      <c r="D78" s="9" t="s">
        <v>40</v>
      </c>
      <c r="E78" s="9" t="s">
        <v>45</v>
      </c>
      <c r="F78" s="25">
        <v>335964.4375</v>
      </c>
      <c r="G78" s="25">
        <v>2998100</v>
      </c>
      <c r="H78" s="25">
        <v>886892.5</v>
      </c>
      <c r="I78" s="25">
        <v>2974598.25</v>
      </c>
      <c r="J78" s="25">
        <v>97951.453125</v>
      </c>
      <c r="K78" s="25">
        <v>137.8372802734375</v>
      </c>
      <c r="L78" s="25">
        <v>34.037929534912109</v>
      </c>
      <c r="M78" s="25">
        <v>167.74635314941406</v>
      </c>
      <c r="N78" s="25">
        <v>93.506767272949219</v>
      </c>
      <c r="O78" s="9"/>
    </row>
    <row r="79" spans="1:15">
      <c r="A79" s="9">
        <v>127042003</v>
      </c>
      <c r="B79" s="9"/>
      <c r="C79" s="9" t="s">
        <v>123</v>
      </c>
      <c r="D79" s="9" t="s">
        <v>40</v>
      </c>
      <c r="E79" s="9" t="s">
        <v>47</v>
      </c>
      <c r="F79" s="25">
        <v>291930</v>
      </c>
      <c r="G79" s="25">
        <v>2905874.5</v>
      </c>
      <c r="H79" s="25">
        <v>963898.625</v>
      </c>
      <c r="I79" s="25">
        <v>2887793.75</v>
      </c>
      <c r="J79" s="25">
        <v>113102.1875</v>
      </c>
      <c r="K79" s="25">
        <v>179.59695434570313</v>
      </c>
      <c r="L79" s="25">
        <v>28.273586273193359</v>
      </c>
      <c r="M79" s="25">
        <v>146.46534729003906</v>
      </c>
      <c r="N79" s="25">
        <v>44.141788482666016</v>
      </c>
      <c r="O79" s="9"/>
    </row>
    <row r="80" spans="1:15">
      <c r="A80" s="9">
        <v>112671303</v>
      </c>
      <c r="B80" s="9"/>
      <c r="C80" s="9" t="s">
        <v>124</v>
      </c>
      <c r="D80" s="9" t="s">
        <v>40</v>
      </c>
      <c r="E80" s="9" t="s">
        <v>57</v>
      </c>
      <c r="F80" s="25">
        <v>458552.40625</v>
      </c>
      <c r="G80" s="25">
        <v>4761631</v>
      </c>
      <c r="H80" s="25">
        <v>2269006.5</v>
      </c>
      <c r="I80" s="25">
        <v>4535432</v>
      </c>
      <c r="J80" s="25">
        <v>280186.53125</v>
      </c>
      <c r="K80" s="25">
        <v>241.33314514160156</v>
      </c>
      <c r="L80" s="25">
        <v>18.631101608276367</v>
      </c>
      <c r="M80" s="25">
        <v>93.393714904785156</v>
      </c>
      <c r="N80" s="25">
        <v>28.130485534667969</v>
      </c>
      <c r="O80" s="9"/>
    </row>
    <row r="81" spans="1:15">
      <c r="A81" s="9">
        <v>112281302</v>
      </c>
      <c r="B81" s="9"/>
      <c r="C81" s="9" t="s">
        <v>125</v>
      </c>
      <c r="D81" s="9" t="s">
        <v>40</v>
      </c>
      <c r="E81" s="9" t="s">
        <v>57</v>
      </c>
      <c r="F81" s="25">
        <v>934016.25</v>
      </c>
      <c r="G81" s="25">
        <v>12166416</v>
      </c>
      <c r="H81" s="25">
        <v>3744278.25</v>
      </c>
      <c r="I81" s="25">
        <v>12210642</v>
      </c>
      <c r="J81" s="25">
        <v>482366.40625</v>
      </c>
      <c r="K81" s="25">
        <v>176.30216979980469</v>
      </c>
      <c r="L81" s="25">
        <v>27.158674240112305</v>
      </c>
      <c r="M81" s="25">
        <v>109.60897064208984</v>
      </c>
      <c r="N81" s="25">
        <v>101.65883636474609</v>
      </c>
      <c r="O81" s="9"/>
    </row>
    <row r="82" spans="1:15">
      <c r="A82" s="9">
        <v>101631803</v>
      </c>
      <c r="B82" s="9"/>
      <c r="C82" s="9" t="s">
        <v>126</v>
      </c>
      <c r="D82" s="9" t="s">
        <v>40</v>
      </c>
      <c r="E82" s="9" t="s">
        <v>45</v>
      </c>
      <c r="F82" s="25">
        <v>246787.5</v>
      </c>
      <c r="G82" s="25">
        <v>3344008</v>
      </c>
      <c r="H82" s="25">
        <v>956124.5625</v>
      </c>
      <c r="I82" s="25">
        <v>3419088.5</v>
      </c>
      <c r="J82" s="25">
        <v>78496.375</v>
      </c>
      <c r="K82" s="25">
        <v>110.14866638183594</v>
      </c>
      <c r="L82" s="25">
        <v>45.744731903076172</v>
      </c>
      <c r="M82" s="25">
        <v>208.40309143066406</v>
      </c>
      <c r="N82" s="25">
        <v>98.281204223632813</v>
      </c>
      <c r="O82" s="9"/>
    </row>
    <row r="83" spans="1:15">
      <c r="A83" s="9">
        <v>103021752</v>
      </c>
      <c r="B83" s="9"/>
      <c r="C83" s="9" t="s">
        <v>127</v>
      </c>
      <c r="D83" s="9" t="s">
        <v>40</v>
      </c>
      <c r="E83" s="9" t="s">
        <v>49</v>
      </c>
      <c r="F83" s="25">
        <v>305764.34375</v>
      </c>
      <c r="G83" s="25">
        <v>2374438.75</v>
      </c>
      <c r="H83" s="25">
        <v>1656842.125</v>
      </c>
      <c r="I83" s="25">
        <v>2096371.5</v>
      </c>
      <c r="J83" s="25">
        <v>201127.203125</v>
      </c>
      <c r="K83" s="25">
        <v>229.53874206542969</v>
      </c>
      <c r="L83" s="25">
        <v>13.325909614562988</v>
      </c>
      <c r="M83" s="25">
        <v>86.303062438964844</v>
      </c>
      <c r="N83" s="25">
        <v>35.327991485595703</v>
      </c>
      <c r="O83" s="9"/>
    </row>
    <row r="84" spans="1:15">
      <c r="A84" s="9">
        <v>101631903</v>
      </c>
      <c r="B84" s="9"/>
      <c r="C84" s="9" t="s">
        <v>128</v>
      </c>
      <c r="D84" s="9" t="s">
        <v>40</v>
      </c>
      <c r="E84" s="9" t="s">
        <v>45</v>
      </c>
      <c r="F84" s="25">
        <v>128956.5</v>
      </c>
      <c r="G84" s="25">
        <v>1306923.75</v>
      </c>
      <c r="H84" s="25">
        <v>469303.96875</v>
      </c>
      <c r="I84" s="25">
        <v>1255133.25</v>
      </c>
      <c r="J84" s="25">
        <v>64913.87109375</v>
      </c>
      <c r="K84" s="25">
        <v>194.401611328125</v>
      </c>
      <c r="L84" s="25">
        <v>22.119775772094727</v>
      </c>
      <c r="M84" s="25">
        <v>133.35990905761719</v>
      </c>
      <c r="N84" s="25">
        <v>124.77057647705078</v>
      </c>
      <c r="O84" s="9"/>
    </row>
    <row r="85" spans="1:15">
      <c r="A85" s="9">
        <v>123461302</v>
      </c>
      <c r="B85" s="9"/>
      <c r="C85" s="9" t="s">
        <v>129</v>
      </c>
      <c r="D85" s="9" t="s">
        <v>40</v>
      </c>
      <c r="E85" s="9" t="s">
        <v>41</v>
      </c>
      <c r="F85" s="25">
        <v>513348</v>
      </c>
      <c r="G85" s="25">
        <v>5141302</v>
      </c>
      <c r="H85" s="25">
        <v>2629798.5</v>
      </c>
      <c r="I85" s="25">
        <v>5315432</v>
      </c>
      <c r="J85" s="25">
        <v>346417.5625</v>
      </c>
      <c r="K85" s="25">
        <v>270.36209106445313</v>
      </c>
      <c r="L85" s="25">
        <v>16.323219299316406</v>
      </c>
      <c r="M85" s="25">
        <v>75.321807861328125</v>
      </c>
      <c r="N85" s="25">
        <v>94.661178588867188</v>
      </c>
      <c r="O85" s="9"/>
    </row>
    <row r="86" spans="1:15">
      <c r="A86" s="9">
        <v>125231232</v>
      </c>
      <c r="B86" s="9"/>
      <c r="C86" s="9" t="s">
        <v>130</v>
      </c>
      <c r="D86" s="9" t="s">
        <v>40</v>
      </c>
      <c r="E86" s="9" t="s">
        <v>66</v>
      </c>
      <c r="F86" s="25">
        <v>1205333.875</v>
      </c>
      <c r="G86" s="25">
        <v>24411168</v>
      </c>
      <c r="H86" s="25">
        <v>3015004</v>
      </c>
      <c r="I86" s="25">
        <v>25549366</v>
      </c>
      <c r="J86" s="25">
        <v>406295.875</v>
      </c>
      <c r="K86" s="25">
        <v>42.557281494140625</v>
      </c>
      <c r="L86" s="25">
        <v>63.048885345458984</v>
      </c>
      <c r="M86" s="25">
        <v>276.531005859375</v>
      </c>
      <c r="N86" s="25">
        <v>0</v>
      </c>
      <c r="O86" s="9"/>
    </row>
    <row r="87" spans="1:15">
      <c r="A87" s="9">
        <v>108051503</v>
      </c>
      <c r="B87" s="9"/>
      <c r="C87" s="9" t="s">
        <v>131</v>
      </c>
      <c r="D87" s="9" t="s">
        <v>40</v>
      </c>
      <c r="E87" s="9" t="s">
        <v>60</v>
      </c>
      <c r="F87" s="25">
        <v>176694</v>
      </c>
      <c r="G87" s="25">
        <v>2409291.75</v>
      </c>
      <c r="H87" s="25">
        <v>578057.75</v>
      </c>
      <c r="I87" s="25">
        <v>2222949.25</v>
      </c>
      <c r="J87" s="25">
        <v>63621.59375</v>
      </c>
      <c r="K87" s="25">
        <v>86.989456176757813</v>
      </c>
      <c r="L87" s="25">
        <v>40.646354675292969</v>
      </c>
      <c r="M87" s="25">
        <v>234.63346862792969</v>
      </c>
      <c r="N87" s="25">
        <v>209.41322326660156</v>
      </c>
      <c r="O87" s="9"/>
    </row>
    <row r="88" spans="1:15">
      <c r="A88" s="9">
        <v>125231303</v>
      </c>
      <c r="B88" s="9"/>
      <c r="C88" s="9" t="s">
        <v>132</v>
      </c>
      <c r="D88" s="9" t="s">
        <v>40</v>
      </c>
      <c r="E88" s="9" t="s">
        <v>66</v>
      </c>
      <c r="F88" s="25">
        <v>553121.6875</v>
      </c>
      <c r="G88" s="25">
        <v>5454853</v>
      </c>
      <c r="H88" s="25">
        <v>2174147.75</v>
      </c>
      <c r="I88" s="25">
        <v>5675487</v>
      </c>
      <c r="J88" s="25">
        <v>241381.9375</v>
      </c>
      <c r="K88" s="25">
        <v>238.45884704589844</v>
      </c>
      <c r="L88" s="25">
        <v>24.889909744262695</v>
      </c>
      <c r="M88" s="25">
        <v>115.25909423828125</v>
      </c>
      <c r="N88" s="25">
        <v>22.115560531616211</v>
      </c>
      <c r="O88" s="9"/>
    </row>
    <row r="89" spans="1:15">
      <c r="A89" s="9">
        <v>103021903</v>
      </c>
      <c r="B89" s="9"/>
      <c r="C89" s="9" t="s">
        <v>133</v>
      </c>
      <c r="D89" s="9" t="s">
        <v>40</v>
      </c>
      <c r="E89" s="9" t="s">
        <v>49</v>
      </c>
      <c r="F89" s="25">
        <v>234577.046875</v>
      </c>
      <c r="G89" s="25">
        <v>2259245</v>
      </c>
      <c r="H89" s="25">
        <v>682596.3125</v>
      </c>
      <c r="I89" s="25">
        <v>2214718.75</v>
      </c>
      <c r="J89" s="25">
        <v>54308.94921875</v>
      </c>
      <c r="K89" s="25">
        <v>52.939929962158203</v>
      </c>
      <c r="L89" s="25">
        <v>45.919174194335938</v>
      </c>
      <c r="M89" s="25">
        <v>244.83502197265625</v>
      </c>
      <c r="N89" s="25">
        <v>0</v>
      </c>
      <c r="O89" s="9"/>
    </row>
    <row r="90" spans="1:15">
      <c r="A90" s="9">
        <v>106161203</v>
      </c>
      <c r="B90" s="9"/>
      <c r="C90" s="9" t="s">
        <v>134</v>
      </c>
      <c r="D90" s="9" t="s">
        <v>40</v>
      </c>
      <c r="E90" s="9" t="s">
        <v>47</v>
      </c>
      <c r="F90" s="25">
        <v>115787.703125</v>
      </c>
      <c r="G90" s="25">
        <v>1138163.5</v>
      </c>
      <c r="H90" s="25">
        <v>389443</v>
      </c>
      <c r="I90" s="25">
        <v>1095423.75</v>
      </c>
      <c r="J90" s="25">
        <v>44045.23828125</v>
      </c>
      <c r="K90" s="25">
        <v>143.23136901855469</v>
      </c>
      <c r="L90" s="25">
        <v>28.469621658325195</v>
      </c>
      <c r="M90" s="25">
        <v>165.61790466308594</v>
      </c>
      <c r="N90" s="25">
        <v>244.38352966308594</v>
      </c>
      <c r="O90" s="9"/>
    </row>
    <row r="91" spans="1:15">
      <c r="A91" s="9">
        <v>106161703</v>
      </c>
      <c r="B91" s="9"/>
      <c r="C91" s="9" t="s">
        <v>135</v>
      </c>
      <c r="D91" s="9" t="s">
        <v>40</v>
      </c>
      <c r="E91" s="9" t="s">
        <v>47</v>
      </c>
      <c r="F91" s="25">
        <v>138404.84375</v>
      </c>
      <c r="G91" s="25">
        <v>1604365.5</v>
      </c>
      <c r="H91" s="25">
        <v>480787.8125</v>
      </c>
      <c r="I91" s="25">
        <v>1470643.25</v>
      </c>
      <c r="J91" s="25">
        <v>49346.1171875</v>
      </c>
      <c r="K91" s="25">
        <v>86.923233032226563</v>
      </c>
      <c r="L91" s="25">
        <v>35.317276000976563</v>
      </c>
      <c r="M91" s="25">
        <v>190.53874206542969</v>
      </c>
      <c r="N91" s="25">
        <v>63.680511474609375</v>
      </c>
      <c r="O91" s="9"/>
    </row>
    <row r="92" spans="1:15">
      <c r="A92" s="9">
        <v>108071504</v>
      </c>
      <c r="B92" s="9"/>
      <c r="C92" s="9" t="s">
        <v>136</v>
      </c>
      <c r="D92" s="9" t="s">
        <v>40</v>
      </c>
      <c r="E92" s="9" t="s">
        <v>54</v>
      </c>
      <c r="F92" s="25">
        <v>115183.203125</v>
      </c>
      <c r="G92" s="25">
        <v>1699749.25</v>
      </c>
      <c r="H92" s="25">
        <v>415086.0625</v>
      </c>
      <c r="I92" s="25">
        <v>1672721.25</v>
      </c>
      <c r="J92" s="25">
        <v>40040.88671875</v>
      </c>
      <c r="K92" s="25">
        <v>73.331794738769531</v>
      </c>
      <c r="L92" s="25">
        <v>45.326980590820313</v>
      </c>
      <c r="M92" s="25">
        <v>232.45634460449219</v>
      </c>
      <c r="N92" s="25">
        <v>119.76570129394531</v>
      </c>
      <c r="O92" s="9"/>
    </row>
    <row r="93" spans="1:15">
      <c r="A93" s="9">
        <v>110171003</v>
      </c>
      <c r="B93" s="9"/>
      <c r="C93" s="9" t="s">
        <v>137</v>
      </c>
      <c r="D93" s="9" t="s">
        <v>40</v>
      </c>
      <c r="E93" s="9" t="s">
        <v>54</v>
      </c>
      <c r="F93" s="25">
        <v>361654.65625</v>
      </c>
      <c r="G93" s="25">
        <v>4249845.5</v>
      </c>
      <c r="H93" s="25">
        <v>1210223.75</v>
      </c>
      <c r="I93" s="25">
        <v>4042430</v>
      </c>
      <c r="J93" s="25">
        <v>142183.859375</v>
      </c>
      <c r="K93" s="25">
        <v>92.008079528808594</v>
      </c>
      <c r="L93" s="25">
        <v>32.433357238769531</v>
      </c>
      <c r="M93" s="25">
        <v>165.91172790527344</v>
      </c>
      <c r="N93" s="25">
        <v>95.601821899414063</v>
      </c>
      <c r="O93" s="9"/>
    </row>
    <row r="94" spans="1:15">
      <c r="A94" s="9">
        <v>124151902</v>
      </c>
      <c r="B94" s="9"/>
      <c r="C94" s="9" t="s">
        <v>138</v>
      </c>
      <c r="D94" s="9" t="s">
        <v>40</v>
      </c>
      <c r="E94" s="9" t="s">
        <v>66</v>
      </c>
      <c r="F94" s="25">
        <v>1286135.375</v>
      </c>
      <c r="G94" s="25">
        <v>14326404</v>
      </c>
      <c r="H94" s="25">
        <v>3083524.5</v>
      </c>
      <c r="I94" s="25">
        <v>15017264</v>
      </c>
      <c r="J94" s="25">
        <v>536228.875</v>
      </c>
      <c r="K94" s="25">
        <v>231.31369018554688</v>
      </c>
      <c r="L94" s="25">
        <v>29.115438461303711</v>
      </c>
      <c r="M94" s="25">
        <v>107.47702026367188</v>
      </c>
      <c r="N94" s="25">
        <v>62.141788482666016</v>
      </c>
      <c r="O94" s="9"/>
    </row>
    <row r="95" spans="1:15">
      <c r="A95" s="9">
        <v>113361303</v>
      </c>
      <c r="B95" s="9"/>
      <c r="C95" s="9" t="s">
        <v>139</v>
      </c>
      <c r="D95" s="9" t="s">
        <v>40</v>
      </c>
      <c r="E95" s="9" t="s">
        <v>57</v>
      </c>
      <c r="F95" s="25">
        <v>367494.90625</v>
      </c>
      <c r="G95" s="25">
        <v>3000280.5</v>
      </c>
      <c r="H95" s="25">
        <v>1472305.5</v>
      </c>
      <c r="I95" s="25">
        <v>2704527.25</v>
      </c>
      <c r="J95" s="25">
        <v>180824.3125</v>
      </c>
      <c r="K95" s="25">
        <v>215.908935546875</v>
      </c>
      <c r="L95" s="25">
        <v>18.62457275390625</v>
      </c>
      <c r="M95" s="25">
        <v>103.85396575927734</v>
      </c>
      <c r="N95" s="25">
        <v>82.456741333007813</v>
      </c>
      <c r="O95" s="9"/>
    </row>
    <row r="96" spans="1:15">
      <c r="A96" s="9">
        <v>123461602</v>
      </c>
      <c r="B96" s="9"/>
      <c r="C96" s="9" t="s">
        <v>140</v>
      </c>
      <c r="D96" s="9" t="s">
        <v>40</v>
      </c>
      <c r="E96" s="9" t="s">
        <v>41</v>
      </c>
      <c r="F96" s="25">
        <v>343370.6875</v>
      </c>
      <c r="G96" s="25">
        <v>3570906.75</v>
      </c>
      <c r="H96" s="25">
        <v>2872055.25</v>
      </c>
      <c r="I96" s="25">
        <v>3507444</v>
      </c>
      <c r="J96" s="25">
        <v>402234.84375</v>
      </c>
      <c r="K96" s="25">
        <v>259.1246337890625</v>
      </c>
      <c r="L96" s="25">
        <v>9.7313241958618164</v>
      </c>
      <c r="M96" s="25">
        <v>59.347000122070313</v>
      </c>
      <c r="N96" s="25">
        <v>68.100593566894531</v>
      </c>
      <c r="O96" s="9"/>
    </row>
    <row r="97" spans="1:15">
      <c r="A97" s="9">
        <v>113361503</v>
      </c>
      <c r="B97" s="9"/>
      <c r="C97" s="9" t="s">
        <v>141</v>
      </c>
      <c r="D97" s="9" t="s">
        <v>40</v>
      </c>
      <c r="E97" s="9" t="s">
        <v>57</v>
      </c>
      <c r="F97" s="25">
        <v>308675.40625</v>
      </c>
      <c r="G97" s="25">
        <v>3192523.25</v>
      </c>
      <c r="H97" s="25">
        <v>881844.375</v>
      </c>
      <c r="I97" s="25">
        <v>3337068.5</v>
      </c>
      <c r="J97" s="25">
        <v>81906.3125</v>
      </c>
      <c r="K97" s="25">
        <v>119.76795959472656</v>
      </c>
      <c r="L97" s="25">
        <v>42.746383666992188</v>
      </c>
      <c r="M97" s="25">
        <v>186.69186401367188</v>
      </c>
      <c r="N97" s="25">
        <v>121.42889404296875</v>
      </c>
      <c r="O97" s="9"/>
    </row>
    <row r="98" spans="1:15">
      <c r="A98" s="9">
        <v>104431304</v>
      </c>
      <c r="B98" s="9"/>
      <c r="C98" s="9" t="s">
        <v>142</v>
      </c>
      <c r="D98" s="9" t="s">
        <v>40</v>
      </c>
      <c r="E98" s="9" t="s">
        <v>47</v>
      </c>
      <c r="F98" s="25">
        <v>70368.453125</v>
      </c>
      <c r="G98" s="25">
        <v>909729.8125</v>
      </c>
      <c r="H98" s="25">
        <v>250377.484375</v>
      </c>
      <c r="I98" s="25">
        <v>849980.5</v>
      </c>
      <c r="J98" s="25">
        <v>30591.677734375</v>
      </c>
      <c r="K98" s="25">
        <v>69.036453247070313</v>
      </c>
      <c r="L98" s="25">
        <v>32.038066864013672</v>
      </c>
      <c r="M98" s="25">
        <v>205.56808471679688</v>
      </c>
      <c r="N98" s="25">
        <v>159.88236999511719</v>
      </c>
      <c r="O98" s="9"/>
    </row>
    <row r="99" spans="1:15">
      <c r="A99" s="9">
        <v>108561803</v>
      </c>
      <c r="B99" s="9"/>
      <c r="C99" s="9" t="s">
        <v>143</v>
      </c>
      <c r="D99" s="9" t="s">
        <v>40</v>
      </c>
      <c r="E99" s="9" t="s">
        <v>60</v>
      </c>
      <c r="F99" s="25">
        <v>127179.75</v>
      </c>
      <c r="G99" s="25">
        <v>1590941</v>
      </c>
      <c r="H99" s="25">
        <v>441185.25</v>
      </c>
      <c r="I99" s="25">
        <v>1507871.5</v>
      </c>
      <c r="J99" s="25">
        <v>43965.34765625</v>
      </c>
      <c r="K99" s="25">
        <v>70.345558166503906</v>
      </c>
      <c r="L99" s="25">
        <v>39.078975677490234</v>
      </c>
      <c r="M99" s="25">
        <v>238.23284912109375</v>
      </c>
      <c r="N99" s="25">
        <v>105.04793548583984</v>
      </c>
      <c r="O99" s="9"/>
    </row>
    <row r="100" spans="1:15">
      <c r="A100" s="9">
        <v>108111403</v>
      </c>
      <c r="B100" s="9"/>
      <c r="C100" s="9" t="s">
        <v>144</v>
      </c>
      <c r="D100" s="9" t="s">
        <v>40</v>
      </c>
      <c r="E100" s="9" t="s">
        <v>60</v>
      </c>
      <c r="F100" s="25">
        <v>114294.453125</v>
      </c>
      <c r="G100" s="25">
        <v>1494061.125</v>
      </c>
      <c r="H100" s="25">
        <v>394263.3125</v>
      </c>
      <c r="I100" s="25">
        <v>1386929.75</v>
      </c>
      <c r="J100" s="25">
        <v>41232.35546875</v>
      </c>
      <c r="K100" s="25">
        <v>55.659736633300781</v>
      </c>
      <c r="L100" s="25">
        <v>39.007125854492188</v>
      </c>
      <c r="M100" s="25">
        <v>239.36915588378906</v>
      </c>
      <c r="N100" s="25">
        <v>123.55784606933594</v>
      </c>
      <c r="O100" s="9"/>
    </row>
    <row r="101" spans="1:15">
      <c r="A101" s="9">
        <v>113361703</v>
      </c>
      <c r="B101" s="9"/>
      <c r="C101" s="9" t="s">
        <v>145</v>
      </c>
      <c r="D101" s="9" t="s">
        <v>40</v>
      </c>
      <c r="E101" s="9" t="s">
        <v>57</v>
      </c>
      <c r="F101" s="25">
        <v>334025.6875</v>
      </c>
      <c r="G101" s="25">
        <v>3732845.5</v>
      </c>
      <c r="H101" s="25">
        <v>1584982.75</v>
      </c>
      <c r="I101" s="25">
        <v>3711930</v>
      </c>
      <c r="J101" s="25">
        <v>225225.359375</v>
      </c>
      <c r="K101" s="25">
        <v>235.90168762207031</v>
      </c>
      <c r="L101" s="25">
        <v>18.05689811706543</v>
      </c>
      <c r="M101" s="25">
        <v>75.540870666503906</v>
      </c>
      <c r="N101" s="25">
        <v>66.3199462890625</v>
      </c>
      <c r="O101" s="9"/>
    </row>
    <row r="102" spans="1:15">
      <c r="A102" s="9">
        <v>112011603</v>
      </c>
      <c r="B102" s="9"/>
      <c r="C102" s="9" t="s">
        <v>146</v>
      </c>
      <c r="D102" s="9" t="s">
        <v>40</v>
      </c>
      <c r="E102" s="9" t="s">
        <v>57</v>
      </c>
      <c r="F102" s="25">
        <v>456056.09375</v>
      </c>
      <c r="G102" s="25">
        <v>5122130.5</v>
      </c>
      <c r="H102" s="25">
        <v>1780526.25</v>
      </c>
      <c r="I102" s="25">
        <v>4974212.5</v>
      </c>
      <c r="J102" s="25">
        <v>201976</v>
      </c>
      <c r="K102" s="25">
        <v>192.12554931640625</v>
      </c>
      <c r="L102" s="25">
        <v>27.618066787719727</v>
      </c>
      <c r="M102" s="25">
        <v>115.8663330078125</v>
      </c>
      <c r="N102" s="25">
        <v>45.7266845703125</v>
      </c>
      <c r="O102" s="9"/>
    </row>
    <row r="103" spans="1:15">
      <c r="A103" s="9">
        <v>105201033</v>
      </c>
      <c r="B103" s="9"/>
      <c r="C103" s="9" t="s">
        <v>147</v>
      </c>
      <c r="D103" s="9" t="s">
        <v>40</v>
      </c>
      <c r="E103" s="9" t="s">
        <v>148</v>
      </c>
      <c r="F103" s="25">
        <v>323527.5</v>
      </c>
      <c r="G103" s="25">
        <v>3549527.25</v>
      </c>
      <c r="H103" s="25">
        <v>1062566</v>
      </c>
      <c r="I103" s="25">
        <v>3130450.5</v>
      </c>
      <c r="J103" s="25">
        <v>120270.140625</v>
      </c>
      <c r="K103" s="25">
        <v>116.25283050537109</v>
      </c>
      <c r="L103" s="25">
        <v>32.202960968017578</v>
      </c>
      <c r="M103" s="25">
        <v>180.71870422363281</v>
      </c>
      <c r="N103" s="25">
        <v>144.48513793945313</v>
      </c>
      <c r="O103" s="9"/>
    </row>
    <row r="104" spans="1:15">
      <c r="A104" s="9">
        <v>101261302</v>
      </c>
      <c r="B104" s="9"/>
      <c r="C104" s="9" t="s">
        <v>149</v>
      </c>
      <c r="D104" s="9" t="s">
        <v>40</v>
      </c>
      <c r="E104" s="9" t="s">
        <v>45</v>
      </c>
      <c r="F104" s="25">
        <v>870626.375</v>
      </c>
      <c r="G104" s="25">
        <v>9185501</v>
      </c>
      <c r="H104" s="25">
        <v>2506181</v>
      </c>
      <c r="I104" s="25">
        <v>8559453</v>
      </c>
      <c r="J104" s="25">
        <v>222173.4375</v>
      </c>
      <c r="K104" s="25">
        <v>70.874748229980469</v>
      </c>
      <c r="L104" s="25">
        <v>45.262508392333984</v>
      </c>
      <c r="M104" s="25">
        <v>241.70841979980469</v>
      </c>
      <c r="N104" s="25">
        <v>98.271286010742188</v>
      </c>
      <c r="O104" s="9"/>
    </row>
    <row r="105" spans="1:15">
      <c r="A105" s="9">
        <v>114061103</v>
      </c>
      <c r="B105" s="9"/>
      <c r="C105" s="9" t="s">
        <v>150</v>
      </c>
      <c r="D105" s="9" t="s">
        <v>40</v>
      </c>
      <c r="E105" s="9" t="s">
        <v>52</v>
      </c>
      <c r="F105" s="25">
        <v>366544.9375</v>
      </c>
      <c r="G105" s="25">
        <v>2620808.25</v>
      </c>
      <c r="H105" s="25">
        <v>1394387.875</v>
      </c>
      <c r="I105" s="25">
        <v>2417554.75</v>
      </c>
      <c r="J105" s="25">
        <v>158656.03125</v>
      </c>
      <c r="K105" s="25">
        <v>214.50106811523438</v>
      </c>
      <c r="L105" s="25">
        <v>18.829118728637695</v>
      </c>
      <c r="M105" s="25">
        <v>108.79499053955078</v>
      </c>
      <c r="N105" s="25">
        <v>44.48907470703125</v>
      </c>
      <c r="O105" s="9"/>
    </row>
    <row r="106" spans="1:15">
      <c r="A106" s="9">
        <v>103022103</v>
      </c>
      <c r="B106" s="9"/>
      <c r="C106" s="9" t="s">
        <v>151</v>
      </c>
      <c r="D106" s="9" t="s">
        <v>40</v>
      </c>
      <c r="E106" s="9" t="s">
        <v>49</v>
      </c>
      <c r="F106" s="25">
        <v>93580.046875</v>
      </c>
      <c r="G106" s="25">
        <v>978668.5625</v>
      </c>
      <c r="H106" s="25">
        <v>358578.6875</v>
      </c>
      <c r="I106" s="25">
        <v>994343.375</v>
      </c>
      <c r="J106" s="25">
        <v>46466.99609375</v>
      </c>
      <c r="K106" s="25">
        <v>198.71308898925781</v>
      </c>
      <c r="L106" s="25">
        <v>23.075489044189453</v>
      </c>
      <c r="M106" s="25">
        <v>102.55588531494141</v>
      </c>
      <c r="N106" s="25">
        <v>0</v>
      </c>
      <c r="O106" s="9"/>
    </row>
    <row r="107" spans="1:15">
      <c r="A107" s="9">
        <v>113381303</v>
      </c>
      <c r="B107" s="9"/>
      <c r="C107" s="9" t="s">
        <v>152</v>
      </c>
      <c r="D107" s="9" t="s">
        <v>40</v>
      </c>
      <c r="E107" s="9" t="s">
        <v>57</v>
      </c>
      <c r="F107" s="25">
        <v>510905.40625</v>
      </c>
      <c r="G107" s="25">
        <v>5892825</v>
      </c>
      <c r="H107" s="25">
        <v>2025617.125</v>
      </c>
      <c r="I107" s="25">
        <v>5848390</v>
      </c>
      <c r="J107" s="25">
        <v>245114.140625</v>
      </c>
      <c r="K107" s="25">
        <v>248.01921081542969</v>
      </c>
      <c r="L107" s="25">
        <v>26.125503540039063</v>
      </c>
      <c r="M107" s="25">
        <v>110.54218292236328</v>
      </c>
      <c r="N107" s="25">
        <v>123.61034393310547</v>
      </c>
      <c r="O107" s="9"/>
    </row>
    <row r="108" spans="1:15">
      <c r="A108" s="9">
        <v>105251453</v>
      </c>
      <c r="B108" s="9"/>
      <c r="C108" s="9" t="s">
        <v>153</v>
      </c>
      <c r="D108" s="9" t="s">
        <v>40</v>
      </c>
      <c r="E108" s="9" t="s">
        <v>148</v>
      </c>
      <c r="F108" s="25">
        <v>319683.59375</v>
      </c>
      <c r="G108" s="25">
        <v>4374836</v>
      </c>
      <c r="H108" s="25">
        <v>1212426</v>
      </c>
      <c r="I108" s="25">
        <v>4274327</v>
      </c>
      <c r="J108" s="25">
        <v>103814.390625</v>
      </c>
      <c r="K108" s="25">
        <v>66.361518859863281</v>
      </c>
      <c r="L108" s="25">
        <v>45.220314025878906</v>
      </c>
      <c r="M108" s="25">
        <v>236.17893981933594</v>
      </c>
      <c r="N108" s="25">
        <v>118.28697204589844</v>
      </c>
      <c r="O108" s="9"/>
    </row>
    <row r="109" spans="1:15">
      <c r="A109" s="9">
        <v>109531304</v>
      </c>
      <c r="B109" s="9"/>
      <c r="C109" s="9" t="s">
        <v>154</v>
      </c>
      <c r="D109" s="9" t="s">
        <v>40</v>
      </c>
      <c r="E109" s="9" t="s">
        <v>54</v>
      </c>
      <c r="F109" s="25">
        <v>104207.1015625</v>
      </c>
      <c r="G109" s="25">
        <v>1342345.375</v>
      </c>
      <c r="H109" s="25">
        <v>375990.46875</v>
      </c>
      <c r="I109" s="25">
        <v>1325119.25</v>
      </c>
      <c r="J109" s="25">
        <v>41511.53515625</v>
      </c>
      <c r="K109" s="25">
        <v>114.16862487792969</v>
      </c>
      <c r="L109" s="25">
        <v>34.847000122070313</v>
      </c>
      <c r="M109" s="25">
        <v>188.52774047851563</v>
      </c>
      <c r="N109" s="25">
        <v>142.16624450683594</v>
      </c>
      <c r="O109" s="9"/>
    </row>
    <row r="110" spans="1:15">
      <c r="A110" s="9">
        <v>122092353</v>
      </c>
      <c r="B110" s="9"/>
      <c r="C110" s="9" t="s">
        <v>155</v>
      </c>
      <c r="D110" s="9" t="s">
        <v>40</v>
      </c>
      <c r="E110" s="9" t="s">
        <v>41</v>
      </c>
      <c r="F110" s="25">
        <v>1015637.375</v>
      </c>
      <c r="G110" s="25">
        <v>7878993</v>
      </c>
      <c r="H110" s="25">
        <v>5740683</v>
      </c>
      <c r="I110" s="25">
        <v>7690497</v>
      </c>
      <c r="J110" s="25">
        <v>715032.25</v>
      </c>
      <c r="K110" s="25">
        <v>242.68417358398438</v>
      </c>
      <c r="L110" s="25">
        <v>12.439480781555176</v>
      </c>
      <c r="M110" s="25">
        <v>79.051902770996094</v>
      </c>
      <c r="N110" s="25">
        <v>42.302101135253906</v>
      </c>
      <c r="O110" s="9"/>
    </row>
    <row r="111" spans="1:15">
      <c r="A111" s="9">
        <v>106611303</v>
      </c>
      <c r="B111" s="9"/>
      <c r="C111" s="9" t="s">
        <v>156</v>
      </c>
      <c r="D111" s="9" t="s">
        <v>40</v>
      </c>
      <c r="E111" s="9" t="s">
        <v>148</v>
      </c>
      <c r="F111" s="25">
        <v>168648.15625</v>
      </c>
      <c r="G111" s="25">
        <v>2298815.75</v>
      </c>
      <c r="H111" s="25">
        <v>593277.375</v>
      </c>
      <c r="I111" s="25">
        <v>2252072.25</v>
      </c>
      <c r="J111" s="25">
        <v>63699.3671875</v>
      </c>
      <c r="K111" s="25">
        <v>98.442375183105469</v>
      </c>
      <c r="L111" s="25">
        <v>38.736083984375</v>
      </c>
      <c r="M111" s="25">
        <v>196.50657653808594</v>
      </c>
      <c r="N111" s="25">
        <v>59.781757354736328</v>
      </c>
      <c r="O111" s="9"/>
    </row>
    <row r="112" spans="1:15">
      <c r="A112" s="9">
        <v>105201352</v>
      </c>
      <c r="B112" s="9"/>
      <c r="C112" s="9" t="s">
        <v>157</v>
      </c>
      <c r="D112" s="9" t="s">
        <v>40</v>
      </c>
      <c r="E112" s="9" t="s">
        <v>148</v>
      </c>
      <c r="F112" s="25">
        <v>574778.375</v>
      </c>
      <c r="G112" s="25">
        <v>5935439</v>
      </c>
      <c r="H112" s="25">
        <v>1828309.625</v>
      </c>
      <c r="I112" s="25">
        <v>5793577</v>
      </c>
      <c r="J112" s="25">
        <v>191591.15625</v>
      </c>
      <c r="K112" s="25">
        <v>117.83806610107422</v>
      </c>
      <c r="L112" s="25">
        <v>33.979740142822266</v>
      </c>
      <c r="M112" s="25">
        <v>173.96516418457031</v>
      </c>
      <c r="N112" s="25">
        <v>89.277961730957031</v>
      </c>
      <c r="O112" s="9"/>
    </row>
    <row r="113" spans="1:15">
      <c r="A113" s="9">
        <v>118401403</v>
      </c>
      <c r="B113" s="9"/>
      <c r="C113" s="9" t="s">
        <v>158</v>
      </c>
      <c r="D113" s="9" t="s">
        <v>40</v>
      </c>
      <c r="E113" s="9" t="s">
        <v>43</v>
      </c>
      <c r="F113" s="25">
        <v>293069.25</v>
      </c>
      <c r="G113" s="25">
        <v>3044926.25</v>
      </c>
      <c r="H113" s="25">
        <v>1023820.4375</v>
      </c>
      <c r="I113" s="25">
        <v>2830800</v>
      </c>
      <c r="J113" s="25">
        <v>139711.6875</v>
      </c>
      <c r="K113" s="25">
        <v>159.68585205078125</v>
      </c>
      <c r="L113" s="25">
        <v>23.892026901245117</v>
      </c>
      <c r="M113" s="25">
        <v>114.46122741699219</v>
      </c>
      <c r="N113" s="25">
        <v>19.328569412231445</v>
      </c>
      <c r="O113" s="9"/>
    </row>
    <row r="114" spans="1:15">
      <c r="A114" s="9">
        <v>115211603</v>
      </c>
      <c r="B114" s="9"/>
      <c r="C114" s="9" t="s">
        <v>159</v>
      </c>
      <c r="D114" s="9" t="s">
        <v>40</v>
      </c>
      <c r="E114" s="9" t="s">
        <v>57</v>
      </c>
      <c r="F114" s="25">
        <v>679076.875</v>
      </c>
      <c r="G114" s="25">
        <v>4786262.5</v>
      </c>
      <c r="H114" s="25">
        <v>3586363.5</v>
      </c>
      <c r="I114" s="25">
        <v>3925419</v>
      </c>
      <c r="J114" s="25">
        <v>450202.875</v>
      </c>
      <c r="K114" s="25">
        <v>229.68218994140625</v>
      </c>
      <c r="L114" s="25">
        <v>12.139725685119629</v>
      </c>
      <c r="M114" s="25">
        <v>80.347335815429688</v>
      </c>
      <c r="N114" s="25">
        <v>38.831069946289063</v>
      </c>
      <c r="O114" s="9"/>
    </row>
    <row r="115" spans="1:15">
      <c r="A115" s="9">
        <v>110171803</v>
      </c>
      <c r="B115" s="9"/>
      <c r="C115" s="9" t="s">
        <v>160</v>
      </c>
      <c r="D115" s="9" t="s">
        <v>40</v>
      </c>
      <c r="E115" s="9" t="s">
        <v>54</v>
      </c>
      <c r="F115" s="25">
        <v>156842.40625</v>
      </c>
      <c r="G115" s="25">
        <v>2261681</v>
      </c>
      <c r="H115" s="25">
        <v>615366.9375</v>
      </c>
      <c r="I115" s="25">
        <v>2207163</v>
      </c>
      <c r="J115" s="25">
        <v>63927.484375</v>
      </c>
      <c r="K115" s="25">
        <v>53.919155120849609</v>
      </c>
      <c r="L115" s="25">
        <v>37.832294464111328</v>
      </c>
      <c r="M115" s="25">
        <v>207.51226806640625</v>
      </c>
      <c r="N115" s="25">
        <v>103.19389343261719</v>
      </c>
      <c r="O115" s="9"/>
    </row>
    <row r="116" spans="1:15">
      <c r="A116" s="9">
        <v>118401603</v>
      </c>
      <c r="B116" s="9"/>
      <c r="C116" s="9" t="s">
        <v>161</v>
      </c>
      <c r="D116" s="9" t="s">
        <v>40</v>
      </c>
      <c r="E116" s="9" t="s">
        <v>43</v>
      </c>
      <c r="F116" s="25">
        <v>242155.5</v>
      </c>
      <c r="G116" s="25">
        <v>2154890.25</v>
      </c>
      <c r="H116" s="25">
        <v>988510.5</v>
      </c>
      <c r="I116" s="25">
        <v>1857398.5</v>
      </c>
      <c r="J116" s="25">
        <v>124060</v>
      </c>
      <c r="K116" s="25">
        <v>181.56224060058594</v>
      </c>
      <c r="L116" s="25">
        <v>19.321664810180664</v>
      </c>
      <c r="M116" s="25">
        <v>112.74676513671875</v>
      </c>
      <c r="N116" s="25">
        <v>0</v>
      </c>
      <c r="O116" s="9"/>
    </row>
    <row r="117" spans="1:15">
      <c r="A117" s="9">
        <v>112671603</v>
      </c>
      <c r="B117" s="9"/>
      <c r="C117" s="9" t="s">
        <v>162</v>
      </c>
      <c r="D117" s="9" t="s">
        <v>40</v>
      </c>
      <c r="E117" s="9" t="s">
        <v>57</v>
      </c>
      <c r="F117" s="25">
        <v>684128.5625</v>
      </c>
      <c r="G117" s="25">
        <v>6725318</v>
      </c>
      <c r="H117" s="25">
        <v>3310411</v>
      </c>
      <c r="I117" s="25">
        <v>6440095</v>
      </c>
      <c r="J117" s="25">
        <v>332606.96875</v>
      </c>
      <c r="K117" s="25">
        <v>233.22865295410156</v>
      </c>
      <c r="L117" s="25">
        <v>22.276882171630859</v>
      </c>
      <c r="M117" s="25">
        <v>99.70074462890625</v>
      </c>
      <c r="N117" s="25">
        <v>60.675048828125</v>
      </c>
      <c r="O117" s="9"/>
    </row>
    <row r="118" spans="1:15">
      <c r="A118" s="9">
        <v>114061503</v>
      </c>
      <c r="B118" s="9"/>
      <c r="C118" s="9" t="s">
        <v>163</v>
      </c>
      <c r="D118" s="9" t="s">
        <v>40</v>
      </c>
      <c r="E118" s="9" t="s">
        <v>52</v>
      </c>
      <c r="F118" s="25">
        <v>363700.5</v>
      </c>
      <c r="G118" s="25">
        <v>3472036.25</v>
      </c>
      <c r="H118" s="25">
        <v>1088972.75</v>
      </c>
      <c r="I118" s="25">
        <v>3320067</v>
      </c>
      <c r="J118" s="25">
        <v>195127.40625</v>
      </c>
      <c r="K118" s="25">
        <v>189.30401611328125</v>
      </c>
      <c r="L118" s="25">
        <v>19.657600402832031</v>
      </c>
      <c r="M118" s="25">
        <v>101.20698547363281</v>
      </c>
      <c r="N118" s="25">
        <v>44.748409271240234</v>
      </c>
      <c r="O118" s="9"/>
    </row>
    <row r="119" spans="1:15">
      <c r="A119" s="9">
        <v>116471803</v>
      </c>
      <c r="B119" s="9"/>
      <c r="C119" s="9" t="s">
        <v>164</v>
      </c>
      <c r="D119" s="9" t="s">
        <v>40</v>
      </c>
      <c r="E119" s="9" t="s">
        <v>43</v>
      </c>
      <c r="F119" s="25">
        <v>256032.296875</v>
      </c>
      <c r="G119" s="25">
        <v>2307199</v>
      </c>
      <c r="H119" s="25">
        <v>990220</v>
      </c>
      <c r="I119" s="25">
        <v>2034050.5</v>
      </c>
      <c r="J119" s="25">
        <v>138868.234375</v>
      </c>
      <c r="K119" s="25">
        <v>110.39035797119141</v>
      </c>
      <c r="L119" s="25">
        <v>18.458009719848633</v>
      </c>
      <c r="M119" s="25">
        <v>116.65493774414063</v>
      </c>
      <c r="N119" s="25">
        <v>79.923095703125</v>
      </c>
      <c r="O119" s="9"/>
    </row>
    <row r="120" spans="1:15">
      <c r="A120" s="9">
        <v>103022253</v>
      </c>
      <c r="B120" s="9"/>
      <c r="C120" s="9" t="s">
        <v>165</v>
      </c>
      <c r="D120" s="9" t="s">
        <v>40</v>
      </c>
      <c r="E120" s="9" t="s">
        <v>49</v>
      </c>
      <c r="F120" s="25">
        <v>267808.34375</v>
      </c>
      <c r="G120" s="25">
        <v>2335997.5</v>
      </c>
      <c r="H120" s="25">
        <v>1033328.375</v>
      </c>
      <c r="I120" s="25">
        <v>2250316.5</v>
      </c>
      <c r="J120" s="25">
        <v>111258.0546875</v>
      </c>
      <c r="K120" s="25">
        <v>204.768798828125</v>
      </c>
      <c r="L120" s="25">
        <v>23.403301239013672</v>
      </c>
      <c r="M120" s="25">
        <v>129.81004333496094</v>
      </c>
      <c r="N120" s="25">
        <v>43.113365173339844</v>
      </c>
      <c r="O120" s="9"/>
    </row>
    <row r="121" spans="1:15">
      <c r="A121" s="9">
        <v>120522003</v>
      </c>
      <c r="B121" s="9"/>
      <c r="C121" s="9" t="s">
        <v>166</v>
      </c>
      <c r="D121" s="9" t="s">
        <v>40</v>
      </c>
      <c r="E121" s="9" t="s">
        <v>43</v>
      </c>
      <c r="F121" s="25">
        <v>545115.875</v>
      </c>
      <c r="G121" s="25">
        <v>6079966</v>
      </c>
      <c r="H121" s="25">
        <v>2519338</v>
      </c>
      <c r="I121" s="25">
        <v>5931035.5</v>
      </c>
      <c r="J121" s="25">
        <v>250452.09375</v>
      </c>
      <c r="K121" s="25">
        <v>195.2811279296875</v>
      </c>
      <c r="L121" s="25">
        <v>26.452491760253906</v>
      </c>
      <c r="M121" s="25">
        <v>139.48837280273438</v>
      </c>
      <c r="N121" s="25">
        <v>81.384170532226563</v>
      </c>
      <c r="O121" s="9"/>
    </row>
    <row r="122" spans="1:15">
      <c r="A122" s="9">
        <v>107651603</v>
      </c>
      <c r="B122" s="9"/>
      <c r="C122" s="9" t="s">
        <v>167</v>
      </c>
      <c r="D122" s="9" t="s">
        <v>40</v>
      </c>
      <c r="E122" s="9" t="s">
        <v>45</v>
      </c>
      <c r="F122" s="25">
        <v>314353.0625</v>
      </c>
      <c r="G122" s="25">
        <v>3778468.5</v>
      </c>
      <c r="H122" s="25">
        <v>1004040.1875</v>
      </c>
      <c r="I122" s="25">
        <v>3788427.5</v>
      </c>
      <c r="J122" s="25">
        <v>114221.875</v>
      </c>
      <c r="K122" s="25">
        <v>98.787689208984375</v>
      </c>
      <c r="L122" s="25">
        <v>35.832202911376953</v>
      </c>
      <c r="M122" s="25">
        <v>183.27206420898438</v>
      </c>
      <c r="N122" s="25">
        <v>112.428955078125</v>
      </c>
      <c r="O122" s="9"/>
    </row>
    <row r="123" spans="1:15">
      <c r="A123" s="9">
        <v>115221753</v>
      </c>
      <c r="B123" s="9"/>
      <c r="C123" s="9" t="s">
        <v>168</v>
      </c>
      <c r="D123" s="9" t="s">
        <v>40</v>
      </c>
      <c r="E123" s="9" t="s">
        <v>57</v>
      </c>
      <c r="F123" s="25">
        <v>248658.296875</v>
      </c>
      <c r="G123" s="25">
        <v>1966363</v>
      </c>
      <c r="H123" s="25">
        <v>1469237.625</v>
      </c>
      <c r="I123" s="25">
        <v>1740724.875</v>
      </c>
      <c r="J123" s="25">
        <v>190122.78125</v>
      </c>
      <c r="K123" s="25">
        <v>215.58255004882813</v>
      </c>
      <c r="L123" s="25">
        <v>11.650477409362793</v>
      </c>
      <c r="M123" s="25">
        <v>70.490341186523438</v>
      </c>
      <c r="N123" s="25">
        <v>100.49208831787109</v>
      </c>
      <c r="O123" s="9"/>
    </row>
    <row r="124" spans="1:15">
      <c r="A124" s="9">
        <v>113362203</v>
      </c>
      <c r="B124" s="9"/>
      <c r="C124" s="9" t="s">
        <v>169</v>
      </c>
      <c r="D124" s="9" t="s">
        <v>40</v>
      </c>
      <c r="E124" s="9" t="s">
        <v>57</v>
      </c>
      <c r="F124" s="25">
        <v>322321.0625</v>
      </c>
      <c r="G124" s="25">
        <v>3400914</v>
      </c>
      <c r="H124" s="25">
        <v>1223225.75</v>
      </c>
      <c r="I124" s="25">
        <v>3378253.5</v>
      </c>
      <c r="J124" s="25">
        <v>155166.46875</v>
      </c>
      <c r="K124" s="25">
        <v>198.60392761230469</v>
      </c>
      <c r="L124" s="25">
        <v>23.995100021362305</v>
      </c>
      <c r="M124" s="25">
        <v>113.97419738769531</v>
      </c>
      <c r="N124" s="25">
        <v>120.85752868652344</v>
      </c>
      <c r="O124" s="9"/>
    </row>
    <row r="125" spans="1:15">
      <c r="A125" s="9">
        <v>112671803</v>
      </c>
      <c r="B125" s="9"/>
      <c r="C125" s="9" t="s">
        <v>170</v>
      </c>
      <c r="D125" s="9" t="s">
        <v>40</v>
      </c>
      <c r="E125" s="9" t="s">
        <v>57</v>
      </c>
      <c r="F125" s="25">
        <v>452712.75</v>
      </c>
      <c r="G125" s="25">
        <v>4511938</v>
      </c>
      <c r="H125" s="25">
        <v>1765043.5</v>
      </c>
      <c r="I125" s="25">
        <v>4306008</v>
      </c>
      <c r="J125" s="25">
        <v>202347.5625</v>
      </c>
      <c r="K125" s="25">
        <v>146.70848083496094</v>
      </c>
      <c r="L125" s="25">
        <v>24.53526496887207</v>
      </c>
      <c r="M125" s="25">
        <v>134.24032592773438</v>
      </c>
      <c r="N125" s="25">
        <v>76.904884338378906</v>
      </c>
      <c r="O125" s="9"/>
    </row>
    <row r="126" spans="1:15">
      <c r="A126" s="9">
        <v>124152003</v>
      </c>
      <c r="B126" s="9"/>
      <c r="C126" s="9" t="s">
        <v>171</v>
      </c>
      <c r="D126" s="9" t="s">
        <v>40</v>
      </c>
      <c r="E126" s="9" t="s">
        <v>66</v>
      </c>
      <c r="F126" s="25">
        <v>1106943.25</v>
      </c>
      <c r="G126" s="25">
        <v>8944156</v>
      </c>
      <c r="H126" s="25">
        <v>5830895</v>
      </c>
      <c r="I126" s="25">
        <v>8223422</v>
      </c>
      <c r="J126" s="25">
        <v>695872.8125</v>
      </c>
      <c r="K126" s="25">
        <v>252.52519226074219</v>
      </c>
      <c r="L126" s="25">
        <v>14.443873405456543</v>
      </c>
      <c r="M126" s="25">
        <v>81.565834045410156</v>
      </c>
      <c r="N126" s="25">
        <v>32.586421966552734</v>
      </c>
      <c r="O126" s="9"/>
    </row>
    <row r="127" spans="1:15">
      <c r="A127" s="9">
        <v>106172003</v>
      </c>
      <c r="B127" s="9"/>
      <c r="C127" s="9" t="s">
        <v>172</v>
      </c>
      <c r="D127" s="9" t="s">
        <v>40</v>
      </c>
      <c r="E127" s="9" t="s">
        <v>54</v>
      </c>
      <c r="F127" s="25">
        <v>594700.9375</v>
      </c>
      <c r="G127" s="25">
        <v>6765341.5</v>
      </c>
      <c r="H127" s="25">
        <v>1432639.75</v>
      </c>
      <c r="I127" s="25">
        <v>6692636.5</v>
      </c>
      <c r="J127" s="25">
        <v>174066.390625</v>
      </c>
      <c r="K127" s="25">
        <v>113.45048522949219</v>
      </c>
      <c r="L127" s="25">
        <v>42.282962799072266</v>
      </c>
      <c r="M127" s="25">
        <v>188.67543029785156</v>
      </c>
      <c r="N127" s="25">
        <v>179.76205444335938</v>
      </c>
      <c r="O127" s="9"/>
    </row>
    <row r="128" spans="1:15">
      <c r="A128" s="9">
        <v>119352203</v>
      </c>
      <c r="B128" s="9"/>
      <c r="C128" s="9" t="s">
        <v>173</v>
      </c>
      <c r="D128" s="9" t="s">
        <v>40</v>
      </c>
      <c r="E128" s="9" t="s">
        <v>43</v>
      </c>
      <c r="F128" s="25">
        <v>180641.40625</v>
      </c>
      <c r="G128" s="25">
        <v>1615623.875</v>
      </c>
      <c r="H128" s="25">
        <v>637338.375</v>
      </c>
      <c r="I128" s="25">
        <v>1642370.125</v>
      </c>
      <c r="J128" s="25">
        <v>69646.265625</v>
      </c>
      <c r="K128" s="25">
        <v>173.57022094726563</v>
      </c>
      <c r="L128" s="25">
        <v>25.791263580322266</v>
      </c>
      <c r="M128" s="25">
        <v>129.28494262695313</v>
      </c>
      <c r="N128" s="25">
        <v>33.082462310791016</v>
      </c>
      <c r="O128" s="9"/>
    </row>
    <row r="129" spans="1:15">
      <c r="A129" s="9">
        <v>103022503</v>
      </c>
      <c r="B129" s="9"/>
      <c r="C129" s="9" t="s">
        <v>174</v>
      </c>
      <c r="D129" s="9" t="s">
        <v>40</v>
      </c>
      <c r="E129" s="9" t="s">
        <v>49</v>
      </c>
      <c r="F129" s="25">
        <v>165553.796875</v>
      </c>
      <c r="G129" s="25">
        <v>2932862.5</v>
      </c>
      <c r="H129" s="25">
        <v>567088.6875</v>
      </c>
      <c r="I129" s="25">
        <v>2953483.75</v>
      </c>
      <c r="J129" s="25">
        <v>62229.7109375</v>
      </c>
      <c r="K129" s="25">
        <v>21.079994201660156</v>
      </c>
      <c r="L129" s="25">
        <v>49.789981842041016</v>
      </c>
      <c r="M129" s="25">
        <v>279.21124267578125</v>
      </c>
      <c r="N129" s="25">
        <v>65.870704650878906</v>
      </c>
      <c r="O129" s="9"/>
    </row>
    <row r="130" spans="1:15">
      <c r="A130" s="9">
        <v>103022803</v>
      </c>
      <c r="B130" s="9"/>
      <c r="C130" s="9" t="s">
        <v>175</v>
      </c>
      <c r="D130" s="9" t="s">
        <v>40</v>
      </c>
      <c r="E130" s="9" t="s">
        <v>49</v>
      </c>
      <c r="F130" s="25">
        <v>321242.40625</v>
      </c>
      <c r="G130" s="25">
        <v>4922128.5</v>
      </c>
      <c r="H130" s="25">
        <v>1021938.75</v>
      </c>
      <c r="I130" s="25">
        <v>5103295</v>
      </c>
      <c r="J130" s="25">
        <v>106708.9296875</v>
      </c>
      <c r="K130" s="25">
        <v>120.73382568359375</v>
      </c>
      <c r="L130" s="25">
        <v>49.137134552001953</v>
      </c>
      <c r="M130" s="25">
        <v>179.74087524414063</v>
      </c>
      <c r="N130" s="25">
        <v>0</v>
      </c>
      <c r="O130" s="9"/>
    </row>
    <row r="131" spans="1:15">
      <c r="A131" s="9">
        <v>117412003</v>
      </c>
      <c r="B131" s="9"/>
      <c r="C131" s="9" t="s">
        <v>176</v>
      </c>
      <c r="D131" s="9" t="s">
        <v>40</v>
      </c>
      <c r="E131" s="9" t="s">
        <v>54</v>
      </c>
      <c r="F131" s="25">
        <v>211381.953125</v>
      </c>
      <c r="G131" s="25">
        <v>2821610.25</v>
      </c>
      <c r="H131" s="25">
        <v>766451.3125</v>
      </c>
      <c r="I131" s="25">
        <v>2700456</v>
      </c>
      <c r="J131" s="25">
        <v>76846.1640625</v>
      </c>
      <c r="K131" s="25">
        <v>104.99365997314453</v>
      </c>
      <c r="L131" s="25">
        <v>39.468360900878906</v>
      </c>
      <c r="M131" s="25">
        <v>199.39279174804688</v>
      </c>
      <c r="N131" s="25">
        <v>127.09718322753906</v>
      </c>
      <c r="O131" s="9"/>
    </row>
    <row r="132" spans="1:15">
      <c r="A132" s="9">
        <v>121392303</v>
      </c>
      <c r="B132" s="9"/>
      <c r="C132" s="9" t="s">
        <v>177</v>
      </c>
      <c r="D132" s="9" t="s">
        <v>40</v>
      </c>
      <c r="E132" s="9" t="s">
        <v>52</v>
      </c>
      <c r="F132" s="25">
        <v>717537.3125</v>
      </c>
      <c r="G132" s="25">
        <v>6410201.5</v>
      </c>
      <c r="H132" s="25">
        <v>3595265</v>
      </c>
      <c r="I132" s="25">
        <v>6044173</v>
      </c>
      <c r="J132" s="25">
        <v>452938.03125</v>
      </c>
      <c r="K132" s="25">
        <v>257.06277465820313</v>
      </c>
      <c r="L132" s="25">
        <v>15.736676216125488</v>
      </c>
      <c r="M132" s="25">
        <v>84.135765075683594</v>
      </c>
      <c r="N132" s="25">
        <v>57.562099456787109</v>
      </c>
      <c r="O132" s="9"/>
    </row>
    <row r="133" spans="1:15">
      <c r="A133" s="9">
        <v>115212503</v>
      </c>
      <c r="B133" s="9"/>
      <c r="C133" s="9" t="s">
        <v>178</v>
      </c>
      <c r="D133" s="9" t="s">
        <v>40</v>
      </c>
      <c r="E133" s="9" t="s">
        <v>57</v>
      </c>
      <c r="F133" s="25">
        <v>313713.4375</v>
      </c>
      <c r="G133" s="25">
        <v>2891794.5</v>
      </c>
      <c r="H133" s="25">
        <v>946923.5</v>
      </c>
      <c r="I133" s="25">
        <v>2909515.25</v>
      </c>
      <c r="J133" s="25">
        <v>132122.046875</v>
      </c>
      <c r="K133" s="25">
        <v>188.40374755859375</v>
      </c>
      <c r="L133" s="25">
        <v>24.26171875</v>
      </c>
      <c r="M133" s="25">
        <v>105.02733612060547</v>
      </c>
      <c r="N133" s="25">
        <v>68.992095947265625</v>
      </c>
      <c r="O133" s="9"/>
    </row>
    <row r="134" spans="1:15">
      <c r="A134" s="9">
        <v>120452003</v>
      </c>
      <c r="B134" s="9"/>
      <c r="C134" s="9" t="s">
        <v>179</v>
      </c>
      <c r="D134" s="9" t="s">
        <v>40</v>
      </c>
      <c r="E134" s="9" t="s">
        <v>43</v>
      </c>
      <c r="F134" s="25">
        <v>1028034.125</v>
      </c>
      <c r="G134" s="25">
        <v>14413453</v>
      </c>
      <c r="H134" s="25">
        <v>4955491.5</v>
      </c>
      <c r="I134" s="25">
        <v>15087113</v>
      </c>
      <c r="J134" s="25">
        <v>480291.5</v>
      </c>
      <c r="K134" s="25">
        <v>184.2618408203125</v>
      </c>
      <c r="L134" s="25">
        <v>32.150241851806641</v>
      </c>
      <c r="M134" s="25">
        <v>112.18279266357422</v>
      </c>
      <c r="N134" s="25">
        <v>94.554359436035156</v>
      </c>
      <c r="O134" s="9"/>
    </row>
    <row r="135" spans="1:15">
      <c r="A135" s="9">
        <v>113362303</v>
      </c>
      <c r="B135" s="9"/>
      <c r="C135" s="9" t="s">
        <v>180</v>
      </c>
      <c r="D135" s="9" t="s">
        <v>40</v>
      </c>
      <c r="E135" s="9" t="s">
        <v>57</v>
      </c>
      <c r="F135" s="25">
        <v>280819.1875</v>
      </c>
      <c r="G135" s="25">
        <v>1890764.25</v>
      </c>
      <c r="H135" s="25">
        <v>1310349.125</v>
      </c>
      <c r="I135" s="25">
        <v>1518374.75</v>
      </c>
      <c r="J135" s="25">
        <v>178656.65625</v>
      </c>
      <c r="K135" s="25">
        <v>210.16108703613281</v>
      </c>
      <c r="L135" s="25">
        <v>12.15506649017334</v>
      </c>
      <c r="M135" s="25">
        <v>83.051994323730469</v>
      </c>
      <c r="N135" s="25">
        <v>65.121620178222656</v>
      </c>
      <c r="O135" s="9"/>
    </row>
    <row r="136" spans="1:15">
      <c r="A136" s="9">
        <v>113382303</v>
      </c>
      <c r="B136" s="9"/>
      <c r="C136" s="9" t="s">
        <v>181</v>
      </c>
      <c r="D136" s="9" t="s">
        <v>40</v>
      </c>
      <c r="E136" s="9" t="s">
        <v>57</v>
      </c>
      <c r="F136" s="25">
        <v>250146.15625</v>
      </c>
      <c r="G136" s="25">
        <v>1938351.875</v>
      </c>
      <c r="H136" s="25">
        <v>1151568.75</v>
      </c>
      <c r="I136" s="25">
        <v>1556510.125</v>
      </c>
      <c r="J136" s="25">
        <v>136287.015625</v>
      </c>
      <c r="K136" s="25">
        <v>222.25343322753906</v>
      </c>
      <c r="L136" s="25">
        <v>16.058008193969727</v>
      </c>
      <c r="M136" s="25">
        <v>102.65074920654297</v>
      </c>
      <c r="N136" s="25">
        <v>62.671493530273438</v>
      </c>
      <c r="O136" s="9"/>
    </row>
    <row r="137" spans="1:15">
      <c r="A137" s="9">
        <v>112672203</v>
      </c>
      <c r="B137" s="9"/>
      <c r="C137" s="9" t="s">
        <v>182</v>
      </c>
      <c r="D137" s="9" t="s">
        <v>40</v>
      </c>
      <c r="E137" s="9" t="s">
        <v>57</v>
      </c>
      <c r="F137" s="25">
        <v>376818.59375</v>
      </c>
      <c r="G137" s="25">
        <v>2738027.25</v>
      </c>
      <c r="H137" s="25">
        <v>1305318.375</v>
      </c>
      <c r="I137" s="25">
        <v>2534492.5</v>
      </c>
      <c r="J137" s="25">
        <v>143805.984375</v>
      </c>
      <c r="K137" s="25">
        <v>202.82794189453125</v>
      </c>
      <c r="L137" s="25">
        <v>21.660057067871094</v>
      </c>
      <c r="M137" s="25">
        <v>125.44628143310547</v>
      </c>
      <c r="N137" s="25">
        <v>73.28643798828125</v>
      </c>
      <c r="O137" s="9"/>
    </row>
    <row r="138" spans="1:15">
      <c r="A138" s="9">
        <v>120483302</v>
      </c>
      <c r="B138" s="9"/>
      <c r="C138" s="9" t="s">
        <v>183</v>
      </c>
      <c r="D138" s="9" t="s">
        <v>40</v>
      </c>
      <c r="E138" s="9" t="s">
        <v>52</v>
      </c>
      <c r="F138" s="25">
        <v>1014745.9375</v>
      </c>
      <c r="G138" s="25">
        <v>9048183</v>
      </c>
      <c r="H138" s="25">
        <v>3195970.5</v>
      </c>
      <c r="I138" s="25">
        <v>8994009</v>
      </c>
      <c r="J138" s="25">
        <v>565045.125</v>
      </c>
      <c r="K138" s="25">
        <v>205.25157165527344</v>
      </c>
      <c r="L138" s="25">
        <v>17.809070587158203</v>
      </c>
      <c r="M138" s="25">
        <v>96.259590148925781</v>
      </c>
      <c r="N138" s="25">
        <v>36.494056701660156</v>
      </c>
      <c r="O138" s="9"/>
    </row>
    <row r="139" spans="1:15">
      <c r="A139" s="9">
        <v>103023153</v>
      </c>
      <c r="B139" s="9"/>
      <c r="C139" s="9" t="s">
        <v>184</v>
      </c>
      <c r="D139" s="9" t="s">
        <v>40</v>
      </c>
      <c r="E139" s="9" t="s">
        <v>49</v>
      </c>
      <c r="F139" s="25">
        <v>375205.65625</v>
      </c>
      <c r="G139" s="25">
        <v>3597440.5</v>
      </c>
      <c r="H139" s="25">
        <v>1381274.75</v>
      </c>
      <c r="I139" s="25">
        <v>3438816</v>
      </c>
      <c r="J139" s="25">
        <v>131384.515625</v>
      </c>
      <c r="K139" s="25">
        <v>153.776123046875</v>
      </c>
      <c r="L139" s="25">
        <v>30.236791610717773</v>
      </c>
      <c r="M139" s="25">
        <v>160.67562866210938</v>
      </c>
      <c r="N139" s="25">
        <v>79.620597839355469</v>
      </c>
      <c r="O139" s="9"/>
    </row>
    <row r="140" spans="1:15">
      <c r="A140" s="9">
        <v>113362403</v>
      </c>
      <c r="B140" s="9"/>
      <c r="C140" s="9" t="s">
        <v>185</v>
      </c>
      <c r="D140" s="9" t="s">
        <v>40</v>
      </c>
      <c r="E140" s="9" t="s">
        <v>57</v>
      </c>
      <c r="F140" s="25">
        <v>419219.5625</v>
      </c>
      <c r="G140" s="25">
        <v>3255913.5</v>
      </c>
      <c r="H140" s="25">
        <v>1576768.75</v>
      </c>
      <c r="I140" s="25">
        <v>3047926.25</v>
      </c>
      <c r="J140" s="25">
        <v>199572.359375</v>
      </c>
      <c r="K140" s="25">
        <v>220.27641296386719</v>
      </c>
      <c r="L140" s="25">
        <v>18.415040969848633</v>
      </c>
      <c r="M140" s="25">
        <v>106.31655883789063</v>
      </c>
      <c r="N140" s="25">
        <v>55.854263305664063</v>
      </c>
      <c r="O140" s="9"/>
    </row>
    <row r="141" spans="1:15">
      <c r="A141" s="9">
        <v>119582503</v>
      </c>
      <c r="B141" s="9"/>
      <c r="C141" s="9" t="s">
        <v>186</v>
      </c>
      <c r="D141" s="9" t="s">
        <v>40</v>
      </c>
      <c r="E141" s="9" t="s">
        <v>43</v>
      </c>
      <c r="F141" s="25">
        <v>180122.703125</v>
      </c>
      <c r="G141" s="25">
        <v>1907855.5</v>
      </c>
      <c r="H141" s="25">
        <v>580642.3125</v>
      </c>
      <c r="I141" s="25">
        <v>1713930.125</v>
      </c>
      <c r="J141" s="25">
        <v>63573.5703125</v>
      </c>
      <c r="K141" s="25">
        <v>125.0479736328125</v>
      </c>
      <c r="L141" s="25">
        <v>32.843494415283203</v>
      </c>
      <c r="M141" s="25">
        <v>193.52030944824219</v>
      </c>
      <c r="N141" s="25">
        <v>75.625267028808594</v>
      </c>
      <c r="O141" s="9"/>
    </row>
    <row r="142" spans="1:15">
      <c r="A142" s="9">
        <v>104372003</v>
      </c>
      <c r="B142" s="9"/>
      <c r="C142" s="9" t="s">
        <v>187</v>
      </c>
      <c r="D142" s="9" t="s">
        <v>40</v>
      </c>
      <c r="E142" s="9" t="s">
        <v>47</v>
      </c>
      <c r="F142" s="25">
        <v>255752.25</v>
      </c>
      <c r="G142" s="25">
        <v>3203323.5</v>
      </c>
      <c r="H142" s="25">
        <v>932567.5</v>
      </c>
      <c r="I142" s="25">
        <v>3147182</v>
      </c>
      <c r="J142" s="25">
        <v>87496.953125</v>
      </c>
      <c r="K142" s="25">
        <v>106.06478118896484</v>
      </c>
      <c r="L142" s="25">
        <v>39.533672332763672</v>
      </c>
      <c r="M142" s="25">
        <v>215.18348693847656</v>
      </c>
      <c r="N142" s="25">
        <v>27.425537109375</v>
      </c>
      <c r="O142" s="9"/>
    </row>
    <row r="143" spans="1:15">
      <c r="A143" s="9">
        <v>113362603</v>
      </c>
      <c r="B143" s="9"/>
      <c r="C143" s="9" t="s">
        <v>188</v>
      </c>
      <c r="D143" s="9" t="s">
        <v>40</v>
      </c>
      <c r="E143" s="9" t="s">
        <v>57</v>
      </c>
      <c r="F143" s="25">
        <v>483350.25</v>
      </c>
      <c r="G143" s="25">
        <v>5115426</v>
      </c>
      <c r="H143" s="25">
        <v>1814464.5</v>
      </c>
      <c r="I143" s="25">
        <v>5155850.5</v>
      </c>
      <c r="J143" s="25">
        <v>218778.84375</v>
      </c>
      <c r="K143" s="25">
        <v>215.85330200195313</v>
      </c>
      <c r="L143" s="25">
        <v>25.591030120849609</v>
      </c>
      <c r="M143" s="25">
        <v>109.95250701904297</v>
      </c>
      <c r="N143" s="25">
        <v>82.916557312011719</v>
      </c>
      <c r="O143" s="9"/>
    </row>
    <row r="144" spans="1:15">
      <c r="A144" s="9">
        <v>105252602</v>
      </c>
      <c r="B144" s="9"/>
      <c r="C144" s="9" t="s">
        <v>189</v>
      </c>
      <c r="D144" s="9" t="s">
        <v>40</v>
      </c>
      <c r="E144" s="9" t="s">
        <v>148</v>
      </c>
      <c r="F144" s="25">
        <v>2323194.5</v>
      </c>
      <c r="G144" s="25">
        <v>35097728</v>
      </c>
      <c r="H144" s="25">
        <v>7223955</v>
      </c>
      <c r="I144" s="25">
        <v>37286252</v>
      </c>
      <c r="J144" s="25">
        <v>676810.875</v>
      </c>
      <c r="K144" s="25">
        <v>73.714370727539063</v>
      </c>
      <c r="L144" s="25">
        <v>55.290073394775391</v>
      </c>
      <c r="M144" s="25">
        <v>220.2247314453125</v>
      </c>
      <c r="N144" s="25">
        <v>50.634269714355469</v>
      </c>
      <c r="O144" s="9"/>
    </row>
    <row r="145" spans="1:15">
      <c r="A145" s="9">
        <v>108053003</v>
      </c>
      <c r="B145" s="9"/>
      <c r="C145" s="9" t="s">
        <v>190</v>
      </c>
      <c r="D145" s="9" t="s">
        <v>40</v>
      </c>
      <c r="E145" s="9" t="s">
        <v>60</v>
      </c>
      <c r="F145" s="25">
        <v>172947.453125</v>
      </c>
      <c r="G145" s="25">
        <v>2525714</v>
      </c>
      <c r="H145" s="25">
        <v>547541.625</v>
      </c>
      <c r="I145" s="25">
        <v>2403947.5</v>
      </c>
      <c r="J145" s="25">
        <v>66137.578125</v>
      </c>
      <c r="K145" s="25">
        <v>94.717819213867188</v>
      </c>
      <c r="L145" s="25">
        <v>40.803752899169922</v>
      </c>
      <c r="M145" s="25">
        <v>188.06129455566406</v>
      </c>
      <c r="N145" s="25">
        <v>58.558662414550781</v>
      </c>
      <c r="O145" s="9"/>
    </row>
    <row r="146" spans="1:15">
      <c r="A146" s="9">
        <v>114062003</v>
      </c>
      <c r="B146" s="9"/>
      <c r="C146" s="9" t="s">
        <v>191</v>
      </c>
      <c r="D146" s="9" t="s">
        <v>40</v>
      </c>
      <c r="E146" s="9" t="s">
        <v>52</v>
      </c>
      <c r="F146" s="25">
        <v>504351.3125</v>
      </c>
      <c r="G146" s="25">
        <v>4349826.5</v>
      </c>
      <c r="H146" s="25">
        <v>2111231.25</v>
      </c>
      <c r="I146" s="25">
        <v>4220074</v>
      </c>
      <c r="J146" s="25">
        <v>249945.78125</v>
      </c>
      <c r="K146" s="25">
        <v>195.82781982421875</v>
      </c>
      <c r="L146" s="25">
        <v>19.420923233032227</v>
      </c>
      <c r="M146" s="25">
        <v>96.001739501953125</v>
      </c>
      <c r="N146" s="25">
        <v>66.710952758789063</v>
      </c>
      <c r="O146" s="9"/>
    </row>
    <row r="147" spans="1:15">
      <c r="A147" s="9">
        <v>112013054</v>
      </c>
      <c r="B147" s="9"/>
      <c r="C147" s="9" t="s">
        <v>192</v>
      </c>
      <c r="D147" s="9" t="s">
        <v>40</v>
      </c>
      <c r="E147" s="9" t="s">
        <v>57</v>
      </c>
      <c r="F147" s="25">
        <v>120633.296875</v>
      </c>
      <c r="G147" s="25">
        <v>1446846.625</v>
      </c>
      <c r="H147" s="25">
        <v>423093.5</v>
      </c>
      <c r="I147" s="25">
        <v>1407393.625</v>
      </c>
      <c r="J147" s="25">
        <v>62420.359375</v>
      </c>
      <c r="K147" s="25">
        <v>155.82803344726563</v>
      </c>
      <c r="L147" s="25">
        <v>25.111677169799805</v>
      </c>
      <c r="M147" s="25">
        <v>117.06124877929688</v>
      </c>
      <c r="N147" s="25">
        <v>158.34477233886719</v>
      </c>
      <c r="O147" s="9"/>
    </row>
    <row r="148" spans="1:15">
      <c r="A148" s="9">
        <v>105253303</v>
      </c>
      <c r="B148" s="9"/>
      <c r="C148" s="9" t="s">
        <v>193</v>
      </c>
      <c r="D148" s="9" t="s">
        <v>40</v>
      </c>
      <c r="E148" s="9" t="s">
        <v>148</v>
      </c>
      <c r="F148" s="25">
        <v>181124.84375</v>
      </c>
      <c r="G148" s="25">
        <v>1719815.375</v>
      </c>
      <c r="H148" s="25">
        <v>700240.375</v>
      </c>
      <c r="I148" s="25">
        <v>1695103.25</v>
      </c>
      <c r="J148" s="25">
        <v>86282.71875</v>
      </c>
      <c r="K148" s="25">
        <v>225.33247375488281</v>
      </c>
      <c r="L148" s="25">
        <v>22.031528472900391</v>
      </c>
      <c r="M148" s="25">
        <v>99.864356994628906</v>
      </c>
      <c r="N148" s="25">
        <v>154.9405517578125</v>
      </c>
      <c r="O148" s="9"/>
    </row>
    <row r="149" spans="1:15">
      <c r="A149" s="9">
        <v>112282004</v>
      </c>
      <c r="B149" s="9"/>
      <c r="C149" s="9" t="s">
        <v>194</v>
      </c>
      <c r="D149" s="9" t="s">
        <v>40</v>
      </c>
      <c r="E149" s="9" t="s">
        <v>57</v>
      </c>
      <c r="F149" s="25">
        <v>57183.1484375</v>
      </c>
      <c r="G149" s="25">
        <v>631822.375</v>
      </c>
      <c r="H149" s="25">
        <v>176181.65625</v>
      </c>
      <c r="I149" s="25">
        <v>575428.125</v>
      </c>
      <c r="J149" s="25">
        <v>25630.68359375</v>
      </c>
      <c r="K149" s="25">
        <v>114.73030090332031</v>
      </c>
      <c r="L149" s="25">
        <v>26.882057189941406</v>
      </c>
      <c r="M149" s="25">
        <v>163.57691955566406</v>
      </c>
      <c r="N149" s="25">
        <v>165.55516052246094</v>
      </c>
      <c r="O149" s="9"/>
    </row>
    <row r="150" spans="1:15">
      <c r="A150" s="9">
        <v>104432503</v>
      </c>
      <c r="B150" s="9"/>
      <c r="C150" s="9" t="s">
        <v>195</v>
      </c>
      <c r="D150" s="9" t="s">
        <v>40</v>
      </c>
      <c r="E150" s="9" t="s">
        <v>47</v>
      </c>
      <c r="F150" s="25">
        <v>191456.84375</v>
      </c>
      <c r="G150" s="25">
        <v>2315968</v>
      </c>
      <c r="H150" s="25">
        <v>717763.5</v>
      </c>
      <c r="I150" s="25">
        <v>2245781.5</v>
      </c>
      <c r="J150" s="25">
        <v>66148.2265625</v>
      </c>
      <c r="K150" s="25">
        <v>41.430225372314453</v>
      </c>
      <c r="L150" s="25">
        <v>37.906150817871094</v>
      </c>
      <c r="M150" s="25">
        <v>226.90380859375</v>
      </c>
      <c r="N150" s="25">
        <v>167.72343444824219</v>
      </c>
      <c r="O150" s="9"/>
    </row>
    <row r="151" spans="1:15">
      <c r="A151" s="9">
        <v>108112003</v>
      </c>
      <c r="B151" s="9"/>
      <c r="C151" s="9" t="s">
        <v>196</v>
      </c>
      <c r="D151" s="9" t="s">
        <v>40</v>
      </c>
      <c r="E151" s="9" t="s">
        <v>60</v>
      </c>
      <c r="F151" s="25">
        <v>121946.25</v>
      </c>
      <c r="G151" s="25">
        <v>1740110.875</v>
      </c>
      <c r="H151" s="25">
        <v>420306.78125</v>
      </c>
      <c r="I151" s="25">
        <v>1696216</v>
      </c>
      <c r="J151" s="25">
        <v>36012.4453125</v>
      </c>
      <c r="K151" s="25">
        <v>54.404747009277344</v>
      </c>
      <c r="L151" s="25">
        <v>51.7059326171875</v>
      </c>
      <c r="M151" s="25">
        <v>256.35659790039063</v>
      </c>
      <c r="N151" s="25">
        <v>177.53553771972656</v>
      </c>
      <c r="O151" s="9"/>
    </row>
    <row r="152" spans="1:15">
      <c r="A152" s="9">
        <v>114062503</v>
      </c>
      <c r="B152" s="9"/>
      <c r="C152" s="9" t="s">
        <v>197</v>
      </c>
      <c r="D152" s="9" t="s">
        <v>40</v>
      </c>
      <c r="E152" s="9" t="s">
        <v>52</v>
      </c>
      <c r="F152" s="25">
        <v>295954.0625</v>
      </c>
      <c r="G152" s="25">
        <v>2523702</v>
      </c>
      <c r="H152" s="25">
        <v>1204749.5</v>
      </c>
      <c r="I152" s="25">
        <v>2377873.75</v>
      </c>
      <c r="J152" s="25">
        <v>138635.765625</v>
      </c>
      <c r="K152" s="25">
        <v>198.60662841796875</v>
      </c>
      <c r="L152" s="25">
        <v>20.338590621948242</v>
      </c>
      <c r="M152" s="25">
        <v>114.10411071777344</v>
      </c>
      <c r="N152" s="25">
        <v>15.796472549438477</v>
      </c>
      <c r="O152" s="9"/>
    </row>
    <row r="153" spans="1:15">
      <c r="A153" s="9">
        <v>111292304</v>
      </c>
      <c r="B153" s="9"/>
      <c r="C153" s="9" t="s">
        <v>198</v>
      </c>
      <c r="D153" s="9" t="s">
        <v>40</v>
      </c>
      <c r="E153" s="9" t="s">
        <v>57</v>
      </c>
      <c r="F153" s="25">
        <v>51860.3984375</v>
      </c>
      <c r="G153" s="25">
        <v>787104.4375</v>
      </c>
      <c r="H153" s="25">
        <v>196785.9375</v>
      </c>
      <c r="I153" s="25">
        <v>699804.6875</v>
      </c>
      <c r="J153" s="25">
        <v>23674.107421875</v>
      </c>
      <c r="K153" s="25">
        <v>96.066047668457031</v>
      </c>
      <c r="L153" s="25">
        <v>35.438076019287109</v>
      </c>
      <c r="M153" s="25">
        <v>208.78115844726563</v>
      </c>
      <c r="N153" s="25">
        <v>169.54290771484375</v>
      </c>
      <c r="O153" s="9"/>
    </row>
    <row r="154" spans="1:15">
      <c r="A154" s="9">
        <v>106272003</v>
      </c>
      <c r="B154" s="9"/>
      <c r="C154" s="9" t="s">
        <v>199</v>
      </c>
      <c r="D154" s="9" t="s">
        <v>40</v>
      </c>
      <c r="E154" s="9" t="s">
        <v>148</v>
      </c>
      <c r="F154" s="25">
        <v>75531.6015625</v>
      </c>
      <c r="G154" s="25">
        <v>994881.875</v>
      </c>
      <c r="H154" s="25">
        <v>282521.125</v>
      </c>
      <c r="I154" s="25">
        <v>850534.375</v>
      </c>
      <c r="J154" s="25">
        <v>39322.13671875</v>
      </c>
      <c r="K154" s="25">
        <v>146.77862548828125</v>
      </c>
      <c r="L154" s="25">
        <v>27.221651077270508</v>
      </c>
      <c r="M154" s="25">
        <v>153.31375122070313</v>
      </c>
      <c r="N154" s="25">
        <v>146.240478515625</v>
      </c>
      <c r="O154" s="9"/>
    </row>
    <row r="155" spans="1:15">
      <c r="A155" s="9">
        <v>119583003</v>
      </c>
      <c r="B155" s="9"/>
      <c r="C155" s="9" t="s">
        <v>200</v>
      </c>
      <c r="D155" s="9" t="s">
        <v>40</v>
      </c>
      <c r="E155" s="9" t="s">
        <v>43</v>
      </c>
      <c r="F155" s="25">
        <v>110234.3984375</v>
      </c>
      <c r="G155" s="25">
        <v>1412517.25</v>
      </c>
      <c r="H155" s="25">
        <v>436135.25</v>
      </c>
      <c r="I155" s="25">
        <v>1173572.25</v>
      </c>
      <c r="J155" s="25">
        <v>48216.78515625</v>
      </c>
      <c r="K155" s="25">
        <v>137.30485534667969</v>
      </c>
      <c r="L155" s="25">
        <v>31.58135986328125</v>
      </c>
      <c r="M155" s="25">
        <v>175.76414489746094</v>
      </c>
      <c r="N155" s="25">
        <v>101.97982025146484</v>
      </c>
      <c r="O155" s="9"/>
    </row>
    <row r="156" spans="1:15">
      <c r="A156" s="9">
        <v>108112203</v>
      </c>
      <c r="B156" s="9"/>
      <c r="C156" s="9" t="s">
        <v>201</v>
      </c>
      <c r="D156" s="9" t="s">
        <v>40</v>
      </c>
      <c r="E156" s="9" t="s">
        <v>60</v>
      </c>
      <c r="F156" s="25">
        <v>246701.25</v>
      </c>
      <c r="G156" s="25">
        <v>3463708</v>
      </c>
      <c r="H156" s="25">
        <v>882997.25</v>
      </c>
      <c r="I156" s="25">
        <v>3287212.25</v>
      </c>
      <c r="J156" s="25">
        <v>81980.3515625</v>
      </c>
      <c r="K156" s="25">
        <v>55.330329895019531</v>
      </c>
      <c r="L156" s="25">
        <v>45.259738922119141</v>
      </c>
      <c r="M156" s="25">
        <v>255.57630920410156</v>
      </c>
      <c r="N156" s="25">
        <v>75.927925109863281</v>
      </c>
      <c r="O156" s="9"/>
    </row>
    <row r="157" spans="1:15">
      <c r="A157" s="9">
        <v>101632403</v>
      </c>
      <c r="B157" s="9"/>
      <c r="C157" s="9" t="s">
        <v>202</v>
      </c>
      <c r="D157" s="9" t="s">
        <v>40</v>
      </c>
      <c r="E157" s="9" t="s">
        <v>45</v>
      </c>
      <c r="F157" s="25">
        <v>149743.953125</v>
      </c>
      <c r="G157" s="25">
        <v>1737255.25</v>
      </c>
      <c r="H157" s="25">
        <v>475353.6875</v>
      </c>
      <c r="I157" s="25">
        <v>1655309.375</v>
      </c>
      <c r="J157" s="25">
        <v>56025.62890625</v>
      </c>
      <c r="K157" s="25">
        <v>149.6982421875</v>
      </c>
      <c r="L157" s="25">
        <v>33.680999755859375</v>
      </c>
      <c r="M157" s="25">
        <v>195.10855102539063</v>
      </c>
      <c r="N157" s="25">
        <v>136.38655090332031</v>
      </c>
      <c r="O157" s="9"/>
    </row>
    <row r="158" spans="1:15">
      <c r="A158" s="9">
        <v>105253553</v>
      </c>
      <c r="B158" s="9"/>
      <c r="C158" s="9" t="s">
        <v>203</v>
      </c>
      <c r="D158" s="9" t="s">
        <v>40</v>
      </c>
      <c r="E158" s="9" t="s">
        <v>148</v>
      </c>
      <c r="F158" s="25">
        <v>225000.453125</v>
      </c>
      <c r="G158" s="25">
        <v>2714565.75</v>
      </c>
      <c r="H158" s="25">
        <v>906443.25</v>
      </c>
      <c r="I158" s="25">
        <v>2703407</v>
      </c>
      <c r="J158" s="25">
        <v>102464.203125</v>
      </c>
      <c r="K158" s="25">
        <v>170.17242431640625</v>
      </c>
      <c r="L158" s="25">
        <v>28.688714981079102</v>
      </c>
      <c r="M158" s="25">
        <v>145.98025512695313</v>
      </c>
      <c r="N158" s="25">
        <v>148.68643188476563</v>
      </c>
      <c r="O158" s="9"/>
    </row>
    <row r="159" spans="1:15">
      <c r="A159" s="9">
        <v>103023912</v>
      </c>
      <c r="B159" s="9"/>
      <c r="C159" s="9" t="s">
        <v>204</v>
      </c>
      <c r="D159" s="9" t="s">
        <v>40</v>
      </c>
      <c r="E159" s="9" t="s">
        <v>49</v>
      </c>
      <c r="F159" s="25">
        <v>401449.1875</v>
      </c>
      <c r="G159" s="25">
        <v>2783228.25</v>
      </c>
      <c r="H159" s="25">
        <v>2356294.75</v>
      </c>
      <c r="I159" s="25">
        <v>2439402</v>
      </c>
      <c r="J159" s="25">
        <v>296713.28125</v>
      </c>
      <c r="K159" s="25">
        <v>252.20164489746094</v>
      </c>
      <c r="L159" s="25">
        <v>10.733181953430176</v>
      </c>
      <c r="M159" s="25">
        <v>73.503250122070313</v>
      </c>
      <c r="N159" s="25">
        <v>99.195442199707031</v>
      </c>
      <c r="O159" s="9"/>
    </row>
    <row r="160" spans="1:15">
      <c r="A160" s="9">
        <v>106612203</v>
      </c>
      <c r="B160" s="9"/>
      <c r="C160" s="9" t="s">
        <v>205</v>
      </c>
      <c r="D160" s="9" t="s">
        <v>40</v>
      </c>
      <c r="E160" s="9" t="s">
        <v>148</v>
      </c>
      <c r="F160" s="25">
        <v>332531.09375</v>
      </c>
      <c r="G160" s="25">
        <v>3967815.25</v>
      </c>
      <c r="H160" s="25">
        <v>1130273.75</v>
      </c>
      <c r="I160" s="25">
        <v>3848218</v>
      </c>
      <c r="J160" s="25">
        <v>103778.9765625</v>
      </c>
      <c r="K160" s="25">
        <v>85.696075439453125</v>
      </c>
      <c r="L160" s="25">
        <v>41.437549591064453</v>
      </c>
      <c r="M160" s="25">
        <v>204.96835327148438</v>
      </c>
      <c r="N160" s="25">
        <v>88.53350830078125</v>
      </c>
      <c r="O160" s="9"/>
    </row>
    <row r="161" spans="1:15">
      <c r="A161" s="9">
        <v>107652603</v>
      </c>
      <c r="B161" s="9"/>
      <c r="C161" s="9" t="s">
        <v>206</v>
      </c>
      <c r="D161" s="9" t="s">
        <v>40</v>
      </c>
      <c r="E161" s="9" t="s">
        <v>45</v>
      </c>
      <c r="F161" s="25">
        <v>351526.65625</v>
      </c>
      <c r="G161" s="25">
        <v>2595062.75</v>
      </c>
      <c r="H161" s="25">
        <v>1535259.25</v>
      </c>
      <c r="I161" s="25">
        <v>2291891</v>
      </c>
      <c r="J161" s="25">
        <v>176223.96875</v>
      </c>
      <c r="K161" s="25">
        <v>220.31265258789063</v>
      </c>
      <c r="L161" s="25">
        <v>16.720706939697266</v>
      </c>
      <c r="M161" s="25">
        <v>102.63373565673828</v>
      </c>
      <c r="N161" s="25">
        <v>74.481193542480469</v>
      </c>
      <c r="O161" s="9"/>
    </row>
    <row r="162" spans="1:15">
      <c r="A162" s="9">
        <v>101262903</v>
      </c>
      <c r="B162" s="9"/>
      <c r="C162" s="9" t="s">
        <v>207</v>
      </c>
      <c r="D162" s="9" t="s">
        <v>40</v>
      </c>
      <c r="E162" s="9" t="s">
        <v>45</v>
      </c>
      <c r="F162" s="25">
        <v>148186.046875</v>
      </c>
      <c r="G162" s="25">
        <v>2057262.25</v>
      </c>
      <c r="H162" s="25">
        <v>572179.25</v>
      </c>
      <c r="I162" s="25">
        <v>1897984.625</v>
      </c>
      <c r="J162" s="25">
        <v>56569.37890625</v>
      </c>
      <c r="K162" s="25">
        <v>111.67043304443359</v>
      </c>
      <c r="L162" s="25">
        <v>38.986610412597656</v>
      </c>
      <c r="M162" s="25">
        <v>212.09771728515625</v>
      </c>
      <c r="N162" s="25">
        <v>0</v>
      </c>
      <c r="O162" s="9"/>
    </row>
    <row r="163" spans="1:15">
      <c r="A163" s="9">
        <v>127042853</v>
      </c>
      <c r="B163" s="9"/>
      <c r="C163" s="9" t="s">
        <v>208</v>
      </c>
      <c r="D163" s="9" t="s">
        <v>40</v>
      </c>
      <c r="E163" s="9" t="s">
        <v>47</v>
      </c>
      <c r="F163" s="25">
        <v>207167.703125</v>
      </c>
      <c r="G163" s="25">
        <v>2659008.5</v>
      </c>
      <c r="H163" s="25">
        <v>666765.6875</v>
      </c>
      <c r="I163" s="25">
        <v>2669157</v>
      </c>
      <c r="J163" s="25">
        <v>70509.046875</v>
      </c>
      <c r="K163" s="25">
        <v>129.01014709472656</v>
      </c>
      <c r="L163" s="25">
        <v>40.649765014648438</v>
      </c>
      <c r="M163" s="25">
        <v>193.51531982421875</v>
      </c>
      <c r="N163" s="25">
        <v>128.40177917480469</v>
      </c>
      <c r="O163" s="9"/>
    </row>
    <row r="164" spans="1:15">
      <c r="A164" s="9">
        <v>128033053</v>
      </c>
      <c r="B164" s="9"/>
      <c r="C164" s="9" t="s">
        <v>209</v>
      </c>
      <c r="D164" s="9" t="s">
        <v>40</v>
      </c>
      <c r="E164" s="9" t="s">
        <v>60</v>
      </c>
      <c r="F164" s="25">
        <v>222306</v>
      </c>
      <c r="G164" s="25">
        <v>2520504.75</v>
      </c>
      <c r="H164" s="25">
        <v>871553.75</v>
      </c>
      <c r="I164" s="25">
        <v>2373585.5</v>
      </c>
      <c r="J164" s="25">
        <v>96810.3125</v>
      </c>
      <c r="K164" s="25">
        <v>181.68948364257813</v>
      </c>
      <c r="L164" s="25">
        <v>28.331804275512695</v>
      </c>
      <c r="M164" s="25">
        <v>145.86148071289063</v>
      </c>
      <c r="N164" s="25">
        <v>74.220230102539063</v>
      </c>
      <c r="O164" s="9"/>
    </row>
    <row r="165" spans="1:15">
      <c r="A165" s="9">
        <v>109532804</v>
      </c>
      <c r="B165" s="9"/>
      <c r="C165" s="9" t="s">
        <v>210</v>
      </c>
      <c r="D165" s="9" t="s">
        <v>40</v>
      </c>
      <c r="E165" s="9" t="s">
        <v>54</v>
      </c>
      <c r="F165" s="25">
        <v>48839.55078125</v>
      </c>
      <c r="G165" s="25">
        <v>671750.5</v>
      </c>
      <c r="H165" s="25">
        <v>177213.953125</v>
      </c>
      <c r="I165" s="25">
        <v>670706.25</v>
      </c>
      <c r="J165" s="25">
        <v>23434.505859375</v>
      </c>
      <c r="K165" s="25">
        <v>140.1163330078125</v>
      </c>
      <c r="L165" s="25">
        <v>30.749103546142578</v>
      </c>
      <c r="M165" s="25">
        <v>169.73826599121094</v>
      </c>
      <c r="N165" s="25">
        <v>63.336261749267578</v>
      </c>
      <c r="O165" s="9"/>
    </row>
    <row r="166" spans="1:15">
      <c r="A166" s="9">
        <v>125234103</v>
      </c>
      <c r="B166" s="9"/>
      <c r="C166" s="9" t="s">
        <v>211</v>
      </c>
      <c r="D166" s="9" t="s">
        <v>40</v>
      </c>
      <c r="E166" s="9" t="s">
        <v>66</v>
      </c>
      <c r="F166" s="25">
        <v>347283.4375</v>
      </c>
      <c r="G166" s="25">
        <v>2764843</v>
      </c>
      <c r="H166" s="25">
        <v>2437377.5</v>
      </c>
      <c r="I166" s="25">
        <v>2442636.25</v>
      </c>
      <c r="J166" s="25">
        <v>323141.28125</v>
      </c>
      <c r="K166" s="25">
        <v>289.67489624023438</v>
      </c>
      <c r="L166" s="25">
        <v>9.6308536529541016</v>
      </c>
      <c r="M166" s="25">
        <v>66.872604370117188</v>
      </c>
      <c r="N166" s="25">
        <v>46.433635711669922</v>
      </c>
      <c r="O166" s="9"/>
    </row>
    <row r="167" spans="1:15">
      <c r="A167" s="9">
        <v>103024102</v>
      </c>
      <c r="B167" s="9"/>
      <c r="C167" s="9" t="s">
        <v>212</v>
      </c>
      <c r="D167" s="9" t="s">
        <v>40</v>
      </c>
      <c r="E167" s="9" t="s">
        <v>49</v>
      </c>
      <c r="F167" s="25">
        <v>487451.25</v>
      </c>
      <c r="G167" s="25">
        <v>3471353.25</v>
      </c>
      <c r="H167" s="25">
        <v>1877761.625</v>
      </c>
      <c r="I167" s="25">
        <v>3266270.5</v>
      </c>
      <c r="J167" s="25">
        <v>244058.25</v>
      </c>
      <c r="K167" s="25">
        <v>218.79563903808594</v>
      </c>
      <c r="L167" s="25">
        <v>16.220735549926758</v>
      </c>
      <c r="M167" s="25">
        <v>89.153793334960938</v>
      </c>
      <c r="N167" s="25">
        <v>46.15899658203125</v>
      </c>
      <c r="O167" s="9"/>
    </row>
    <row r="168" spans="1:15">
      <c r="A168" s="9">
        <v>105253903</v>
      </c>
      <c r="B168" s="9"/>
      <c r="C168" s="9" t="s">
        <v>213</v>
      </c>
      <c r="D168" s="9" t="s">
        <v>40</v>
      </c>
      <c r="E168" s="9" t="s">
        <v>148</v>
      </c>
      <c r="F168" s="25">
        <v>289200.15625</v>
      </c>
      <c r="G168" s="25">
        <v>2824585</v>
      </c>
      <c r="H168" s="25">
        <v>1030561.875</v>
      </c>
      <c r="I168" s="25">
        <v>2702317</v>
      </c>
      <c r="J168" s="25">
        <v>106995.453125</v>
      </c>
      <c r="K168" s="25">
        <v>127.90042877197266</v>
      </c>
      <c r="L168" s="25">
        <v>29.102033615112305</v>
      </c>
      <c r="M168" s="25">
        <v>170.74848937988281</v>
      </c>
      <c r="N168" s="25">
        <v>128.95082092285156</v>
      </c>
      <c r="O168" s="9"/>
    </row>
    <row r="169" spans="1:15">
      <c r="A169" s="9">
        <v>112013753</v>
      </c>
      <c r="B169" s="9"/>
      <c r="C169" s="9" t="s">
        <v>214</v>
      </c>
      <c r="D169" s="9" t="s">
        <v>40</v>
      </c>
      <c r="E169" s="9" t="s">
        <v>57</v>
      </c>
      <c r="F169" s="25">
        <v>341122.65625</v>
      </c>
      <c r="G169" s="25">
        <v>3227954.25</v>
      </c>
      <c r="H169" s="25">
        <v>1302502.875</v>
      </c>
      <c r="I169" s="25">
        <v>2835392.25</v>
      </c>
      <c r="J169" s="25">
        <v>192583.953125</v>
      </c>
      <c r="K169" s="25">
        <v>180.55595397949219</v>
      </c>
      <c r="L169" s="25">
        <v>18.532577514648438</v>
      </c>
      <c r="M169" s="25">
        <v>104.35734558105469</v>
      </c>
      <c r="N169" s="25">
        <v>118.31240844726563</v>
      </c>
      <c r="O169" s="9"/>
    </row>
    <row r="170" spans="1:15">
      <c r="A170" s="9">
        <v>105254053</v>
      </c>
      <c r="B170" s="9"/>
      <c r="C170" s="9" t="s">
        <v>215</v>
      </c>
      <c r="D170" s="9" t="s">
        <v>40</v>
      </c>
      <c r="E170" s="9" t="s">
        <v>148</v>
      </c>
      <c r="F170" s="25">
        <v>250509.453125</v>
      </c>
      <c r="G170" s="25">
        <v>2716020.75</v>
      </c>
      <c r="H170" s="25">
        <v>962947.5625</v>
      </c>
      <c r="I170" s="25">
        <v>2700695.75</v>
      </c>
      <c r="J170" s="25">
        <v>101804.8359375</v>
      </c>
      <c r="K170" s="25">
        <v>93.965812683105469</v>
      </c>
      <c r="L170" s="25">
        <v>29.139385223388672</v>
      </c>
      <c r="M170" s="25">
        <v>167.62327575683594</v>
      </c>
      <c r="N170" s="25">
        <v>97.967628479003906</v>
      </c>
      <c r="O170" s="9"/>
    </row>
    <row r="171" spans="1:15">
      <c r="A171" s="9">
        <v>110173003</v>
      </c>
      <c r="B171" s="9"/>
      <c r="C171" s="9" t="s">
        <v>216</v>
      </c>
      <c r="D171" s="9" t="s">
        <v>40</v>
      </c>
      <c r="E171" s="9" t="s">
        <v>54</v>
      </c>
      <c r="F171" s="25">
        <v>135803.09375</v>
      </c>
      <c r="G171" s="25">
        <v>1793797.625</v>
      </c>
      <c r="H171" s="25">
        <v>477842.625</v>
      </c>
      <c r="I171" s="25">
        <v>1730722.625</v>
      </c>
      <c r="J171" s="25">
        <v>40987.38671875</v>
      </c>
      <c r="K171" s="25">
        <v>73.826148986816406</v>
      </c>
      <c r="L171" s="25">
        <v>47.077915191650391</v>
      </c>
      <c r="M171" s="25">
        <v>236.22470092773438</v>
      </c>
      <c r="N171" s="25">
        <v>53.759197235107422</v>
      </c>
      <c r="O171" s="9"/>
    </row>
    <row r="172" spans="1:15">
      <c r="A172" s="9">
        <v>114063003</v>
      </c>
      <c r="B172" s="9"/>
      <c r="C172" s="9" t="s">
        <v>217</v>
      </c>
      <c r="D172" s="9" t="s">
        <v>40</v>
      </c>
      <c r="E172" s="9" t="s">
        <v>52</v>
      </c>
      <c r="F172" s="25">
        <v>507755.09375</v>
      </c>
      <c r="G172" s="25">
        <v>4328710.5</v>
      </c>
      <c r="H172" s="25">
        <v>1847800.25</v>
      </c>
      <c r="I172" s="25">
        <v>4380104.5</v>
      </c>
      <c r="J172" s="25">
        <v>215390.984375</v>
      </c>
      <c r="K172" s="25">
        <v>220.05345153808594</v>
      </c>
      <c r="L172" s="25">
        <v>22.454355239868164</v>
      </c>
      <c r="M172" s="25">
        <v>97.519706726074219</v>
      </c>
      <c r="N172" s="25">
        <v>33.582023620605469</v>
      </c>
      <c r="O172" s="9"/>
    </row>
    <row r="173" spans="1:15">
      <c r="A173" s="9">
        <v>124153503</v>
      </c>
      <c r="B173" s="9"/>
      <c r="C173" s="9" t="s">
        <v>218</v>
      </c>
      <c r="D173" s="9" t="s">
        <v>40</v>
      </c>
      <c r="E173" s="9" t="s">
        <v>66</v>
      </c>
      <c r="F173" s="25">
        <v>251141.84375</v>
      </c>
      <c r="G173" s="25">
        <v>2076227.875</v>
      </c>
      <c r="H173" s="25">
        <v>2271756.5</v>
      </c>
      <c r="I173" s="25">
        <v>1755951.875</v>
      </c>
      <c r="J173" s="25">
        <v>317693.71875</v>
      </c>
      <c r="K173" s="25">
        <v>311.41238403320313</v>
      </c>
      <c r="L173" s="25">
        <v>7.3258285522460938</v>
      </c>
      <c r="M173" s="25">
        <v>54.082920074462891</v>
      </c>
      <c r="N173" s="25">
        <v>113.83747863769531</v>
      </c>
      <c r="O173" s="9"/>
    </row>
    <row r="174" spans="1:15">
      <c r="A174" s="9">
        <v>108112502</v>
      </c>
      <c r="B174" s="9"/>
      <c r="C174" s="9" t="s">
        <v>219</v>
      </c>
      <c r="D174" s="9" t="s">
        <v>40</v>
      </c>
      <c r="E174" s="9" t="s">
        <v>60</v>
      </c>
      <c r="F174" s="25">
        <v>557662.625</v>
      </c>
      <c r="G174" s="25">
        <v>8923718</v>
      </c>
      <c r="H174" s="25">
        <v>1764839.625</v>
      </c>
      <c r="I174" s="25">
        <v>9309511</v>
      </c>
      <c r="J174" s="25">
        <v>189328.375</v>
      </c>
      <c r="K174" s="25">
        <v>35.313343048095703</v>
      </c>
      <c r="L174" s="25">
        <v>50.079029083251953</v>
      </c>
      <c r="M174" s="25">
        <v>200.56578063964844</v>
      </c>
      <c r="N174" s="25">
        <v>65.553001403808594</v>
      </c>
      <c r="O174" s="9"/>
    </row>
    <row r="175" spans="1:15">
      <c r="A175" s="9">
        <v>107653102</v>
      </c>
      <c r="B175" s="9"/>
      <c r="C175" s="9" t="s">
        <v>220</v>
      </c>
      <c r="D175" s="9" t="s">
        <v>40</v>
      </c>
      <c r="E175" s="9" t="s">
        <v>45</v>
      </c>
      <c r="F175" s="25">
        <v>398107.5</v>
      </c>
      <c r="G175" s="25">
        <v>4372599</v>
      </c>
      <c r="H175" s="25">
        <v>1430603.25</v>
      </c>
      <c r="I175" s="25">
        <v>4400739</v>
      </c>
      <c r="J175" s="25">
        <v>173582.578125</v>
      </c>
      <c r="K175" s="25">
        <v>173.40583801269531</v>
      </c>
      <c r="L175" s="25">
        <v>27.483785629272461</v>
      </c>
      <c r="M175" s="25">
        <v>128.04122924804688</v>
      </c>
      <c r="N175" s="25">
        <v>38.304271697998047</v>
      </c>
      <c r="O175" s="9"/>
    </row>
    <row r="176" spans="1:15">
      <c r="A176" s="9">
        <v>118402603</v>
      </c>
      <c r="B176" s="9"/>
      <c r="C176" s="9" t="s">
        <v>221</v>
      </c>
      <c r="D176" s="9" t="s">
        <v>40</v>
      </c>
      <c r="E176" s="9" t="s">
        <v>43</v>
      </c>
      <c r="F176" s="25">
        <v>363552.15625</v>
      </c>
      <c r="G176" s="25">
        <v>5820491</v>
      </c>
      <c r="H176" s="25">
        <v>1216116.375</v>
      </c>
      <c r="I176" s="25">
        <v>6090046</v>
      </c>
      <c r="J176" s="25">
        <v>99315.0546875</v>
      </c>
      <c r="K176" s="25">
        <v>70.505783081054688</v>
      </c>
      <c r="L176" s="25">
        <v>62.266925811767578</v>
      </c>
      <c r="M176" s="25">
        <v>218.59494018554688</v>
      </c>
      <c r="N176" s="25">
        <v>76.023460388183594</v>
      </c>
      <c r="O176" s="9"/>
    </row>
    <row r="177" spans="1:15">
      <c r="A177" s="9">
        <v>112283003</v>
      </c>
      <c r="B177" s="9"/>
      <c r="C177" s="9" t="s">
        <v>222</v>
      </c>
      <c r="D177" s="9" t="s">
        <v>40</v>
      </c>
      <c r="E177" s="9" t="s">
        <v>57</v>
      </c>
      <c r="F177" s="25">
        <v>261349.046875</v>
      </c>
      <c r="G177" s="25">
        <v>3707112</v>
      </c>
      <c r="H177" s="25">
        <v>1097366.125</v>
      </c>
      <c r="I177" s="25">
        <v>3816481.5</v>
      </c>
      <c r="J177" s="25">
        <v>138511.703125</v>
      </c>
      <c r="K177" s="25">
        <v>206.32420349121094</v>
      </c>
      <c r="L177" s="25">
        <v>28.650726318359375</v>
      </c>
      <c r="M177" s="25">
        <v>109.49185943603516</v>
      </c>
      <c r="N177" s="25">
        <v>128.085205078125</v>
      </c>
      <c r="O177" s="9"/>
    </row>
    <row r="178" spans="1:15">
      <c r="A178" s="9">
        <v>107653203</v>
      </c>
      <c r="B178" s="9"/>
      <c r="C178" s="9" t="s">
        <v>223</v>
      </c>
      <c r="D178" s="9" t="s">
        <v>40</v>
      </c>
      <c r="E178" s="9" t="s">
        <v>45</v>
      </c>
      <c r="F178" s="25">
        <v>396612.59375</v>
      </c>
      <c r="G178" s="25">
        <v>3959628</v>
      </c>
      <c r="H178" s="25">
        <v>1254080.5</v>
      </c>
      <c r="I178" s="25">
        <v>4058209.75</v>
      </c>
      <c r="J178" s="25">
        <v>138234.484375</v>
      </c>
      <c r="K178" s="25">
        <v>148.24032592773438</v>
      </c>
      <c r="L178" s="25">
        <v>31.51341438293457</v>
      </c>
      <c r="M178" s="25">
        <v>149.44102478027344</v>
      </c>
      <c r="N178" s="25">
        <v>50.182384490966797</v>
      </c>
      <c r="O178" s="9"/>
    </row>
    <row r="179" spans="1:15">
      <c r="A179" s="9">
        <v>104432803</v>
      </c>
      <c r="B179" s="9"/>
      <c r="C179" s="9" t="s">
        <v>224</v>
      </c>
      <c r="D179" s="9" t="s">
        <v>40</v>
      </c>
      <c r="E179" s="9" t="s">
        <v>47</v>
      </c>
      <c r="F179" s="25">
        <v>210679.796875</v>
      </c>
      <c r="G179" s="25">
        <v>2378391</v>
      </c>
      <c r="H179" s="25">
        <v>788245.5625</v>
      </c>
      <c r="I179" s="25">
        <v>2357873.25</v>
      </c>
      <c r="J179" s="25">
        <v>65960.46875</v>
      </c>
      <c r="K179" s="25">
        <v>78.559051513671875</v>
      </c>
      <c r="L179" s="25">
        <v>39.251853942871094</v>
      </c>
      <c r="M179" s="25">
        <v>208.65422058105469</v>
      </c>
      <c r="N179" s="25">
        <v>70.845176696777344</v>
      </c>
      <c r="O179" s="9"/>
    </row>
    <row r="180" spans="1:15">
      <c r="A180" s="9">
        <v>115503004</v>
      </c>
      <c r="B180" s="9"/>
      <c r="C180" s="9" t="s">
        <v>225</v>
      </c>
      <c r="D180" s="9" t="s">
        <v>40</v>
      </c>
      <c r="E180" s="9" t="s">
        <v>57</v>
      </c>
      <c r="F180" s="25">
        <v>99047.3984375</v>
      </c>
      <c r="G180" s="25">
        <v>1362471.5</v>
      </c>
      <c r="H180" s="25">
        <v>405090.96875</v>
      </c>
      <c r="I180" s="25">
        <v>1238163.375</v>
      </c>
      <c r="J180" s="25">
        <v>44791.515625</v>
      </c>
      <c r="K180" s="25">
        <v>129.37632751464844</v>
      </c>
      <c r="L180" s="25">
        <v>32.629367828369141</v>
      </c>
      <c r="M180" s="25">
        <v>165.28083801269531</v>
      </c>
      <c r="N180" s="25">
        <v>34.207057952880859</v>
      </c>
      <c r="O180" s="9"/>
    </row>
    <row r="181" spans="1:15">
      <c r="A181" s="9">
        <v>104432903</v>
      </c>
      <c r="B181" s="9"/>
      <c r="C181" s="9" t="s">
        <v>226</v>
      </c>
      <c r="D181" s="9" t="s">
        <v>40</v>
      </c>
      <c r="E181" s="9" t="s">
        <v>47</v>
      </c>
      <c r="F181" s="25">
        <v>251035.203125</v>
      </c>
      <c r="G181" s="25">
        <v>2281089.25</v>
      </c>
      <c r="H181" s="25">
        <v>1008296.875</v>
      </c>
      <c r="I181" s="25">
        <v>2077453.75</v>
      </c>
      <c r="J181" s="25">
        <v>114626.3125</v>
      </c>
      <c r="K181" s="25">
        <v>109.35308837890625</v>
      </c>
      <c r="L181" s="25">
        <v>22.090255737304688</v>
      </c>
      <c r="M181" s="25">
        <v>150.79792785644531</v>
      </c>
      <c r="N181" s="25">
        <v>80.441078186035156</v>
      </c>
      <c r="O181" s="9"/>
    </row>
    <row r="182" spans="1:15">
      <c r="A182" s="9">
        <v>115222504</v>
      </c>
      <c r="B182" s="9"/>
      <c r="C182" s="9" t="s">
        <v>227</v>
      </c>
      <c r="D182" s="9" t="s">
        <v>40</v>
      </c>
      <c r="E182" s="9" t="s">
        <v>57</v>
      </c>
      <c r="F182" s="25">
        <v>161485.203125</v>
      </c>
      <c r="G182" s="25">
        <v>1605235</v>
      </c>
      <c r="H182" s="25">
        <v>505479.625</v>
      </c>
      <c r="I182" s="25">
        <v>1481088.25</v>
      </c>
      <c r="J182" s="25">
        <v>64850.37890625</v>
      </c>
      <c r="K182" s="25">
        <v>127.57843780517578</v>
      </c>
      <c r="L182" s="25">
        <v>27.243021011352539</v>
      </c>
      <c r="M182" s="25">
        <v>164.58059692382813</v>
      </c>
      <c r="N182" s="25">
        <v>68.349716186523438</v>
      </c>
      <c r="O182" s="9"/>
    </row>
    <row r="183" spans="1:15">
      <c r="A183" s="9">
        <v>114063503</v>
      </c>
      <c r="B183" s="9"/>
      <c r="C183" s="9" t="s">
        <v>228</v>
      </c>
      <c r="D183" s="9" t="s">
        <v>40</v>
      </c>
      <c r="E183" s="9" t="s">
        <v>52</v>
      </c>
      <c r="F183" s="25">
        <v>259262.703125</v>
      </c>
      <c r="G183" s="25">
        <v>2467635.5</v>
      </c>
      <c r="H183" s="25">
        <v>999877.5625</v>
      </c>
      <c r="I183" s="25">
        <v>2307942.75</v>
      </c>
      <c r="J183" s="25">
        <v>128151.6328125</v>
      </c>
      <c r="K183" s="25">
        <v>218.77384948730469</v>
      </c>
      <c r="L183" s="25">
        <v>21.278684616088867</v>
      </c>
      <c r="M183" s="25">
        <v>123.52960968017578</v>
      </c>
      <c r="N183" s="25">
        <v>222.33917236328125</v>
      </c>
      <c r="O183" s="9"/>
    </row>
    <row r="184" spans="1:15">
      <c r="A184" s="9">
        <v>103024603</v>
      </c>
      <c r="B184" s="9"/>
      <c r="C184" s="9" t="s">
        <v>229</v>
      </c>
      <c r="D184" s="9" t="s">
        <v>40</v>
      </c>
      <c r="E184" s="9" t="s">
        <v>49</v>
      </c>
      <c r="F184" s="25">
        <v>273944.5625</v>
      </c>
      <c r="G184" s="25">
        <v>2126607.75</v>
      </c>
      <c r="H184" s="25">
        <v>1381192.25</v>
      </c>
      <c r="I184" s="25">
        <v>1906723.5</v>
      </c>
      <c r="J184" s="25">
        <v>162146.234375</v>
      </c>
      <c r="K184" s="25">
        <v>240.24906921386719</v>
      </c>
      <c r="L184" s="25">
        <v>14.80486011505127</v>
      </c>
      <c r="M184" s="25">
        <v>95.635848999023438</v>
      </c>
      <c r="N184" s="25">
        <v>25.113842010498047</v>
      </c>
      <c r="O184" s="9"/>
    </row>
    <row r="185" spans="1:15">
      <c r="A185" s="9">
        <v>118403003</v>
      </c>
      <c r="B185" s="9"/>
      <c r="C185" s="9" t="s">
        <v>230</v>
      </c>
      <c r="D185" s="9" t="s">
        <v>40</v>
      </c>
      <c r="E185" s="9" t="s">
        <v>43</v>
      </c>
      <c r="F185" s="25">
        <v>363297.3125</v>
      </c>
      <c r="G185" s="25">
        <v>4834428</v>
      </c>
      <c r="H185" s="25">
        <v>1214907.25</v>
      </c>
      <c r="I185" s="25">
        <v>5031772</v>
      </c>
      <c r="J185" s="25">
        <v>104384.5703125</v>
      </c>
      <c r="K185" s="25">
        <v>125.59987640380859</v>
      </c>
      <c r="L185" s="25">
        <v>49.794002532958984</v>
      </c>
      <c r="M185" s="25">
        <v>176.29843139648438</v>
      </c>
      <c r="N185" s="25">
        <v>78.317352294921875</v>
      </c>
      <c r="O185" s="9"/>
    </row>
    <row r="186" spans="1:15">
      <c r="A186" s="9">
        <v>112672803</v>
      </c>
      <c r="B186" s="9"/>
      <c r="C186" s="9" t="s">
        <v>231</v>
      </c>
      <c r="D186" s="9" t="s">
        <v>40</v>
      </c>
      <c r="E186" s="9" t="s">
        <v>57</v>
      </c>
      <c r="F186" s="25">
        <v>228348.59375</v>
      </c>
      <c r="G186" s="25">
        <v>2947157.75</v>
      </c>
      <c r="H186" s="25">
        <v>991831.25</v>
      </c>
      <c r="I186" s="25">
        <v>3012694.5</v>
      </c>
      <c r="J186" s="25">
        <v>111567.2890625</v>
      </c>
      <c r="K186" s="25">
        <v>193.29202270507813</v>
      </c>
      <c r="L186" s="25">
        <v>28.462699890136719</v>
      </c>
      <c r="M186" s="25">
        <v>99.211509704589844</v>
      </c>
      <c r="N186" s="25">
        <v>93.7222900390625</v>
      </c>
      <c r="O186" s="9"/>
    </row>
    <row r="187" spans="1:15">
      <c r="A187" s="9">
        <v>105254353</v>
      </c>
      <c r="B187" s="9"/>
      <c r="C187" s="9" t="s">
        <v>232</v>
      </c>
      <c r="D187" s="9" t="s">
        <v>40</v>
      </c>
      <c r="E187" s="9" t="s">
        <v>148</v>
      </c>
      <c r="F187" s="25">
        <v>241118.09375</v>
      </c>
      <c r="G187" s="25">
        <v>2839659.75</v>
      </c>
      <c r="H187" s="25">
        <v>944927.75</v>
      </c>
      <c r="I187" s="25">
        <v>2695514.75</v>
      </c>
      <c r="J187" s="25">
        <v>107051.890625</v>
      </c>
      <c r="K187" s="25">
        <v>176.76905822753906</v>
      </c>
      <c r="L187" s="25">
        <v>28.778358459472656</v>
      </c>
      <c r="M187" s="25">
        <v>156.27265930175781</v>
      </c>
      <c r="N187" s="25">
        <v>126.21295166015625</v>
      </c>
      <c r="O187" s="9"/>
    </row>
    <row r="188" spans="1:15">
      <c r="A188" s="9">
        <v>110173504</v>
      </c>
      <c r="B188" s="9"/>
      <c r="C188" s="9" t="s">
        <v>233</v>
      </c>
      <c r="D188" s="9" t="s">
        <v>40</v>
      </c>
      <c r="E188" s="9" t="s">
        <v>54</v>
      </c>
      <c r="F188" s="25">
        <v>48561.1484375</v>
      </c>
      <c r="G188" s="25">
        <v>652175.25</v>
      </c>
      <c r="H188" s="25">
        <v>173925.25</v>
      </c>
      <c r="I188" s="25">
        <v>578971.4375</v>
      </c>
      <c r="J188" s="25">
        <v>18505.3203125</v>
      </c>
      <c r="K188" s="25">
        <v>49.173587799072266</v>
      </c>
      <c r="L188" s="25">
        <v>37.866752624511719</v>
      </c>
      <c r="M188" s="25">
        <v>245.5692138671875</v>
      </c>
      <c r="N188" s="25">
        <v>195.61337280273438</v>
      </c>
      <c r="O188" s="9"/>
    </row>
    <row r="189" spans="1:15">
      <c r="A189" s="9">
        <v>115222752</v>
      </c>
      <c r="B189" s="9"/>
      <c r="C189" s="9" t="s">
        <v>234</v>
      </c>
      <c r="D189" s="9" t="s">
        <v>40</v>
      </c>
      <c r="E189" s="9" t="s">
        <v>57</v>
      </c>
      <c r="F189" s="25">
        <v>1337404</v>
      </c>
      <c r="G189" s="25">
        <v>24060174</v>
      </c>
      <c r="H189" s="25">
        <v>3642449</v>
      </c>
      <c r="I189" s="25">
        <v>25658604</v>
      </c>
      <c r="J189" s="25">
        <v>491121.5625</v>
      </c>
      <c r="K189" s="25">
        <v>81.266456604003906</v>
      </c>
      <c r="L189" s="25">
        <v>51.713424682617188</v>
      </c>
      <c r="M189" s="25">
        <v>191.31591796875</v>
      </c>
      <c r="N189" s="25">
        <v>48.531936645507813</v>
      </c>
      <c r="O189" s="9"/>
    </row>
    <row r="190" spans="1:15">
      <c r="A190" s="9">
        <v>123463603</v>
      </c>
      <c r="B190" s="9"/>
      <c r="C190" s="9" t="s">
        <v>235</v>
      </c>
      <c r="D190" s="9" t="s">
        <v>40</v>
      </c>
      <c r="E190" s="9" t="s">
        <v>41</v>
      </c>
      <c r="F190" s="25">
        <v>390396.59375</v>
      </c>
      <c r="G190" s="25">
        <v>3528087.25</v>
      </c>
      <c r="H190" s="25">
        <v>2540318</v>
      </c>
      <c r="I190" s="25">
        <v>3422228.5</v>
      </c>
      <c r="J190" s="25">
        <v>325999.09375</v>
      </c>
      <c r="K190" s="25">
        <v>261.84970092773438</v>
      </c>
      <c r="L190" s="25">
        <v>12.019922256469727</v>
      </c>
      <c r="M190" s="25">
        <v>71.312225341796875</v>
      </c>
      <c r="N190" s="25">
        <v>81.826698303222656</v>
      </c>
      <c r="O190" s="9"/>
    </row>
    <row r="191" spans="1:15">
      <c r="A191" s="9">
        <v>125234502</v>
      </c>
      <c r="B191" s="9"/>
      <c r="C191" s="9" t="s">
        <v>236</v>
      </c>
      <c r="D191" s="9" t="s">
        <v>40</v>
      </c>
      <c r="E191" s="9" t="s">
        <v>66</v>
      </c>
      <c r="F191" s="25">
        <v>455207.40625</v>
      </c>
      <c r="G191" s="25">
        <v>3456618.25</v>
      </c>
      <c r="H191" s="25">
        <v>3130241.5</v>
      </c>
      <c r="I191" s="25">
        <v>3062697</v>
      </c>
      <c r="J191" s="25">
        <v>372705.03125</v>
      </c>
      <c r="K191" s="25">
        <v>304.50137329101563</v>
      </c>
      <c r="L191" s="25">
        <v>10.495768547058105</v>
      </c>
      <c r="M191" s="25">
        <v>66.056694030761719</v>
      </c>
      <c r="N191" s="25">
        <v>52.007556915283203</v>
      </c>
      <c r="O191" s="9"/>
    </row>
    <row r="192" spans="1:15">
      <c r="A192" s="9">
        <v>118403302</v>
      </c>
      <c r="B192" s="9"/>
      <c r="C192" s="9" t="s">
        <v>237</v>
      </c>
      <c r="D192" s="9" t="s">
        <v>40</v>
      </c>
      <c r="E192" s="9" t="s">
        <v>43</v>
      </c>
      <c r="F192" s="25">
        <v>1155084</v>
      </c>
      <c r="G192" s="25">
        <v>25949138</v>
      </c>
      <c r="H192" s="25">
        <v>5811830.5</v>
      </c>
      <c r="I192" s="25">
        <v>27705876</v>
      </c>
      <c r="J192" s="25">
        <v>553301.3125</v>
      </c>
      <c r="K192" s="25">
        <v>108.34247589111328</v>
      </c>
      <c r="L192" s="25">
        <v>48.986370086669922</v>
      </c>
      <c r="M192" s="25">
        <v>172.81475830078125</v>
      </c>
      <c r="N192" s="25">
        <v>97.563819885253906</v>
      </c>
      <c r="O192" s="9"/>
    </row>
    <row r="193" spans="1:15">
      <c r="A193" s="9">
        <v>113363103</v>
      </c>
      <c r="B193" s="9"/>
      <c r="C193" s="9" t="s">
        <v>238</v>
      </c>
      <c r="D193" s="9" t="s">
        <v>40</v>
      </c>
      <c r="E193" s="9" t="s">
        <v>57</v>
      </c>
      <c r="F193" s="25">
        <v>771584.5625</v>
      </c>
      <c r="G193" s="25">
        <v>5634623.5</v>
      </c>
      <c r="H193" s="25">
        <v>3057636.25</v>
      </c>
      <c r="I193" s="25">
        <v>5309974</v>
      </c>
      <c r="J193" s="25">
        <v>374993.34375</v>
      </c>
      <c r="K193" s="25">
        <v>240.81826782226563</v>
      </c>
      <c r="L193" s="25">
        <v>17.083524703979492</v>
      </c>
      <c r="M193" s="25">
        <v>95.614700317382813</v>
      </c>
      <c r="N193" s="25">
        <v>80.174491882324219</v>
      </c>
      <c r="O193" s="9"/>
    </row>
    <row r="194" spans="1:15">
      <c r="A194" s="9">
        <v>107653802</v>
      </c>
      <c r="B194" s="9"/>
      <c r="C194" s="9" t="s">
        <v>239</v>
      </c>
      <c r="D194" s="9" t="s">
        <v>40</v>
      </c>
      <c r="E194" s="9" t="s">
        <v>45</v>
      </c>
      <c r="F194" s="25">
        <v>614410.1875</v>
      </c>
      <c r="G194" s="25">
        <v>6137014.5</v>
      </c>
      <c r="H194" s="25">
        <v>2837919.75</v>
      </c>
      <c r="I194" s="25">
        <v>5985339.5</v>
      </c>
      <c r="J194" s="25">
        <v>280979.25</v>
      </c>
      <c r="K194" s="25">
        <v>189.86624145507813</v>
      </c>
      <c r="L194" s="25">
        <v>24.028196334838867</v>
      </c>
      <c r="M194" s="25">
        <v>132.95291137695313</v>
      </c>
      <c r="N194" s="25">
        <v>67.017135620117188</v>
      </c>
      <c r="O194" s="9"/>
    </row>
    <row r="195" spans="1:15">
      <c r="A195" s="9">
        <v>104433303</v>
      </c>
      <c r="B195" s="9"/>
      <c r="C195" s="9" t="s">
        <v>240</v>
      </c>
      <c r="D195" s="9" t="s">
        <v>40</v>
      </c>
      <c r="E195" s="9" t="s">
        <v>47</v>
      </c>
      <c r="F195" s="25">
        <v>234715.5</v>
      </c>
      <c r="G195" s="25">
        <v>2900254.75</v>
      </c>
      <c r="H195" s="25">
        <v>883898.3125</v>
      </c>
      <c r="I195" s="25">
        <v>2908345.5</v>
      </c>
      <c r="J195" s="25">
        <v>96858.3984375</v>
      </c>
      <c r="K195" s="25">
        <v>176.26036071777344</v>
      </c>
      <c r="L195" s="25">
        <v>32.366531372070313</v>
      </c>
      <c r="M195" s="25">
        <v>137.03175354003906</v>
      </c>
      <c r="N195" s="25">
        <v>81.872940063476563</v>
      </c>
      <c r="O195" s="9"/>
    </row>
    <row r="196" spans="1:15">
      <c r="A196" s="9">
        <v>103024753</v>
      </c>
      <c r="B196" s="9"/>
      <c r="C196" s="9" t="s">
        <v>241</v>
      </c>
      <c r="D196" s="9" t="s">
        <v>40</v>
      </c>
      <c r="E196" s="9" t="s">
        <v>49</v>
      </c>
      <c r="F196" s="25">
        <v>452622.15625</v>
      </c>
      <c r="G196" s="25">
        <v>4592487</v>
      </c>
      <c r="H196" s="25">
        <v>1548991.875</v>
      </c>
      <c r="I196" s="25">
        <v>4566374.5</v>
      </c>
      <c r="J196" s="25">
        <v>128607.7578125</v>
      </c>
      <c r="K196" s="25">
        <v>130.95777893066406</v>
      </c>
      <c r="L196" s="25">
        <v>39.228652954101563</v>
      </c>
      <c r="M196" s="25">
        <v>188.04304504394531</v>
      </c>
      <c r="N196" s="25">
        <v>254.79779052734375</v>
      </c>
      <c r="O196" s="9"/>
    </row>
    <row r="197" spans="1:15">
      <c r="A197" s="9">
        <v>108073503</v>
      </c>
      <c r="B197" s="9"/>
      <c r="C197" s="9" t="s">
        <v>242</v>
      </c>
      <c r="D197" s="9" t="s">
        <v>40</v>
      </c>
      <c r="E197" s="9" t="s">
        <v>54</v>
      </c>
      <c r="F197" s="25">
        <v>381439.9375</v>
      </c>
      <c r="G197" s="25">
        <v>3243797</v>
      </c>
      <c r="H197" s="25">
        <v>1240936</v>
      </c>
      <c r="I197" s="25">
        <v>3054177.5</v>
      </c>
      <c r="J197" s="25">
        <v>159207.578125</v>
      </c>
      <c r="K197" s="25">
        <v>143.33631896972656</v>
      </c>
      <c r="L197" s="25">
        <v>22.770505905151367</v>
      </c>
      <c r="M197" s="25">
        <v>139.98800659179688</v>
      </c>
      <c r="N197" s="25">
        <v>67.60302734375</v>
      </c>
      <c r="O197" s="9"/>
    </row>
    <row r="198" spans="1:15">
      <c r="A198" s="9">
        <v>128323303</v>
      </c>
      <c r="B198" s="9"/>
      <c r="C198" s="9" t="s">
        <v>243</v>
      </c>
      <c r="D198" s="9" t="s">
        <v>40</v>
      </c>
      <c r="E198" s="9" t="s">
        <v>60</v>
      </c>
      <c r="F198" s="25">
        <v>140848.5</v>
      </c>
      <c r="G198" s="25">
        <v>1724258.625</v>
      </c>
      <c r="H198" s="25">
        <v>520687.96875</v>
      </c>
      <c r="I198" s="25">
        <v>1676197.125</v>
      </c>
      <c r="J198" s="25">
        <v>49880.52734375</v>
      </c>
      <c r="K198" s="25">
        <v>103.66863250732422</v>
      </c>
      <c r="L198" s="25">
        <v>37.391487121582031</v>
      </c>
      <c r="M198" s="25">
        <v>203.45149230957031</v>
      </c>
      <c r="N198" s="25">
        <v>104.31952667236328</v>
      </c>
      <c r="O198" s="9"/>
    </row>
    <row r="199" spans="1:15">
      <c r="A199" s="9">
        <v>127044103</v>
      </c>
      <c r="B199" s="9"/>
      <c r="C199" s="9" t="s">
        <v>244</v>
      </c>
      <c r="D199" s="9" t="s">
        <v>40</v>
      </c>
      <c r="E199" s="9" t="s">
        <v>47</v>
      </c>
      <c r="F199" s="25">
        <v>354954</v>
      </c>
      <c r="G199" s="25">
        <v>3287777.75</v>
      </c>
      <c r="H199" s="25">
        <v>1217583.5</v>
      </c>
      <c r="I199" s="25">
        <v>3113073</v>
      </c>
      <c r="J199" s="25">
        <v>123313.9140625</v>
      </c>
      <c r="K199" s="25">
        <v>164.01451110839844</v>
      </c>
      <c r="L199" s="25">
        <v>29.540313720703125</v>
      </c>
      <c r="M199" s="25">
        <v>167.34971618652344</v>
      </c>
      <c r="N199" s="25">
        <v>55.997802734375</v>
      </c>
      <c r="O199" s="9"/>
    </row>
    <row r="200" spans="1:15">
      <c r="A200" s="9">
        <v>111312503</v>
      </c>
      <c r="B200" s="9"/>
      <c r="C200" s="9" t="s">
        <v>245</v>
      </c>
      <c r="D200" s="9" t="s">
        <v>40</v>
      </c>
      <c r="E200" s="9" t="s">
        <v>54</v>
      </c>
      <c r="F200" s="25">
        <v>284819.40625</v>
      </c>
      <c r="G200" s="25">
        <v>3110115.75</v>
      </c>
      <c r="H200" s="25">
        <v>831821</v>
      </c>
      <c r="I200" s="25">
        <v>2949124</v>
      </c>
      <c r="J200" s="25">
        <v>109533.0859375</v>
      </c>
      <c r="K200" s="25">
        <v>109.47011566162109</v>
      </c>
      <c r="L200" s="25">
        <v>30.994609832763672</v>
      </c>
      <c r="M200" s="25">
        <v>152.09115600585938</v>
      </c>
      <c r="N200" s="25">
        <v>35.493602752685547</v>
      </c>
      <c r="O200" s="9"/>
    </row>
    <row r="201" spans="1:15">
      <c r="A201" s="9">
        <v>128323703</v>
      </c>
      <c r="B201" s="9"/>
      <c r="C201" s="9" t="s">
        <v>246</v>
      </c>
      <c r="D201" s="9" t="s">
        <v>40</v>
      </c>
      <c r="E201" s="9" t="s">
        <v>60</v>
      </c>
      <c r="F201" s="25">
        <v>361059</v>
      </c>
      <c r="G201" s="25">
        <v>3309265.5</v>
      </c>
      <c r="H201" s="25">
        <v>1409863.5</v>
      </c>
      <c r="I201" s="25">
        <v>3073482</v>
      </c>
      <c r="J201" s="25">
        <v>161365.1875</v>
      </c>
      <c r="K201" s="25">
        <v>179.10124206542969</v>
      </c>
      <c r="L201" s="25">
        <v>22.745454788208008</v>
      </c>
      <c r="M201" s="25">
        <v>127.60021209716797</v>
      </c>
      <c r="N201" s="25">
        <v>53.386516571044922</v>
      </c>
      <c r="O201" s="9"/>
    </row>
    <row r="202" spans="1:15">
      <c r="A202" s="9">
        <v>125235103</v>
      </c>
      <c r="B202" s="9"/>
      <c r="C202" s="9" t="s">
        <v>247</v>
      </c>
      <c r="D202" s="9" t="s">
        <v>40</v>
      </c>
      <c r="E202" s="9" t="s">
        <v>66</v>
      </c>
      <c r="F202" s="25">
        <v>486386.84375</v>
      </c>
      <c r="G202" s="25">
        <v>5097767</v>
      </c>
      <c r="H202" s="25">
        <v>2217515.5</v>
      </c>
      <c r="I202" s="25">
        <v>5212142.5</v>
      </c>
      <c r="J202" s="25">
        <v>205224.75</v>
      </c>
      <c r="K202" s="25">
        <v>225.9815673828125</v>
      </c>
      <c r="L202" s="25">
        <v>27.209943771362305</v>
      </c>
      <c r="M202" s="25">
        <v>127.54946136474609</v>
      </c>
      <c r="N202" s="25">
        <v>99.000770568847656</v>
      </c>
      <c r="O202" s="9"/>
    </row>
    <row r="203" spans="1:15">
      <c r="A203" s="9">
        <v>105256553</v>
      </c>
      <c r="B203" s="9"/>
      <c r="C203" s="9" t="s">
        <v>248</v>
      </c>
      <c r="D203" s="9" t="s">
        <v>40</v>
      </c>
      <c r="E203" s="9" t="s">
        <v>148</v>
      </c>
      <c r="F203" s="25">
        <v>200545.203125</v>
      </c>
      <c r="G203" s="25">
        <v>3151039.25</v>
      </c>
      <c r="H203" s="25">
        <v>768310.875</v>
      </c>
      <c r="I203" s="25">
        <v>3268492.5</v>
      </c>
      <c r="J203" s="25">
        <v>79014.28125</v>
      </c>
      <c r="K203" s="25">
        <v>75.313941955566406</v>
      </c>
      <c r="L203" s="25">
        <v>42.417453765869141</v>
      </c>
      <c r="M203" s="25">
        <v>189.802490234375</v>
      </c>
      <c r="N203" s="25">
        <v>143.25863647460938</v>
      </c>
      <c r="O203" s="9"/>
    </row>
    <row r="204" spans="1:15">
      <c r="A204" s="9">
        <v>104433604</v>
      </c>
      <c r="B204" s="9"/>
      <c r="C204" s="9" t="s">
        <v>249</v>
      </c>
      <c r="D204" s="9" t="s">
        <v>40</v>
      </c>
      <c r="E204" s="9" t="s">
        <v>47</v>
      </c>
      <c r="F204" s="25">
        <v>73179.8984375</v>
      </c>
      <c r="G204" s="25">
        <v>894446</v>
      </c>
      <c r="H204" s="25">
        <v>240526.25</v>
      </c>
      <c r="I204" s="25">
        <v>855070.6875</v>
      </c>
      <c r="J204" s="25">
        <v>28072.876953125</v>
      </c>
      <c r="K204" s="25">
        <v>102.22803497314453</v>
      </c>
      <c r="L204" s="25">
        <v>34.468353271484375</v>
      </c>
      <c r="M204" s="25">
        <v>196.14996337890625</v>
      </c>
      <c r="N204" s="25">
        <v>137.36244201660156</v>
      </c>
      <c r="O204" s="9"/>
    </row>
    <row r="205" spans="1:15">
      <c r="A205" s="9">
        <v>107654103</v>
      </c>
      <c r="B205" s="9"/>
      <c r="C205" s="9" t="s">
        <v>250</v>
      </c>
      <c r="D205" s="9" t="s">
        <v>40</v>
      </c>
      <c r="E205" s="9" t="s">
        <v>45</v>
      </c>
      <c r="F205" s="25">
        <v>208923</v>
      </c>
      <c r="G205" s="25">
        <v>2819652.5</v>
      </c>
      <c r="H205" s="25">
        <v>527030.6875</v>
      </c>
      <c r="I205" s="25">
        <v>2919364.75</v>
      </c>
      <c r="J205" s="25">
        <v>60429.29296875</v>
      </c>
      <c r="K205" s="25">
        <v>64.792617797851563</v>
      </c>
      <c r="L205" s="25">
        <v>50.117671966552734</v>
      </c>
      <c r="M205" s="25">
        <v>230.77987670898438</v>
      </c>
      <c r="N205" s="25">
        <v>95.9088134765625</v>
      </c>
      <c r="O205" s="9"/>
    </row>
    <row r="206" spans="1:15">
      <c r="A206" s="9">
        <v>101303503</v>
      </c>
      <c r="B206" s="9"/>
      <c r="C206" s="9" t="s">
        <v>251</v>
      </c>
      <c r="D206" s="9" t="s">
        <v>40</v>
      </c>
      <c r="E206" s="9" t="s">
        <v>45</v>
      </c>
      <c r="F206" s="25">
        <v>141233.703125</v>
      </c>
      <c r="G206" s="25">
        <v>1489533.875</v>
      </c>
      <c r="H206" s="25">
        <v>483610.5</v>
      </c>
      <c r="I206" s="25">
        <v>1422660</v>
      </c>
      <c r="J206" s="25">
        <v>43703.640625</v>
      </c>
      <c r="K206" s="25">
        <v>83.778923034667969</v>
      </c>
      <c r="L206" s="25">
        <v>37.314228057861328</v>
      </c>
      <c r="M206" s="25">
        <v>224.15974426269531</v>
      </c>
      <c r="N206" s="25">
        <v>122.78952026367188</v>
      </c>
      <c r="O206" s="9"/>
    </row>
    <row r="207" spans="1:15">
      <c r="A207" s="9">
        <v>123463803</v>
      </c>
      <c r="B207" s="9"/>
      <c r="C207" s="9" t="s">
        <v>252</v>
      </c>
      <c r="D207" s="9" t="s">
        <v>40</v>
      </c>
      <c r="E207" s="9" t="s">
        <v>41</v>
      </c>
      <c r="F207" s="25">
        <v>59365.19921875</v>
      </c>
      <c r="G207" s="25">
        <v>700309.75</v>
      </c>
      <c r="H207" s="25">
        <v>360941.59375</v>
      </c>
      <c r="I207" s="25">
        <v>736669.4375</v>
      </c>
      <c r="J207" s="25">
        <v>49555.0234375</v>
      </c>
      <c r="K207" s="25">
        <v>256.43954467773438</v>
      </c>
      <c r="L207" s="25">
        <v>15.329928398132324</v>
      </c>
      <c r="M207" s="25">
        <v>73.103828430175781</v>
      </c>
      <c r="N207" s="25">
        <v>44.905780792236328</v>
      </c>
      <c r="O207" s="9"/>
    </row>
    <row r="208" spans="1:15">
      <c r="A208" s="9">
        <v>117414003</v>
      </c>
      <c r="B208" s="9"/>
      <c r="C208" s="9" t="s">
        <v>253</v>
      </c>
      <c r="D208" s="9" t="s">
        <v>40</v>
      </c>
      <c r="E208" s="9" t="s">
        <v>54</v>
      </c>
      <c r="F208" s="25">
        <v>337182.3125</v>
      </c>
      <c r="G208" s="25">
        <v>3968107.5</v>
      </c>
      <c r="H208" s="25">
        <v>1194648.375</v>
      </c>
      <c r="I208" s="25">
        <v>3828523</v>
      </c>
      <c r="J208" s="25">
        <v>126308.265625</v>
      </c>
      <c r="K208" s="25">
        <v>102.51088714599609</v>
      </c>
      <c r="L208" s="25">
        <v>34.085575103759766</v>
      </c>
      <c r="M208" s="25">
        <v>191.71932983398438</v>
      </c>
      <c r="N208" s="25">
        <v>79.790519714355469</v>
      </c>
      <c r="O208" s="9"/>
    </row>
    <row r="209" spans="1:15">
      <c r="A209" s="9">
        <v>121135003</v>
      </c>
      <c r="B209" s="9"/>
      <c r="C209" s="9" t="s">
        <v>254</v>
      </c>
      <c r="D209" s="9" t="s">
        <v>40</v>
      </c>
      <c r="E209" s="9" t="s">
        <v>52</v>
      </c>
      <c r="F209" s="25">
        <v>173576.40625</v>
      </c>
      <c r="G209" s="25">
        <v>1896707.375</v>
      </c>
      <c r="H209" s="25">
        <v>768566.125</v>
      </c>
      <c r="I209" s="25">
        <v>1780196</v>
      </c>
      <c r="J209" s="25">
        <v>142993.25</v>
      </c>
      <c r="K209" s="25">
        <v>200.40928649902344</v>
      </c>
      <c r="L209" s="25">
        <v>14.478192329406738</v>
      </c>
      <c r="M209" s="25">
        <v>80.939704895019531</v>
      </c>
      <c r="N209" s="25">
        <v>103.40821838378906</v>
      </c>
      <c r="O209" s="9"/>
    </row>
    <row r="210" spans="1:15">
      <c r="A210" s="9">
        <v>109243503</v>
      </c>
      <c r="B210" s="9"/>
      <c r="C210" s="9" t="s">
        <v>255</v>
      </c>
      <c r="D210" s="9" t="s">
        <v>40</v>
      </c>
      <c r="E210" s="9" t="s">
        <v>54</v>
      </c>
      <c r="F210" s="25">
        <v>95142</v>
      </c>
      <c r="G210" s="25">
        <v>1434303.625</v>
      </c>
      <c r="H210" s="25">
        <v>342133.9375</v>
      </c>
      <c r="I210" s="25">
        <v>1422615.5</v>
      </c>
      <c r="J210" s="25">
        <v>30258.060546875</v>
      </c>
      <c r="K210" s="25">
        <v>57.426021575927734</v>
      </c>
      <c r="L210" s="25">
        <v>50.546718597412109</v>
      </c>
      <c r="M210" s="25">
        <v>269.22564697265625</v>
      </c>
      <c r="N210" s="25">
        <v>223.400146484375</v>
      </c>
      <c r="O210" s="9"/>
    </row>
    <row r="211" spans="1:15">
      <c r="A211" s="9">
        <v>111343603</v>
      </c>
      <c r="B211" s="9"/>
      <c r="C211" s="9" t="s">
        <v>256</v>
      </c>
      <c r="D211" s="9" t="s">
        <v>40</v>
      </c>
      <c r="E211" s="9" t="s">
        <v>57</v>
      </c>
      <c r="F211" s="25">
        <v>309378.3125</v>
      </c>
      <c r="G211" s="25">
        <v>3386352</v>
      </c>
      <c r="H211" s="25">
        <v>1112017</v>
      </c>
      <c r="I211" s="25">
        <v>2889974</v>
      </c>
      <c r="J211" s="25">
        <v>135565.484375</v>
      </c>
      <c r="K211" s="25">
        <v>126.25376129150391</v>
      </c>
      <c r="L211" s="25">
        <v>27.261587142944336</v>
      </c>
      <c r="M211" s="25">
        <v>155.29313659667969</v>
      </c>
      <c r="N211" s="25">
        <v>93.323188781738281</v>
      </c>
      <c r="O211" s="9"/>
    </row>
    <row r="212" spans="1:15">
      <c r="A212" s="9">
        <v>111312804</v>
      </c>
      <c r="B212" s="9"/>
      <c r="C212" s="9" t="s">
        <v>257</v>
      </c>
      <c r="D212" s="9" t="s">
        <v>40</v>
      </c>
      <c r="E212" s="9" t="s">
        <v>54</v>
      </c>
      <c r="F212" s="25">
        <v>98879.3984375</v>
      </c>
      <c r="G212" s="25">
        <v>1652105.625</v>
      </c>
      <c r="H212" s="25">
        <v>383958.53125</v>
      </c>
      <c r="I212" s="25">
        <v>1620309</v>
      </c>
      <c r="J212" s="25">
        <v>42475.515625</v>
      </c>
      <c r="K212" s="25">
        <v>63.003002166748047</v>
      </c>
      <c r="L212" s="25">
        <v>41.223396301269531</v>
      </c>
      <c r="M212" s="25">
        <v>202.8126220703125</v>
      </c>
      <c r="N212" s="25">
        <v>176.85304260253906</v>
      </c>
      <c r="O212" s="9"/>
    </row>
    <row r="213" spans="1:15">
      <c r="A213" s="9">
        <v>109422303</v>
      </c>
      <c r="B213" s="9"/>
      <c r="C213" s="9" t="s">
        <v>258</v>
      </c>
      <c r="D213" s="9" t="s">
        <v>40</v>
      </c>
      <c r="E213" s="9" t="s">
        <v>54</v>
      </c>
      <c r="F213" s="25">
        <v>177701.84375</v>
      </c>
      <c r="G213" s="25">
        <v>2474046.25</v>
      </c>
      <c r="H213" s="25">
        <v>646162.625</v>
      </c>
      <c r="I213" s="25">
        <v>2469911</v>
      </c>
      <c r="J213" s="25">
        <v>54712.81640625</v>
      </c>
      <c r="K213" s="25">
        <v>52.612808227539063</v>
      </c>
      <c r="L213" s="25">
        <v>48.466670989990234</v>
      </c>
      <c r="M213" s="25">
        <v>249.99569702148438</v>
      </c>
      <c r="N213" s="25">
        <v>180.27671813964844</v>
      </c>
      <c r="O213" s="9"/>
    </row>
    <row r="214" spans="1:15">
      <c r="A214" s="9">
        <v>104103603</v>
      </c>
      <c r="B214" s="9"/>
      <c r="C214" s="9" t="s">
        <v>259</v>
      </c>
      <c r="D214" s="9" t="s">
        <v>40</v>
      </c>
      <c r="E214" s="9" t="s">
        <v>47</v>
      </c>
      <c r="F214" s="25">
        <v>210126.59375</v>
      </c>
      <c r="G214" s="25">
        <v>2705577.25</v>
      </c>
      <c r="H214" s="25">
        <v>742694.125</v>
      </c>
      <c r="I214" s="25">
        <v>2453071.25</v>
      </c>
      <c r="J214" s="25">
        <v>71073.8046875</v>
      </c>
      <c r="K214" s="25">
        <v>80.768112182617188</v>
      </c>
      <c r="L214" s="25">
        <v>41.023605346679688</v>
      </c>
      <c r="M214" s="25">
        <v>233.98820495605469</v>
      </c>
      <c r="N214" s="25">
        <v>130.25337219238281</v>
      </c>
      <c r="O214" s="9"/>
    </row>
    <row r="215" spans="1:15">
      <c r="A215" s="9">
        <v>124154003</v>
      </c>
      <c r="B215" s="9"/>
      <c r="C215" s="9" t="s">
        <v>260</v>
      </c>
      <c r="D215" s="9" t="s">
        <v>40</v>
      </c>
      <c r="E215" s="9" t="s">
        <v>66</v>
      </c>
      <c r="F215" s="25">
        <v>330098.5625</v>
      </c>
      <c r="G215" s="25">
        <v>3335899</v>
      </c>
      <c r="H215" s="25">
        <v>1739009</v>
      </c>
      <c r="I215" s="25">
        <v>3153280.5</v>
      </c>
      <c r="J215" s="25">
        <v>272998.8125</v>
      </c>
      <c r="K215" s="25">
        <v>248.73822021484375</v>
      </c>
      <c r="L215" s="25">
        <v>13.428620338439941</v>
      </c>
      <c r="M215" s="25">
        <v>72.5830078125</v>
      </c>
      <c r="N215" s="25">
        <v>36.009674072265625</v>
      </c>
      <c r="O215" s="9"/>
    </row>
    <row r="216" spans="1:15">
      <c r="A216" s="9">
        <v>106166503</v>
      </c>
      <c r="B216" s="9"/>
      <c r="C216" s="9" t="s">
        <v>261</v>
      </c>
      <c r="D216" s="9" t="s">
        <v>40</v>
      </c>
      <c r="E216" s="9" t="s">
        <v>47</v>
      </c>
      <c r="F216" s="25">
        <v>161831.25</v>
      </c>
      <c r="G216" s="25">
        <v>2047711.125</v>
      </c>
      <c r="H216" s="25">
        <v>539560.5625</v>
      </c>
      <c r="I216" s="25">
        <v>1933281.5</v>
      </c>
      <c r="J216" s="25">
        <v>49888.16015625</v>
      </c>
      <c r="K216" s="25">
        <v>76.76446533203125</v>
      </c>
      <c r="L216" s="25">
        <v>44.2899169921875</v>
      </c>
      <c r="M216" s="25">
        <v>233.91114807128906</v>
      </c>
      <c r="N216" s="25">
        <v>133.77302551269531</v>
      </c>
      <c r="O216" s="9"/>
    </row>
    <row r="217" spans="1:15">
      <c r="A217" s="9">
        <v>110183602</v>
      </c>
      <c r="B217" s="9"/>
      <c r="C217" s="9" t="s">
        <v>262</v>
      </c>
      <c r="D217" s="9" t="s">
        <v>40</v>
      </c>
      <c r="E217" s="9" t="s">
        <v>54</v>
      </c>
      <c r="F217" s="25">
        <v>639310.0625</v>
      </c>
      <c r="G217" s="25">
        <v>7101937</v>
      </c>
      <c r="H217" s="25">
        <v>2168754.25</v>
      </c>
      <c r="I217" s="25">
        <v>6721935</v>
      </c>
      <c r="J217" s="25">
        <v>227031.78125</v>
      </c>
      <c r="K217" s="25">
        <v>108.47914886474609</v>
      </c>
      <c r="L217" s="25">
        <v>34.097637176513672</v>
      </c>
      <c r="M217" s="25">
        <v>181.1060791015625</v>
      </c>
      <c r="N217" s="25">
        <v>91.616378784179688</v>
      </c>
      <c r="O217" s="9"/>
    </row>
    <row r="218" spans="1:15">
      <c r="A218" s="9">
        <v>103025002</v>
      </c>
      <c r="B218" s="9"/>
      <c r="C218" s="9" t="s">
        <v>263</v>
      </c>
      <c r="D218" s="9" t="s">
        <v>40</v>
      </c>
      <c r="E218" s="9" t="s">
        <v>49</v>
      </c>
      <c r="F218" s="25">
        <v>271298.84375</v>
      </c>
      <c r="G218" s="25">
        <v>1966442.75</v>
      </c>
      <c r="H218" s="25">
        <v>1064419.125</v>
      </c>
      <c r="I218" s="25">
        <v>1888454.625</v>
      </c>
      <c r="J218" s="25">
        <v>126851.359375</v>
      </c>
      <c r="K218" s="25">
        <v>217.0057373046875</v>
      </c>
      <c r="L218" s="25">
        <v>17.640659332275391</v>
      </c>
      <c r="M218" s="25">
        <v>101.43651580810547</v>
      </c>
      <c r="N218" s="25">
        <v>91.368019104003906</v>
      </c>
      <c r="O218" s="9"/>
    </row>
    <row r="219" spans="1:15">
      <c r="A219" s="9">
        <v>107654403</v>
      </c>
      <c r="B219" s="9"/>
      <c r="C219" s="9" t="s">
        <v>264</v>
      </c>
      <c r="D219" s="9" t="s">
        <v>40</v>
      </c>
      <c r="E219" s="9" t="s">
        <v>45</v>
      </c>
      <c r="F219" s="25">
        <v>504477.75</v>
      </c>
      <c r="G219" s="25">
        <v>5369672</v>
      </c>
      <c r="H219" s="25">
        <v>1784241</v>
      </c>
      <c r="I219" s="25">
        <v>5220740.5</v>
      </c>
      <c r="J219" s="25">
        <v>175550</v>
      </c>
      <c r="K219" s="25">
        <v>136.71614074707031</v>
      </c>
      <c r="L219" s="25">
        <v>33.461406707763672</v>
      </c>
      <c r="M219" s="25">
        <v>178.1298828125</v>
      </c>
      <c r="N219" s="25">
        <v>34.747821807861328</v>
      </c>
      <c r="O219" s="9"/>
    </row>
    <row r="220" spans="1:15">
      <c r="A220" s="9">
        <v>104107803</v>
      </c>
      <c r="B220" s="9"/>
      <c r="C220" s="9" t="s">
        <v>265</v>
      </c>
      <c r="D220" s="9" t="s">
        <v>40</v>
      </c>
      <c r="E220" s="9" t="s">
        <v>47</v>
      </c>
      <c r="F220" s="25">
        <v>247535.40625</v>
      </c>
      <c r="G220" s="25">
        <v>2426757</v>
      </c>
      <c r="H220" s="25">
        <v>855976.25</v>
      </c>
      <c r="I220" s="25">
        <v>2085983.75</v>
      </c>
      <c r="J220" s="25">
        <v>102272.859375</v>
      </c>
      <c r="K220" s="25">
        <v>158.24917602539063</v>
      </c>
      <c r="L220" s="25">
        <v>26.148603439331055</v>
      </c>
      <c r="M220" s="25">
        <v>151.42298889160156</v>
      </c>
      <c r="N220" s="25">
        <v>110.83802032470703</v>
      </c>
      <c r="O220" s="9"/>
    </row>
    <row r="221" spans="1:15">
      <c r="A221" s="9">
        <v>114064003</v>
      </c>
      <c r="B221" s="9"/>
      <c r="C221" s="9" t="s">
        <v>266</v>
      </c>
      <c r="D221" s="9" t="s">
        <v>40</v>
      </c>
      <c r="E221" s="9" t="s">
        <v>52</v>
      </c>
      <c r="F221" s="25">
        <v>177499.953125</v>
      </c>
      <c r="G221" s="25">
        <v>1536340.75</v>
      </c>
      <c r="H221" s="25">
        <v>753636.3125</v>
      </c>
      <c r="I221" s="25">
        <v>1372431.25</v>
      </c>
      <c r="J221" s="25">
        <v>111937.4921875</v>
      </c>
      <c r="K221" s="25">
        <v>186.91265869140625</v>
      </c>
      <c r="L221" s="25">
        <v>15.310694694519043</v>
      </c>
      <c r="M221" s="25">
        <v>87.088363647460938</v>
      </c>
      <c r="N221" s="25">
        <v>42.793033599853516</v>
      </c>
      <c r="O221" s="9"/>
    </row>
    <row r="222" spans="1:15">
      <c r="A222" s="9">
        <v>119665003</v>
      </c>
      <c r="B222" s="9"/>
      <c r="C222" s="9" t="s">
        <v>267</v>
      </c>
      <c r="D222" s="9" t="s">
        <v>40</v>
      </c>
      <c r="E222" s="9" t="s">
        <v>43</v>
      </c>
      <c r="F222" s="25">
        <v>176643.59375</v>
      </c>
      <c r="G222" s="25">
        <v>1856259.875</v>
      </c>
      <c r="H222" s="25">
        <v>579995.25</v>
      </c>
      <c r="I222" s="25">
        <v>1712097.25</v>
      </c>
      <c r="J222" s="25">
        <v>62997.671875</v>
      </c>
      <c r="K222" s="25">
        <v>146.50852966308594</v>
      </c>
      <c r="L222" s="25">
        <v>32.269500732421875</v>
      </c>
      <c r="M222" s="25">
        <v>172.19049072265625</v>
      </c>
      <c r="N222" s="25">
        <v>120.31068420410156</v>
      </c>
      <c r="O222" s="9"/>
    </row>
    <row r="223" spans="1:15">
      <c r="A223" s="9">
        <v>118403903</v>
      </c>
      <c r="B223" s="9"/>
      <c r="C223" s="9" t="s">
        <v>268</v>
      </c>
      <c r="D223" s="9" t="s">
        <v>40</v>
      </c>
      <c r="E223" s="9" t="s">
        <v>43</v>
      </c>
      <c r="F223" s="25">
        <v>217072.953125</v>
      </c>
      <c r="G223" s="25">
        <v>2094357.375</v>
      </c>
      <c r="H223" s="25">
        <v>753673.25</v>
      </c>
      <c r="I223" s="25">
        <v>1747007.25</v>
      </c>
      <c r="J223" s="25">
        <v>92139.6640625</v>
      </c>
      <c r="K223" s="25">
        <v>159.28176879882813</v>
      </c>
      <c r="L223" s="25">
        <v>25.086158752441406</v>
      </c>
      <c r="M223" s="25">
        <v>150.81259155273438</v>
      </c>
      <c r="N223" s="25">
        <v>89.234970092773438</v>
      </c>
      <c r="O223" s="9"/>
    </row>
    <row r="224" spans="1:15">
      <c r="A224" s="9">
        <v>119354603</v>
      </c>
      <c r="B224" s="9"/>
      <c r="C224" s="9" t="s">
        <v>269</v>
      </c>
      <c r="D224" s="9" t="s">
        <v>40</v>
      </c>
      <c r="E224" s="9" t="s">
        <v>43</v>
      </c>
      <c r="F224" s="25">
        <v>189653.09375</v>
      </c>
      <c r="G224" s="25">
        <v>1888178.625</v>
      </c>
      <c r="H224" s="25">
        <v>638518.5</v>
      </c>
      <c r="I224" s="25">
        <v>1586424.75</v>
      </c>
      <c r="J224" s="25">
        <v>72041.3515625</v>
      </c>
      <c r="K224" s="25">
        <v>157.76112365722656</v>
      </c>
      <c r="L224" s="25">
        <v>28.842208862304688</v>
      </c>
      <c r="M224" s="25">
        <v>157.02679443359375</v>
      </c>
      <c r="N224" s="25">
        <v>42.657291412353516</v>
      </c>
      <c r="O224" s="9"/>
    </row>
    <row r="225" spans="1:15">
      <c r="A225" s="9">
        <v>104433903</v>
      </c>
      <c r="B225" s="9"/>
      <c r="C225" s="9" t="s">
        <v>270</v>
      </c>
      <c r="D225" s="9" t="s">
        <v>40</v>
      </c>
      <c r="E225" s="9" t="s">
        <v>47</v>
      </c>
      <c r="F225" s="25">
        <v>132414.59375</v>
      </c>
      <c r="G225" s="25">
        <v>1718112</v>
      </c>
      <c r="H225" s="25">
        <v>474313.0625</v>
      </c>
      <c r="I225" s="25">
        <v>1552721.75</v>
      </c>
      <c r="J225" s="25">
        <v>55968.015625</v>
      </c>
      <c r="K225" s="25">
        <v>85.600677490234375</v>
      </c>
      <c r="L225" s="25">
        <v>33.064002990722656</v>
      </c>
      <c r="M225" s="25">
        <v>208.78376770019531</v>
      </c>
      <c r="N225" s="25">
        <v>118.87611389160156</v>
      </c>
      <c r="O225" s="9"/>
    </row>
    <row r="226" spans="1:15">
      <c r="A226" s="9">
        <v>113363603</v>
      </c>
      <c r="B226" s="9"/>
      <c r="C226" s="9" t="s">
        <v>271</v>
      </c>
      <c r="D226" s="9" t="s">
        <v>40</v>
      </c>
      <c r="E226" s="9" t="s">
        <v>57</v>
      </c>
      <c r="F226" s="25">
        <v>273176.09375</v>
      </c>
      <c r="G226" s="25">
        <v>2104468.75</v>
      </c>
      <c r="H226" s="25">
        <v>1244049.375</v>
      </c>
      <c r="I226" s="25">
        <v>1937179.5</v>
      </c>
      <c r="J226" s="25">
        <v>158277.453125</v>
      </c>
      <c r="K226" s="25">
        <v>251.95782470703125</v>
      </c>
      <c r="L226" s="25">
        <v>15.022005081176758</v>
      </c>
      <c r="M226" s="25">
        <v>86.119430541992188</v>
      </c>
      <c r="N226" s="25">
        <v>96.710548400878906</v>
      </c>
      <c r="O226" s="9"/>
    </row>
    <row r="227" spans="1:15">
      <c r="A227" s="9">
        <v>113364002</v>
      </c>
      <c r="B227" s="9"/>
      <c r="C227" s="9" t="s">
        <v>272</v>
      </c>
      <c r="D227" s="9" t="s">
        <v>40</v>
      </c>
      <c r="E227" s="9" t="s">
        <v>57</v>
      </c>
      <c r="F227" s="25">
        <v>1977098.75</v>
      </c>
      <c r="G227" s="25">
        <v>21782804</v>
      </c>
      <c r="H227" s="25">
        <v>7398659</v>
      </c>
      <c r="I227" s="25">
        <v>22065228</v>
      </c>
      <c r="J227" s="25">
        <v>732313.375</v>
      </c>
      <c r="K227" s="25">
        <v>106.39099884033203</v>
      </c>
      <c r="L227" s="25">
        <v>32.444992065429688</v>
      </c>
      <c r="M227" s="25">
        <v>172.13705444335938</v>
      </c>
      <c r="N227" s="25">
        <v>10.362465858459473</v>
      </c>
      <c r="O227" s="9"/>
    </row>
    <row r="228" spans="1:15">
      <c r="A228" s="9">
        <v>104374003</v>
      </c>
      <c r="B228" s="9"/>
      <c r="C228" s="9" t="s">
        <v>273</v>
      </c>
      <c r="D228" s="9" t="s">
        <v>40</v>
      </c>
      <c r="E228" s="9" t="s">
        <v>47</v>
      </c>
      <c r="F228" s="25">
        <v>136593</v>
      </c>
      <c r="G228" s="25">
        <v>1786261.5</v>
      </c>
      <c r="H228" s="25">
        <v>533245.9375</v>
      </c>
      <c r="I228" s="25">
        <v>1701813.875</v>
      </c>
      <c r="J228" s="25">
        <v>55727.4765625</v>
      </c>
      <c r="K228" s="25">
        <v>88.610923767089844</v>
      </c>
      <c r="L228" s="25">
        <v>34.504604339599609</v>
      </c>
      <c r="M228" s="25">
        <v>223.11817932128906</v>
      </c>
      <c r="N228" s="25">
        <v>129.89439392089844</v>
      </c>
      <c r="O228" s="9"/>
    </row>
    <row r="229" spans="1:15">
      <c r="A229" s="9">
        <v>101264003</v>
      </c>
      <c r="B229" s="9"/>
      <c r="C229" s="9" t="s">
        <v>274</v>
      </c>
      <c r="D229" s="9" t="s">
        <v>40</v>
      </c>
      <c r="E229" s="9" t="s">
        <v>45</v>
      </c>
      <c r="F229" s="25">
        <v>466982.40625</v>
      </c>
      <c r="G229" s="25">
        <v>4917152</v>
      </c>
      <c r="H229" s="25">
        <v>1572770.25</v>
      </c>
      <c r="I229" s="25">
        <v>4750787</v>
      </c>
      <c r="J229" s="25">
        <v>158740.21875</v>
      </c>
      <c r="K229" s="25">
        <v>132.29362487792969</v>
      </c>
      <c r="L229" s="25">
        <v>33.917896270751953</v>
      </c>
      <c r="M229" s="25">
        <v>175.33230590820313</v>
      </c>
      <c r="N229" s="25">
        <v>24.852775573730469</v>
      </c>
      <c r="O229" s="9"/>
    </row>
    <row r="230" spans="1:15">
      <c r="A230" s="9">
        <v>113384603</v>
      </c>
      <c r="B230" s="9"/>
      <c r="C230" s="9" t="s">
        <v>275</v>
      </c>
      <c r="D230" s="9" t="s">
        <v>40</v>
      </c>
      <c r="E230" s="9" t="s">
        <v>57</v>
      </c>
      <c r="F230" s="25">
        <v>829216.5</v>
      </c>
      <c r="G230" s="25">
        <v>15686906</v>
      </c>
      <c r="H230" s="25">
        <v>3254837.75</v>
      </c>
      <c r="I230" s="25">
        <v>16674319</v>
      </c>
      <c r="J230" s="25">
        <v>252297.890625</v>
      </c>
      <c r="K230" s="25">
        <v>70.312515258789063</v>
      </c>
      <c r="L230" s="25">
        <v>65.462783813476563</v>
      </c>
      <c r="M230" s="25">
        <v>232.04971313476563</v>
      </c>
      <c r="N230" s="25">
        <v>170.06398010253906</v>
      </c>
      <c r="O230" s="9"/>
    </row>
    <row r="231" spans="1:15">
      <c r="A231" s="9">
        <v>128034503</v>
      </c>
      <c r="B231" s="9"/>
      <c r="C231" s="9" t="s">
        <v>276</v>
      </c>
      <c r="D231" s="9" t="s">
        <v>40</v>
      </c>
      <c r="E231" s="9" t="s">
        <v>60</v>
      </c>
      <c r="F231" s="25">
        <v>119243.1015625</v>
      </c>
      <c r="G231" s="25">
        <v>1342125.125</v>
      </c>
      <c r="H231" s="25">
        <v>466822.5</v>
      </c>
      <c r="I231" s="25">
        <v>1289170.25</v>
      </c>
      <c r="J231" s="25">
        <v>43423.79296875</v>
      </c>
      <c r="K231" s="25">
        <v>116.87021636962891</v>
      </c>
      <c r="L231" s="25">
        <v>33.653629302978516</v>
      </c>
      <c r="M231" s="25">
        <v>184.3323974609375</v>
      </c>
      <c r="N231" s="25">
        <v>130.25634765625</v>
      </c>
      <c r="O231" s="9"/>
    </row>
    <row r="232" spans="1:15">
      <c r="A232" s="9">
        <v>121135503</v>
      </c>
      <c r="B232" s="9"/>
      <c r="C232" s="9" t="s">
        <v>277</v>
      </c>
      <c r="D232" s="9" t="s">
        <v>40</v>
      </c>
      <c r="E232" s="9" t="s">
        <v>52</v>
      </c>
      <c r="F232" s="25">
        <v>352071</v>
      </c>
      <c r="G232" s="25">
        <v>3856124</v>
      </c>
      <c r="H232" s="25">
        <v>1133798.5</v>
      </c>
      <c r="I232" s="25">
        <v>4008088.5</v>
      </c>
      <c r="J232" s="25">
        <v>137841.640625</v>
      </c>
      <c r="K232" s="25">
        <v>131.93759155273438</v>
      </c>
      <c r="L232" s="25">
        <v>30.529199600219727</v>
      </c>
      <c r="M232" s="25">
        <v>141.55609130859375</v>
      </c>
      <c r="N232" s="25">
        <v>104.16570281982422</v>
      </c>
      <c r="O232" s="9"/>
    </row>
    <row r="233" spans="1:15">
      <c r="A233" s="9">
        <v>116604003</v>
      </c>
      <c r="B233" s="9"/>
      <c r="C233" s="9" t="s">
        <v>278</v>
      </c>
      <c r="D233" s="9" t="s">
        <v>40</v>
      </c>
      <c r="E233" s="9" t="s">
        <v>54</v>
      </c>
      <c r="F233" s="25">
        <v>201790.203125</v>
      </c>
      <c r="G233" s="25">
        <v>1783504.125</v>
      </c>
      <c r="H233" s="25">
        <v>835651.9375</v>
      </c>
      <c r="I233" s="25">
        <v>1679283.625</v>
      </c>
      <c r="J233" s="25">
        <v>135827.09375</v>
      </c>
      <c r="K233" s="25">
        <v>148.93154907226563</v>
      </c>
      <c r="L233" s="25">
        <v>14.616335868835449</v>
      </c>
      <c r="M233" s="25">
        <v>78.576408386230469</v>
      </c>
      <c r="N233" s="25">
        <v>60.388599395751953</v>
      </c>
      <c r="O233" s="9"/>
    </row>
    <row r="234" spans="1:15">
      <c r="A234" s="9">
        <v>107654903</v>
      </c>
      <c r="B234" s="9"/>
      <c r="C234" s="9" t="s">
        <v>279</v>
      </c>
      <c r="D234" s="9" t="s">
        <v>40</v>
      </c>
      <c r="E234" s="9" t="s">
        <v>45</v>
      </c>
      <c r="F234" s="25">
        <v>196439.703125</v>
      </c>
      <c r="G234" s="25">
        <v>1825793.125</v>
      </c>
      <c r="H234" s="25">
        <v>663924.8125</v>
      </c>
      <c r="I234" s="25">
        <v>1483595</v>
      </c>
      <c r="J234" s="25">
        <v>92255.109375</v>
      </c>
      <c r="K234" s="25">
        <v>163.16691589355469</v>
      </c>
      <c r="L234" s="25">
        <v>21.920009613037109</v>
      </c>
      <c r="M234" s="25">
        <v>134.13128662109375</v>
      </c>
      <c r="N234" s="25">
        <v>107.95421600341797</v>
      </c>
      <c r="O234" s="9"/>
    </row>
    <row r="235" spans="1:15">
      <c r="A235" s="9">
        <v>116493503</v>
      </c>
      <c r="B235" s="9"/>
      <c r="C235" s="9" t="s">
        <v>280</v>
      </c>
      <c r="D235" s="9" t="s">
        <v>40</v>
      </c>
      <c r="E235" s="9" t="s">
        <v>43</v>
      </c>
      <c r="F235" s="25">
        <v>155776.796875</v>
      </c>
      <c r="G235" s="25">
        <v>2097228.25</v>
      </c>
      <c r="H235" s="25">
        <v>546061.4375</v>
      </c>
      <c r="I235" s="25">
        <v>1847605.5</v>
      </c>
      <c r="J235" s="25">
        <v>64423.515625</v>
      </c>
      <c r="K235" s="25">
        <v>90.206314086914063</v>
      </c>
      <c r="L235" s="25">
        <v>34.971778869628906</v>
      </c>
      <c r="M235" s="25">
        <v>186.493408203125</v>
      </c>
      <c r="N235" s="25">
        <v>137.01634216308594</v>
      </c>
      <c r="O235" s="9"/>
    </row>
    <row r="236" spans="1:15">
      <c r="A236" s="9">
        <v>112015203</v>
      </c>
      <c r="B236" s="9"/>
      <c r="C236" s="9" t="s">
        <v>281</v>
      </c>
      <c r="D236" s="9" t="s">
        <v>40</v>
      </c>
      <c r="E236" s="9" t="s">
        <v>57</v>
      </c>
      <c r="F236" s="25">
        <v>244423.5</v>
      </c>
      <c r="G236" s="25">
        <v>2758328.5</v>
      </c>
      <c r="H236" s="25">
        <v>900635</v>
      </c>
      <c r="I236" s="25">
        <v>2774346.75</v>
      </c>
      <c r="J236" s="25">
        <v>112105.1640625</v>
      </c>
      <c r="K236" s="25">
        <v>148.26182556152344</v>
      </c>
      <c r="L236" s="25">
        <v>26.785135269165039</v>
      </c>
      <c r="M236" s="25">
        <v>124.76768493652344</v>
      </c>
      <c r="N236" s="25">
        <v>105.22314453125</v>
      </c>
      <c r="O236" s="9"/>
    </row>
    <row r="237" spans="1:15">
      <c r="A237" s="9">
        <v>115224003</v>
      </c>
      <c r="B237" s="9"/>
      <c r="C237" s="9" t="s">
        <v>282</v>
      </c>
      <c r="D237" s="9" t="s">
        <v>40</v>
      </c>
      <c r="E237" s="9" t="s">
        <v>57</v>
      </c>
      <c r="F237" s="25">
        <v>442208.25</v>
      </c>
      <c r="G237" s="25">
        <v>4379066.5</v>
      </c>
      <c r="H237" s="25">
        <v>1606194</v>
      </c>
      <c r="I237" s="25">
        <v>4286688.5</v>
      </c>
      <c r="J237" s="25">
        <v>191390.71875</v>
      </c>
      <c r="K237" s="25">
        <v>184.62063598632813</v>
      </c>
      <c r="L237" s="25">
        <v>25.190746307373047</v>
      </c>
      <c r="M237" s="25">
        <v>121.57356262207031</v>
      </c>
      <c r="N237" s="25">
        <v>66.529624938964844</v>
      </c>
      <c r="O237" s="9"/>
    </row>
    <row r="238" spans="1:15">
      <c r="A238" s="9">
        <v>123464502</v>
      </c>
      <c r="B238" s="9"/>
      <c r="C238" s="9" t="s">
        <v>283</v>
      </c>
      <c r="D238" s="9" t="s">
        <v>40</v>
      </c>
      <c r="E238" s="9" t="s">
        <v>41</v>
      </c>
      <c r="F238" s="25">
        <v>529516.5</v>
      </c>
      <c r="G238" s="25">
        <v>5386086</v>
      </c>
      <c r="H238" s="25">
        <v>6307901</v>
      </c>
      <c r="I238" s="25">
        <v>4475432</v>
      </c>
      <c r="J238" s="25">
        <v>836914.6875</v>
      </c>
      <c r="K238" s="25">
        <v>307.45578002929688</v>
      </c>
      <c r="L238" s="25">
        <v>7.0683460235595703</v>
      </c>
      <c r="M238" s="25">
        <v>52.052883148193359</v>
      </c>
      <c r="N238" s="25">
        <v>21.670978546142578</v>
      </c>
      <c r="O238" s="9"/>
    </row>
    <row r="239" spans="1:15">
      <c r="A239" s="9">
        <v>123464603</v>
      </c>
      <c r="B239" s="9"/>
      <c r="C239" s="9" t="s">
        <v>284</v>
      </c>
      <c r="D239" s="9" t="s">
        <v>40</v>
      </c>
      <c r="E239" s="9" t="s">
        <v>41</v>
      </c>
      <c r="F239" s="25">
        <v>163504.796875</v>
      </c>
      <c r="G239" s="25">
        <v>1942412</v>
      </c>
      <c r="H239" s="25">
        <v>1114488.875</v>
      </c>
      <c r="I239" s="25">
        <v>1885167</v>
      </c>
      <c r="J239" s="25">
        <v>155697.28125</v>
      </c>
      <c r="K239" s="25">
        <v>278.03549194335938</v>
      </c>
      <c r="L239" s="25">
        <v>13.525712966918945</v>
      </c>
      <c r="M239" s="25">
        <v>70.269584655761719</v>
      </c>
      <c r="N239" s="25">
        <v>33.268829345703125</v>
      </c>
      <c r="O239" s="9"/>
    </row>
    <row r="240" spans="1:15">
      <c r="A240" s="9">
        <v>117414203</v>
      </c>
      <c r="B240" s="9"/>
      <c r="C240" s="9" t="s">
        <v>285</v>
      </c>
      <c r="D240" s="9" t="s">
        <v>40</v>
      </c>
      <c r="E240" s="9" t="s">
        <v>54</v>
      </c>
      <c r="F240" s="25">
        <v>150733.34375</v>
      </c>
      <c r="G240" s="25">
        <v>1865383.875</v>
      </c>
      <c r="H240" s="25">
        <v>603938.125</v>
      </c>
      <c r="I240" s="25">
        <v>1946659</v>
      </c>
      <c r="J240" s="25">
        <v>73785.1640625</v>
      </c>
      <c r="K240" s="25">
        <v>147.55088806152344</v>
      </c>
      <c r="L240" s="25">
        <v>27.324155807495117</v>
      </c>
      <c r="M240" s="25">
        <v>110.44085693359375</v>
      </c>
      <c r="N240" s="25">
        <v>133.62709045410156</v>
      </c>
      <c r="O240" s="9"/>
    </row>
    <row r="241" spans="1:15">
      <c r="A241" s="9">
        <v>129544503</v>
      </c>
      <c r="B241" s="9"/>
      <c r="C241" s="9" t="s">
        <v>286</v>
      </c>
      <c r="D241" s="9" t="s">
        <v>40</v>
      </c>
      <c r="E241" s="9" t="s">
        <v>52</v>
      </c>
      <c r="F241" s="25">
        <v>226756.046875</v>
      </c>
      <c r="G241" s="25">
        <v>2628161.5</v>
      </c>
      <c r="H241" s="25">
        <v>791820.5</v>
      </c>
      <c r="I241" s="25">
        <v>2572727.5</v>
      </c>
      <c r="J241" s="25">
        <v>64472.45703125</v>
      </c>
      <c r="K241" s="25">
        <v>62.581096649169922</v>
      </c>
      <c r="L241" s="25">
        <v>44.281196594238281</v>
      </c>
      <c r="M241" s="25">
        <v>216.53706359863281</v>
      </c>
      <c r="N241" s="25">
        <v>55.048778533935547</v>
      </c>
      <c r="O241" s="9"/>
    </row>
    <row r="242" spans="1:15">
      <c r="A242" s="9">
        <v>113364403</v>
      </c>
      <c r="B242" s="9"/>
      <c r="C242" s="9" t="s">
        <v>287</v>
      </c>
      <c r="D242" s="9" t="s">
        <v>40</v>
      </c>
      <c r="E242" s="9" t="s">
        <v>57</v>
      </c>
      <c r="F242" s="25">
        <v>289356.3125</v>
      </c>
      <c r="G242" s="25">
        <v>3091126.5</v>
      </c>
      <c r="H242" s="25">
        <v>1255539.625</v>
      </c>
      <c r="I242" s="25">
        <v>2905322</v>
      </c>
      <c r="J242" s="25">
        <v>171197.859375</v>
      </c>
      <c r="K242" s="25">
        <v>225.83505249023438</v>
      </c>
      <c r="L242" s="25">
        <v>19.746057510375977</v>
      </c>
      <c r="M242" s="25">
        <v>102.45896911621094</v>
      </c>
      <c r="N242" s="25">
        <v>161.87870788574219</v>
      </c>
      <c r="O242" s="9"/>
    </row>
    <row r="243" spans="1:15">
      <c r="A243" s="9">
        <v>113364503</v>
      </c>
      <c r="B243" s="9"/>
      <c r="C243" s="9" t="s">
        <v>288</v>
      </c>
      <c r="D243" s="9" t="s">
        <v>40</v>
      </c>
      <c r="E243" s="9" t="s">
        <v>57</v>
      </c>
      <c r="F243" s="25">
        <v>467636.25</v>
      </c>
      <c r="G243" s="25">
        <v>4812268.5</v>
      </c>
      <c r="H243" s="25">
        <v>2293650.25</v>
      </c>
      <c r="I243" s="25">
        <v>4764469</v>
      </c>
      <c r="J243" s="25">
        <v>303748.28125</v>
      </c>
      <c r="K243" s="25">
        <v>252.19596862792969</v>
      </c>
      <c r="L243" s="25">
        <v>17.382501602172852</v>
      </c>
      <c r="M243" s="25">
        <v>75.278114318847656</v>
      </c>
      <c r="N243" s="25">
        <v>70.170738220214844</v>
      </c>
      <c r="O243" s="9"/>
    </row>
    <row r="244" spans="1:15">
      <c r="A244" s="9">
        <v>128325203</v>
      </c>
      <c r="B244" s="9"/>
      <c r="C244" s="9" t="s">
        <v>289</v>
      </c>
      <c r="D244" s="9" t="s">
        <v>40</v>
      </c>
      <c r="E244" s="9" t="s">
        <v>60</v>
      </c>
      <c r="F244" s="25">
        <v>218875.046875</v>
      </c>
      <c r="G244" s="25">
        <v>2785177.5</v>
      </c>
      <c r="H244" s="25">
        <v>820276.4375</v>
      </c>
      <c r="I244" s="25">
        <v>2544222.5</v>
      </c>
      <c r="J244" s="25">
        <v>75305.921875</v>
      </c>
      <c r="K244" s="25">
        <v>77.285957336425781</v>
      </c>
      <c r="L244" s="25">
        <v>39.891319274902344</v>
      </c>
      <c r="M244" s="25">
        <v>227.24424743652344</v>
      </c>
      <c r="N244" s="25">
        <v>53.566795349121094</v>
      </c>
      <c r="O244" s="9"/>
    </row>
    <row r="245" spans="1:15">
      <c r="A245" s="9">
        <v>125235502</v>
      </c>
      <c r="B245" s="9"/>
      <c r="C245" s="9" t="s">
        <v>290</v>
      </c>
      <c r="D245" s="9" t="s">
        <v>40</v>
      </c>
      <c r="E245" s="9" t="s">
        <v>66</v>
      </c>
      <c r="F245" s="25">
        <v>271047.59375</v>
      </c>
      <c r="G245" s="25">
        <v>2086543.375</v>
      </c>
      <c r="H245" s="25">
        <v>1923182.625</v>
      </c>
      <c r="I245" s="25">
        <v>1824177.75</v>
      </c>
      <c r="J245" s="25">
        <v>278862.75</v>
      </c>
      <c r="K245" s="25">
        <v>297.30474853515625</v>
      </c>
      <c r="L245" s="25">
        <v>8.4543056488037109</v>
      </c>
      <c r="M245" s="25">
        <v>58.331470489501953</v>
      </c>
      <c r="N245" s="25">
        <v>59.867202758789063</v>
      </c>
      <c r="O245" s="9"/>
    </row>
    <row r="246" spans="1:15">
      <c r="A246" s="9">
        <v>104105003</v>
      </c>
      <c r="B246" s="9"/>
      <c r="C246" s="9" t="s">
        <v>291</v>
      </c>
      <c r="D246" s="9" t="s">
        <v>40</v>
      </c>
      <c r="E246" s="9" t="s">
        <v>47</v>
      </c>
      <c r="F246" s="25">
        <v>198828.453125</v>
      </c>
      <c r="G246" s="25">
        <v>1825564.125</v>
      </c>
      <c r="H246" s="25">
        <v>1133618.125</v>
      </c>
      <c r="I246" s="25">
        <v>1569602.75</v>
      </c>
      <c r="J246" s="25">
        <v>148195.171875</v>
      </c>
      <c r="K246" s="25">
        <v>222.21881103515625</v>
      </c>
      <c r="L246" s="25">
        <v>13.660314559936523</v>
      </c>
      <c r="M246" s="25">
        <v>98.262504577636719</v>
      </c>
      <c r="N246" s="25">
        <v>61.789005279541016</v>
      </c>
      <c r="O246" s="9"/>
    </row>
    <row r="247" spans="1:15">
      <c r="A247" s="9">
        <v>101633903</v>
      </c>
      <c r="B247" s="9"/>
      <c r="C247" s="9" t="s">
        <v>292</v>
      </c>
      <c r="D247" s="9" t="s">
        <v>40</v>
      </c>
      <c r="E247" s="9" t="s">
        <v>45</v>
      </c>
      <c r="F247" s="25">
        <v>259708.203125</v>
      </c>
      <c r="G247" s="25">
        <v>2880885</v>
      </c>
      <c r="H247" s="25">
        <v>823747.5</v>
      </c>
      <c r="I247" s="25">
        <v>2696409.75</v>
      </c>
      <c r="J247" s="25">
        <v>91639.34375</v>
      </c>
      <c r="K247" s="25">
        <v>125.75130462646484</v>
      </c>
      <c r="L247" s="25">
        <v>34.271232604980469</v>
      </c>
      <c r="M247" s="25">
        <v>193.89523315429688</v>
      </c>
      <c r="N247" s="25">
        <v>63.169822692871094</v>
      </c>
      <c r="O247" s="9"/>
    </row>
    <row r="248" spans="1:15">
      <c r="A248" s="9">
        <v>103026002</v>
      </c>
      <c r="B248" s="9"/>
      <c r="C248" s="9" t="s">
        <v>293</v>
      </c>
      <c r="D248" s="9" t="s">
        <v>40</v>
      </c>
      <c r="E248" s="9" t="s">
        <v>49</v>
      </c>
      <c r="F248" s="25">
        <v>778313.25</v>
      </c>
      <c r="G248" s="25">
        <v>10685784</v>
      </c>
      <c r="H248" s="25">
        <v>2360923</v>
      </c>
      <c r="I248" s="25">
        <v>11186466</v>
      </c>
      <c r="J248" s="25">
        <v>212909.28125</v>
      </c>
      <c r="K248" s="25">
        <v>64.917488098144531</v>
      </c>
      <c r="L248" s="25">
        <v>53.844985961914063</v>
      </c>
      <c r="M248" s="25">
        <v>232.99755859375</v>
      </c>
      <c r="N248" s="25">
        <v>115.25013732910156</v>
      </c>
      <c r="O248" s="9"/>
    </row>
    <row r="249" spans="1:15">
      <c r="A249" s="9">
        <v>115216503</v>
      </c>
      <c r="B249" s="9"/>
      <c r="C249" s="9" t="s">
        <v>294</v>
      </c>
      <c r="D249" s="9" t="s">
        <v>40</v>
      </c>
      <c r="E249" s="9" t="s">
        <v>57</v>
      </c>
      <c r="F249" s="25">
        <v>421239.4375</v>
      </c>
      <c r="G249" s="25">
        <v>3888684.75</v>
      </c>
      <c r="H249" s="25">
        <v>1886848</v>
      </c>
      <c r="I249" s="25">
        <v>3802733.75</v>
      </c>
      <c r="J249" s="25">
        <v>235313.25</v>
      </c>
      <c r="K249" s="25">
        <v>216.3526611328125</v>
      </c>
      <c r="L249" s="25">
        <v>18.31568717956543</v>
      </c>
      <c r="M249" s="25">
        <v>89.3660888671875</v>
      </c>
      <c r="N249" s="25">
        <v>82.927619934082031</v>
      </c>
      <c r="O249" s="9"/>
    </row>
    <row r="250" spans="1:15">
      <c r="A250" s="9">
        <v>104435003</v>
      </c>
      <c r="B250" s="9"/>
      <c r="C250" s="9" t="s">
        <v>295</v>
      </c>
      <c r="D250" s="9" t="s">
        <v>40</v>
      </c>
      <c r="E250" s="9" t="s">
        <v>47</v>
      </c>
      <c r="F250" s="25">
        <v>169708.5</v>
      </c>
      <c r="G250" s="25">
        <v>1832727.375</v>
      </c>
      <c r="H250" s="25">
        <v>506277.25</v>
      </c>
      <c r="I250" s="25">
        <v>1787954</v>
      </c>
      <c r="J250" s="25">
        <v>63825.20703125</v>
      </c>
      <c r="K250" s="25">
        <v>90.207305908203125</v>
      </c>
      <c r="L250" s="25">
        <v>31.373746871948242</v>
      </c>
      <c r="M250" s="25">
        <v>160.37864685058594</v>
      </c>
      <c r="N250" s="25">
        <v>10.794167518615723</v>
      </c>
      <c r="O250" s="9"/>
    </row>
    <row r="251" spans="1:15">
      <c r="A251" s="9">
        <v>123465303</v>
      </c>
      <c r="B251" s="9"/>
      <c r="C251" s="9" t="s">
        <v>296</v>
      </c>
      <c r="D251" s="9" t="s">
        <v>40</v>
      </c>
      <c r="E251" s="9" t="s">
        <v>41</v>
      </c>
      <c r="F251" s="25">
        <v>418159.8125</v>
      </c>
      <c r="G251" s="25">
        <v>3699033.5</v>
      </c>
      <c r="H251" s="25">
        <v>2422148.5</v>
      </c>
      <c r="I251" s="25">
        <v>3293738</v>
      </c>
      <c r="J251" s="25">
        <v>340309.5</v>
      </c>
      <c r="K251" s="25">
        <v>258.66256713867188</v>
      </c>
      <c r="L251" s="25">
        <v>12.098379135131836</v>
      </c>
      <c r="M251" s="25">
        <v>74.739471435546875</v>
      </c>
      <c r="N251" s="25">
        <v>27.584880828857422</v>
      </c>
      <c r="O251" s="9"/>
    </row>
    <row r="252" spans="1:15">
      <c r="A252" s="9">
        <v>108565203</v>
      </c>
      <c r="B252" s="9"/>
      <c r="C252" s="9" t="s">
        <v>297</v>
      </c>
      <c r="D252" s="9" t="s">
        <v>40</v>
      </c>
      <c r="E252" s="9" t="s">
        <v>60</v>
      </c>
      <c r="F252" s="25">
        <v>117190.796875</v>
      </c>
      <c r="G252" s="25">
        <v>1649751.125</v>
      </c>
      <c r="H252" s="25">
        <v>463247.1875</v>
      </c>
      <c r="I252" s="25">
        <v>1516161.25</v>
      </c>
      <c r="J252" s="25">
        <v>46109.59765625</v>
      </c>
      <c r="K252" s="25">
        <v>50.263698577880859</v>
      </c>
      <c r="L252" s="25">
        <v>38.320480346679688</v>
      </c>
      <c r="M252" s="25">
        <v>245.555908203125</v>
      </c>
      <c r="N252" s="25">
        <v>145.13394165039063</v>
      </c>
      <c r="O252" s="9"/>
    </row>
    <row r="253" spans="1:15">
      <c r="A253" s="9">
        <v>119355503</v>
      </c>
      <c r="B253" s="9"/>
      <c r="C253" s="9" t="s">
        <v>298</v>
      </c>
      <c r="D253" s="9" t="s">
        <v>40</v>
      </c>
      <c r="E253" s="9" t="s">
        <v>43</v>
      </c>
      <c r="F253" s="25">
        <v>196955.546875</v>
      </c>
      <c r="G253" s="25">
        <v>2399209</v>
      </c>
      <c r="H253" s="25">
        <v>780090.0625</v>
      </c>
      <c r="I253" s="25">
        <v>2435956.5</v>
      </c>
      <c r="J253" s="25">
        <v>93724.1015625</v>
      </c>
      <c r="K253" s="25">
        <v>190.55575561523438</v>
      </c>
      <c r="L253" s="25">
        <v>27.7000732421875</v>
      </c>
      <c r="M253" s="25">
        <v>114.46643829345703</v>
      </c>
      <c r="N253" s="25">
        <v>35.336097717285156</v>
      </c>
      <c r="O253" s="9"/>
    </row>
    <row r="254" spans="1:15">
      <c r="A254" s="9">
        <v>116555003</v>
      </c>
      <c r="B254" s="9"/>
      <c r="C254" s="9" t="s">
        <v>299</v>
      </c>
      <c r="D254" s="9" t="s">
        <v>40</v>
      </c>
      <c r="E254" s="9" t="s">
        <v>54</v>
      </c>
      <c r="F254" s="25">
        <v>290203.8125</v>
      </c>
      <c r="G254" s="25">
        <v>3080959.25</v>
      </c>
      <c r="H254" s="25">
        <v>290203.8125</v>
      </c>
      <c r="I254" s="25">
        <v>3390247.25</v>
      </c>
      <c r="J254" s="25">
        <v>112373.9140625</v>
      </c>
      <c r="K254" s="25">
        <v>104.14511871337891</v>
      </c>
      <c r="L254" s="25">
        <v>29.999515533447266</v>
      </c>
      <c r="M254" s="25">
        <v>161.76451110839844</v>
      </c>
      <c r="N254" s="25">
        <v>65.150398254394531</v>
      </c>
      <c r="O254" s="9"/>
    </row>
    <row r="255" spans="1:15">
      <c r="A255" s="9">
        <v>115226003</v>
      </c>
      <c r="B255" s="9"/>
      <c r="C255" s="9" t="s">
        <v>300</v>
      </c>
      <c r="D255" s="9" t="s">
        <v>40</v>
      </c>
      <c r="E255" s="9" t="s">
        <v>57</v>
      </c>
      <c r="F255" s="25">
        <v>342200.25</v>
      </c>
      <c r="G255" s="25">
        <v>3372932</v>
      </c>
      <c r="H255" s="25">
        <v>1244225.625</v>
      </c>
      <c r="I255" s="25">
        <v>3395930</v>
      </c>
      <c r="J255" s="25">
        <v>151480.3125</v>
      </c>
      <c r="K255" s="25">
        <v>175.99470520019531</v>
      </c>
      <c r="L255" s="25">
        <v>24.5255126953125</v>
      </c>
      <c r="M255" s="25">
        <v>118.18170928955078</v>
      </c>
      <c r="N255" s="25">
        <v>108.54939270019531</v>
      </c>
      <c r="O255" s="9"/>
    </row>
    <row r="256" spans="1:15">
      <c r="A256" s="9">
        <v>127045303</v>
      </c>
      <c r="B256" s="9"/>
      <c r="C256" s="9" t="s">
        <v>301</v>
      </c>
      <c r="D256" s="9" t="s">
        <v>40</v>
      </c>
      <c r="E256" s="9" t="s">
        <v>47</v>
      </c>
      <c r="F256" s="25">
        <v>50433.1484375</v>
      </c>
      <c r="G256" s="25">
        <v>833884.6875</v>
      </c>
      <c r="H256" s="25">
        <v>133621.421875</v>
      </c>
      <c r="I256" s="25">
        <v>864356.0625</v>
      </c>
      <c r="J256" s="25">
        <v>18401.9453125</v>
      </c>
      <c r="K256" s="25">
        <v>29.365047454833984</v>
      </c>
      <c r="L256" s="25">
        <v>48.055671691894531</v>
      </c>
      <c r="M256" s="25">
        <v>255.62490844726563</v>
      </c>
      <c r="N256" s="25">
        <v>194.262451171875</v>
      </c>
      <c r="O256" s="9"/>
    </row>
    <row r="257" spans="1:15">
      <c r="A257" s="9">
        <v>111444602</v>
      </c>
      <c r="B257" s="9"/>
      <c r="C257" s="9" t="s">
        <v>302</v>
      </c>
      <c r="D257" s="9" t="s">
        <v>40</v>
      </c>
      <c r="E257" s="9" t="s">
        <v>54</v>
      </c>
      <c r="F257" s="25">
        <v>674802.625</v>
      </c>
      <c r="G257" s="25">
        <v>9313228</v>
      </c>
      <c r="H257" s="25">
        <v>2283237</v>
      </c>
      <c r="I257" s="25">
        <v>9226865</v>
      </c>
      <c r="J257" s="25">
        <v>243860.28125</v>
      </c>
      <c r="K257" s="25">
        <v>104.09344482421875</v>
      </c>
      <c r="L257" s="25">
        <v>40.9580078125</v>
      </c>
      <c r="M257" s="25">
        <v>179.23532104492188</v>
      </c>
      <c r="N257" s="25">
        <v>111.19577026367188</v>
      </c>
      <c r="O257" s="9"/>
    </row>
    <row r="258" spans="1:15">
      <c r="A258" s="9">
        <v>116605003</v>
      </c>
      <c r="B258" s="9"/>
      <c r="C258" s="9" t="s">
        <v>303</v>
      </c>
      <c r="D258" s="9" t="s">
        <v>40</v>
      </c>
      <c r="E258" s="9" t="s">
        <v>54</v>
      </c>
      <c r="F258" s="25">
        <v>245749.203125</v>
      </c>
      <c r="G258" s="25">
        <v>2606133.25</v>
      </c>
      <c r="H258" s="25">
        <v>861323.9375</v>
      </c>
      <c r="I258" s="25">
        <v>2555261.25</v>
      </c>
      <c r="J258" s="25">
        <v>112314.5859375</v>
      </c>
      <c r="K258" s="25">
        <v>117.68292236328125</v>
      </c>
      <c r="L258" s="25">
        <v>25.391916275024414</v>
      </c>
      <c r="M258" s="25">
        <v>141.51205444335938</v>
      </c>
      <c r="N258" s="25">
        <v>160.41091918945313</v>
      </c>
      <c r="O258" s="9"/>
    </row>
    <row r="259" spans="1:15">
      <c r="A259" s="9">
        <v>105257602</v>
      </c>
      <c r="B259" s="9"/>
      <c r="C259" s="9" t="s">
        <v>304</v>
      </c>
      <c r="D259" s="9" t="s">
        <v>40</v>
      </c>
      <c r="E259" s="9" t="s">
        <v>148</v>
      </c>
      <c r="F259" s="25">
        <v>716689.0625</v>
      </c>
      <c r="G259" s="25">
        <v>5487725.5</v>
      </c>
      <c r="H259" s="25">
        <v>2561360.75</v>
      </c>
      <c r="I259" s="25">
        <v>5193764</v>
      </c>
      <c r="J259" s="25">
        <v>307467.6875</v>
      </c>
      <c r="K259" s="25">
        <v>198.55818176269531</v>
      </c>
      <c r="L259" s="25">
        <v>20.179079055786133</v>
      </c>
      <c r="M259" s="25">
        <v>109.59995269775391</v>
      </c>
      <c r="N259" s="25">
        <v>69.13555908203125</v>
      </c>
      <c r="O259" s="9"/>
    </row>
    <row r="260" spans="1:15">
      <c r="A260" s="9">
        <v>115226103</v>
      </c>
      <c r="B260" s="9"/>
      <c r="C260" s="9" t="s">
        <v>305</v>
      </c>
      <c r="D260" s="9" t="s">
        <v>40</v>
      </c>
      <c r="E260" s="9" t="s">
        <v>57</v>
      </c>
      <c r="F260" s="25">
        <v>130199.8515625</v>
      </c>
      <c r="G260" s="25">
        <v>1329251.875</v>
      </c>
      <c r="H260" s="25">
        <v>414435.0625</v>
      </c>
      <c r="I260" s="25">
        <v>1316455.75</v>
      </c>
      <c r="J260" s="25">
        <v>50602.6796875</v>
      </c>
      <c r="K260" s="25">
        <v>124.63881683349609</v>
      </c>
      <c r="L260" s="25">
        <v>28.841392517089844</v>
      </c>
      <c r="M260" s="25">
        <v>147.35430908203125</v>
      </c>
      <c r="N260" s="25">
        <v>91.951393127441406</v>
      </c>
      <c r="O260" s="9"/>
    </row>
    <row r="261" spans="1:15">
      <c r="A261" s="9">
        <v>116195004</v>
      </c>
      <c r="B261" s="9"/>
      <c r="C261" s="9" t="s">
        <v>306</v>
      </c>
      <c r="D261" s="9" t="s">
        <v>40</v>
      </c>
      <c r="E261" s="9" t="s">
        <v>43</v>
      </c>
      <c r="F261" s="25">
        <v>96271.203125</v>
      </c>
      <c r="G261" s="25">
        <v>1148423.125</v>
      </c>
      <c r="H261" s="25">
        <v>329216.4375</v>
      </c>
      <c r="I261" s="25">
        <v>1056600.75</v>
      </c>
      <c r="J261" s="25">
        <v>39302.17578125</v>
      </c>
      <c r="K261" s="25">
        <v>118.48911285400391</v>
      </c>
      <c r="L261" s="25">
        <v>31.669858932495117</v>
      </c>
      <c r="M261" s="25">
        <v>182.84577941894531</v>
      </c>
      <c r="N261" s="25">
        <v>167.41246032714844</v>
      </c>
      <c r="O261" s="9"/>
    </row>
    <row r="262" spans="1:15">
      <c r="A262" s="9">
        <v>116495003</v>
      </c>
      <c r="B262" s="9"/>
      <c r="C262" s="9" t="s">
        <v>307</v>
      </c>
      <c r="D262" s="9" t="s">
        <v>40</v>
      </c>
      <c r="E262" s="9" t="s">
        <v>43</v>
      </c>
      <c r="F262" s="25">
        <v>292556.25</v>
      </c>
      <c r="G262" s="25">
        <v>2963690</v>
      </c>
      <c r="H262" s="25">
        <v>1067834.75</v>
      </c>
      <c r="I262" s="25">
        <v>2862141</v>
      </c>
      <c r="J262" s="25">
        <v>105800.71875</v>
      </c>
      <c r="K262" s="25">
        <v>114.12728118896484</v>
      </c>
      <c r="L262" s="25">
        <v>30.777166366577148</v>
      </c>
      <c r="M262" s="25">
        <v>169.37773132324219</v>
      </c>
      <c r="N262" s="25">
        <v>80.603118896484375</v>
      </c>
      <c r="O262" s="9"/>
    </row>
    <row r="263" spans="1:15">
      <c r="A263" s="9">
        <v>129544703</v>
      </c>
      <c r="B263" s="9"/>
      <c r="C263" s="9" t="s">
        <v>308</v>
      </c>
      <c r="D263" s="9" t="s">
        <v>40</v>
      </c>
      <c r="E263" s="9" t="s">
        <v>52</v>
      </c>
      <c r="F263" s="25">
        <v>209823.59375</v>
      </c>
      <c r="G263" s="25">
        <v>2839967.75</v>
      </c>
      <c r="H263" s="25">
        <v>642399.625</v>
      </c>
      <c r="I263" s="25">
        <v>2948787</v>
      </c>
      <c r="J263" s="25">
        <v>63272.02734375</v>
      </c>
      <c r="K263" s="25">
        <v>114.17367553710938</v>
      </c>
      <c r="L263" s="25">
        <v>48.201255798339844</v>
      </c>
      <c r="M263" s="25">
        <v>178.76805114746094</v>
      </c>
      <c r="N263" s="25">
        <v>75.043212890625</v>
      </c>
      <c r="O263" s="9"/>
    </row>
    <row r="264" spans="1:15">
      <c r="A264" s="9">
        <v>104375003</v>
      </c>
      <c r="B264" s="9"/>
      <c r="C264" s="9" t="s">
        <v>309</v>
      </c>
      <c r="D264" s="9" t="s">
        <v>40</v>
      </c>
      <c r="E264" s="9" t="s">
        <v>47</v>
      </c>
      <c r="F264" s="25">
        <v>205225.5</v>
      </c>
      <c r="G264" s="25">
        <v>2630488.75</v>
      </c>
      <c r="H264" s="25">
        <v>803831.125</v>
      </c>
      <c r="I264" s="25">
        <v>2494275.5</v>
      </c>
      <c r="J264" s="25">
        <v>75745.8203125</v>
      </c>
      <c r="K264" s="25">
        <v>81.03509521484375</v>
      </c>
      <c r="L264" s="25">
        <v>37.437236785888672</v>
      </c>
      <c r="M264" s="25">
        <v>225.83085632324219</v>
      </c>
      <c r="N264" s="25">
        <v>130.74606323242188</v>
      </c>
      <c r="O264" s="9"/>
    </row>
    <row r="265" spans="1:15">
      <c r="A265" s="9">
        <v>107655803</v>
      </c>
      <c r="B265" s="9"/>
      <c r="C265" s="9" t="s">
        <v>310</v>
      </c>
      <c r="D265" s="9" t="s">
        <v>40</v>
      </c>
      <c r="E265" s="9" t="s">
        <v>45</v>
      </c>
      <c r="F265" s="25">
        <v>148656.296875</v>
      </c>
      <c r="G265" s="25">
        <v>1776899.375</v>
      </c>
      <c r="H265" s="25">
        <v>510033.0625</v>
      </c>
      <c r="I265" s="25">
        <v>1780754.5</v>
      </c>
      <c r="J265" s="25">
        <v>47631.6328125</v>
      </c>
      <c r="K265" s="25">
        <v>73.670036315917969</v>
      </c>
      <c r="L265" s="25">
        <v>40.425983428955078</v>
      </c>
      <c r="M265" s="25">
        <v>233.14103698730469</v>
      </c>
      <c r="N265" s="25">
        <v>118.11908721923828</v>
      </c>
      <c r="O265" s="9"/>
    </row>
    <row r="266" spans="1:15">
      <c r="A266" s="9">
        <v>104105353</v>
      </c>
      <c r="B266" s="9"/>
      <c r="C266" s="9" t="s">
        <v>311</v>
      </c>
      <c r="D266" s="9" t="s">
        <v>40</v>
      </c>
      <c r="E266" s="9" t="s">
        <v>47</v>
      </c>
      <c r="F266" s="25">
        <v>189178.65625</v>
      </c>
      <c r="G266" s="25">
        <v>2342506</v>
      </c>
      <c r="H266" s="25">
        <v>635795.625</v>
      </c>
      <c r="I266" s="25">
        <v>2115621.25</v>
      </c>
      <c r="J266" s="25">
        <v>61792.9453125</v>
      </c>
      <c r="K266" s="25">
        <v>91.485603332519531</v>
      </c>
      <c r="L266" s="25">
        <v>40.970451354980469</v>
      </c>
      <c r="M266" s="25">
        <v>226.8505859375</v>
      </c>
      <c r="N266" s="25">
        <v>134.24314880371094</v>
      </c>
      <c r="O266" s="9"/>
    </row>
    <row r="267" spans="1:15">
      <c r="A267" s="9">
        <v>117415004</v>
      </c>
      <c r="B267" s="9"/>
      <c r="C267" s="9" t="s">
        <v>312</v>
      </c>
      <c r="D267" s="9" t="s">
        <v>40</v>
      </c>
      <c r="E267" s="9" t="s">
        <v>54</v>
      </c>
      <c r="F267" s="25">
        <v>119325.6015625</v>
      </c>
      <c r="G267" s="25">
        <v>1597633</v>
      </c>
      <c r="H267" s="25">
        <v>470582.40625</v>
      </c>
      <c r="I267" s="25">
        <v>1569454</v>
      </c>
      <c r="J267" s="25">
        <v>51030.3984375</v>
      </c>
      <c r="K267" s="25">
        <v>97.263206481933594</v>
      </c>
      <c r="L267" s="25">
        <v>33.645801544189453</v>
      </c>
      <c r="M267" s="25">
        <v>192.63043212890625</v>
      </c>
      <c r="N267" s="25">
        <v>139.88467407226563</v>
      </c>
      <c r="O267" s="9"/>
    </row>
    <row r="268" spans="1:15">
      <c r="A268" s="9">
        <v>103026303</v>
      </c>
      <c r="B268" s="9"/>
      <c r="C268" s="9" t="s">
        <v>313</v>
      </c>
      <c r="D268" s="9" t="s">
        <v>40</v>
      </c>
      <c r="E268" s="9" t="s">
        <v>49</v>
      </c>
      <c r="F268" s="25">
        <v>300971.09375</v>
      </c>
      <c r="G268" s="25">
        <v>2107064</v>
      </c>
      <c r="H268" s="25">
        <v>1571479.25</v>
      </c>
      <c r="I268" s="25">
        <v>1925259.375</v>
      </c>
      <c r="J268" s="25">
        <v>252631.171875</v>
      </c>
      <c r="K268" s="25">
        <v>191.21820068359375</v>
      </c>
      <c r="L268" s="25">
        <v>9.5318202972412109</v>
      </c>
      <c r="M268" s="25">
        <v>60.112312316894531</v>
      </c>
      <c r="N268" s="25">
        <v>102.94009399414063</v>
      </c>
      <c r="O268" s="9"/>
    </row>
    <row r="269" spans="1:15">
      <c r="A269" s="9">
        <v>117415103</v>
      </c>
      <c r="B269" s="9"/>
      <c r="C269" s="9" t="s">
        <v>314</v>
      </c>
      <c r="D269" s="9" t="s">
        <v>40</v>
      </c>
      <c r="E269" s="9" t="s">
        <v>54</v>
      </c>
      <c r="F269" s="25">
        <v>235494.296875</v>
      </c>
      <c r="G269" s="25">
        <v>2558817</v>
      </c>
      <c r="H269" s="25">
        <v>779749.25</v>
      </c>
      <c r="I269" s="25">
        <v>2558113</v>
      </c>
      <c r="J269" s="25">
        <v>92467.0625</v>
      </c>
      <c r="K269" s="25">
        <v>138.60740661621094</v>
      </c>
      <c r="L269" s="25">
        <v>30.21953010559082</v>
      </c>
      <c r="M269" s="25">
        <v>149.16401672363281</v>
      </c>
      <c r="N269" s="25">
        <v>41.221824645996094</v>
      </c>
      <c r="O269" s="9"/>
    </row>
    <row r="270" spans="1:15">
      <c r="A270" s="9">
        <v>119584503</v>
      </c>
      <c r="B270" s="9"/>
      <c r="C270" s="9" t="s">
        <v>315</v>
      </c>
      <c r="D270" s="9" t="s">
        <v>40</v>
      </c>
      <c r="E270" s="9" t="s">
        <v>43</v>
      </c>
      <c r="F270" s="25">
        <v>197881.953125</v>
      </c>
      <c r="G270" s="25">
        <v>2663345.25</v>
      </c>
      <c r="H270" s="25">
        <v>685742.4375</v>
      </c>
      <c r="I270" s="25">
        <v>2456525</v>
      </c>
      <c r="J270" s="25">
        <v>82234.6875</v>
      </c>
      <c r="K270" s="25">
        <v>131.5872802734375</v>
      </c>
      <c r="L270" s="25">
        <v>34.793434143066406</v>
      </c>
      <c r="M270" s="25">
        <v>181.82211303710938</v>
      </c>
      <c r="N270" s="25">
        <v>33.841316223144531</v>
      </c>
      <c r="O270" s="9"/>
    </row>
    <row r="271" spans="1:15">
      <c r="A271" s="9">
        <v>103026343</v>
      </c>
      <c r="B271" s="9"/>
      <c r="C271" s="9" t="s">
        <v>316</v>
      </c>
      <c r="D271" s="9" t="s">
        <v>40</v>
      </c>
      <c r="E271" s="9" t="s">
        <v>49</v>
      </c>
      <c r="F271" s="25">
        <v>392818.34375</v>
      </c>
      <c r="G271" s="25">
        <v>2837658</v>
      </c>
      <c r="H271" s="25">
        <v>1817468</v>
      </c>
      <c r="I271" s="25">
        <v>2540267.5</v>
      </c>
      <c r="J271" s="25">
        <v>272285.03125</v>
      </c>
      <c r="K271" s="25">
        <v>217.073486328125</v>
      </c>
      <c r="L271" s="25">
        <v>11.864317893981934</v>
      </c>
      <c r="M271" s="25">
        <v>73.357963562011719</v>
      </c>
      <c r="N271" s="25">
        <v>74.928466796875</v>
      </c>
      <c r="O271" s="9"/>
    </row>
    <row r="272" spans="1:15">
      <c r="A272" s="9">
        <v>122097203</v>
      </c>
      <c r="B272" s="9"/>
      <c r="C272" s="9" t="s">
        <v>317</v>
      </c>
      <c r="D272" s="9" t="s">
        <v>40</v>
      </c>
      <c r="E272" s="9" t="s">
        <v>41</v>
      </c>
      <c r="F272" s="25">
        <v>152672.40625</v>
      </c>
      <c r="G272" s="25">
        <v>1415030.375</v>
      </c>
      <c r="H272" s="25">
        <v>485010.21875</v>
      </c>
      <c r="I272" s="25">
        <v>1516295.75</v>
      </c>
      <c r="J272" s="25">
        <v>67947.859375</v>
      </c>
      <c r="K272" s="25">
        <v>213.21621704101563</v>
      </c>
      <c r="L272" s="25">
        <v>23.0721435546875</v>
      </c>
      <c r="M272" s="25">
        <v>108.88527679443359</v>
      </c>
      <c r="N272" s="25">
        <v>0</v>
      </c>
      <c r="O272" s="9"/>
    </row>
    <row r="273" spans="1:15">
      <c r="A273" s="9">
        <v>110175003</v>
      </c>
      <c r="B273" s="9"/>
      <c r="C273" s="9" t="s">
        <v>318</v>
      </c>
      <c r="D273" s="9" t="s">
        <v>40</v>
      </c>
      <c r="E273" s="9" t="s">
        <v>54</v>
      </c>
      <c r="F273" s="25">
        <v>150695.84375</v>
      </c>
      <c r="G273" s="25">
        <v>1916462.375</v>
      </c>
      <c r="H273" s="25">
        <v>455374</v>
      </c>
      <c r="I273" s="25">
        <v>1830189.75</v>
      </c>
      <c r="J273" s="25">
        <v>53818.0234375</v>
      </c>
      <c r="K273" s="25">
        <v>50.788303375244141</v>
      </c>
      <c r="L273" s="25">
        <v>38.410148620605469</v>
      </c>
      <c r="M273" s="25">
        <v>213.60537719726563</v>
      </c>
      <c r="N273" s="25">
        <v>140.38011169433594</v>
      </c>
      <c r="O273" s="9"/>
    </row>
    <row r="274" spans="1:15">
      <c r="A274" s="9">
        <v>103026402</v>
      </c>
      <c r="B274" s="9"/>
      <c r="C274" s="9" t="s">
        <v>319</v>
      </c>
      <c r="D274" s="9" t="s">
        <v>40</v>
      </c>
      <c r="E274" s="9" t="s">
        <v>49</v>
      </c>
      <c r="F274" s="25">
        <v>522340.9375</v>
      </c>
      <c r="G274" s="25">
        <v>3317943.5</v>
      </c>
      <c r="H274" s="25">
        <v>2604343</v>
      </c>
      <c r="I274" s="25">
        <v>3143886.5</v>
      </c>
      <c r="J274" s="25">
        <v>307217.125</v>
      </c>
      <c r="K274" s="25">
        <v>249.49296569824219</v>
      </c>
      <c r="L274" s="25">
        <v>12.500228881835938</v>
      </c>
      <c r="M274" s="25">
        <v>82.144172668457031</v>
      </c>
      <c r="N274" s="25">
        <v>16.761423110961914</v>
      </c>
      <c r="O274" s="9"/>
    </row>
    <row r="275" spans="1:15">
      <c r="A275" s="9">
        <v>111316003</v>
      </c>
      <c r="B275" s="9"/>
      <c r="C275" s="9" t="s">
        <v>320</v>
      </c>
      <c r="D275" s="9" t="s">
        <v>40</v>
      </c>
      <c r="E275" s="9" t="s">
        <v>54</v>
      </c>
      <c r="F275" s="25">
        <v>187698.59375</v>
      </c>
      <c r="G275" s="25">
        <v>2719250.5</v>
      </c>
      <c r="H275" s="25">
        <v>682210.375</v>
      </c>
      <c r="I275" s="25">
        <v>2663466.25</v>
      </c>
      <c r="J275" s="25">
        <v>72579.2109375</v>
      </c>
      <c r="K275" s="25">
        <v>56.073909759521484</v>
      </c>
      <c r="L275" s="25">
        <v>40.052089691162109</v>
      </c>
      <c r="M275" s="25">
        <v>212.60929870605469</v>
      </c>
      <c r="N275" s="25">
        <v>31.293643951416016</v>
      </c>
      <c r="O275" s="9"/>
    </row>
    <row r="276" spans="1:15">
      <c r="A276" s="9">
        <v>119584603</v>
      </c>
      <c r="B276" s="9"/>
      <c r="C276" s="9" t="s">
        <v>321</v>
      </c>
      <c r="D276" s="9" t="s">
        <v>40</v>
      </c>
      <c r="E276" s="9" t="s">
        <v>43</v>
      </c>
      <c r="F276" s="25">
        <v>139161.90625</v>
      </c>
      <c r="G276" s="25">
        <v>1675271.625</v>
      </c>
      <c r="H276" s="25">
        <v>516835.0625</v>
      </c>
      <c r="I276" s="25">
        <v>1509242</v>
      </c>
      <c r="J276" s="25">
        <v>62510.6953125</v>
      </c>
      <c r="K276" s="25">
        <v>142.48255920410156</v>
      </c>
      <c r="L276" s="25">
        <v>29.025968551635742</v>
      </c>
      <c r="M276" s="25">
        <v>168.15310668945313</v>
      </c>
      <c r="N276" s="25">
        <v>0</v>
      </c>
      <c r="O276" s="9"/>
    </row>
    <row r="277" spans="1:15">
      <c r="A277" s="9">
        <v>116495103</v>
      </c>
      <c r="B277" s="9"/>
      <c r="C277" s="9" t="s">
        <v>322</v>
      </c>
      <c r="D277" s="9" t="s">
        <v>40</v>
      </c>
      <c r="E277" s="9" t="s">
        <v>43</v>
      </c>
      <c r="F277" s="25">
        <v>288373.65625</v>
      </c>
      <c r="G277" s="25">
        <v>3266609.5</v>
      </c>
      <c r="H277" s="25">
        <v>862483.25</v>
      </c>
      <c r="I277" s="25">
        <v>3360171</v>
      </c>
      <c r="J277" s="25">
        <v>65185.6484375</v>
      </c>
      <c r="K277" s="25">
        <v>50.819713592529297</v>
      </c>
      <c r="L277" s="25">
        <v>54.536285400390625</v>
      </c>
      <c r="M277" s="25">
        <v>239.94558715820313</v>
      </c>
      <c r="N277" s="25">
        <v>57.686363220214844</v>
      </c>
      <c r="O277" s="9"/>
    </row>
    <row r="278" spans="1:15">
      <c r="A278" s="9">
        <v>107655903</v>
      </c>
      <c r="B278" s="9"/>
      <c r="C278" s="9" t="s">
        <v>323</v>
      </c>
      <c r="D278" s="9" t="s">
        <v>40</v>
      </c>
      <c r="E278" s="9" t="s">
        <v>45</v>
      </c>
      <c r="F278" s="25">
        <v>270771.4375</v>
      </c>
      <c r="G278" s="25">
        <v>3324566.5</v>
      </c>
      <c r="H278" s="25">
        <v>842434.1875</v>
      </c>
      <c r="I278" s="25">
        <v>3100964.75</v>
      </c>
      <c r="J278" s="25">
        <v>105444.421875</v>
      </c>
      <c r="K278" s="25">
        <v>127.48722076416016</v>
      </c>
      <c r="L278" s="25">
        <v>34.096996307373047</v>
      </c>
      <c r="M278" s="25">
        <v>164.08589172363281</v>
      </c>
      <c r="N278" s="25">
        <v>51.750476837158203</v>
      </c>
      <c r="O278" s="9"/>
    </row>
    <row r="279" spans="1:15">
      <c r="A279" s="9">
        <v>114065503</v>
      </c>
      <c r="B279" s="9"/>
      <c r="C279" s="9" t="s">
        <v>324</v>
      </c>
      <c r="D279" s="9" t="s">
        <v>40</v>
      </c>
      <c r="E279" s="9" t="s">
        <v>52</v>
      </c>
      <c r="F279" s="25">
        <v>466623.15625</v>
      </c>
      <c r="G279" s="25">
        <v>5569112.5</v>
      </c>
      <c r="H279" s="25">
        <v>2116876.25</v>
      </c>
      <c r="I279" s="25">
        <v>5783582</v>
      </c>
      <c r="J279" s="25">
        <v>190070.796875</v>
      </c>
      <c r="K279" s="25">
        <v>231.41989135742188</v>
      </c>
      <c r="L279" s="25">
        <v>31.755195617675781</v>
      </c>
      <c r="M279" s="25">
        <v>113.11851501464844</v>
      </c>
      <c r="N279" s="25">
        <v>130.19566345214844</v>
      </c>
      <c r="O279" s="9"/>
    </row>
    <row r="280" spans="1:15">
      <c r="A280" s="9">
        <v>117415303</v>
      </c>
      <c r="B280" s="9"/>
      <c r="C280" s="9" t="s">
        <v>325</v>
      </c>
      <c r="D280" s="9" t="s">
        <v>40</v>
      </c>
      <c r="E280" s="9" t="s">
        <v>54</v>
      </c>
      <c r="F280" s="25">
        <v>121788</v>
      </c>
      <c r="G280" s="25">
        <v>1232480.75</v>
      </c>
      <c r="H280" s="25">
        <v>448992.25</v>
      </c>
      <c r="I280" s="25">
        <v>1215621.375</v>
      </c>
      <c r="J280" s="25">
        <v>54646.1171875</v>
      </c>
      <c r="K280" s="25">
        <v>139.06640625</v>
      </c>
      <c r="L280" s="25">
        <v>24.782524108886719</v>
      </c>
      <c r="M280" s="25">
        <v>141.24208068847656</v>
      </c>
      <c r="N280" s="25">
        <v>65.171676635742188</v>
      </c>
      <c r="O280" s="9"/>
    </row>
    <row r="281" spans="1:15">
      <c r="A281" s="9">
        <v>120484803</v>
      </c>
      <c r="B281" s="9"/>
      <c r="C281" s="9" t="s">
        <v>326</v>
      </c>
      <c r="D281" s="9" t="s">
        <v>40</v>
      </c>
      <c r="E281" s="9" t="s">
        <v>52</v>
      </c>
      <c r="F281" s="25">
        <v>409828.34375</v>
      </c>
      <c r="G281" s="25">
        <v>4032379.25</v>
      </c>
      <c r="H281" s="25">
        <v>2134280.25</v>
      </c>
      <c r="I281" s="25">
        <v>3753458</v>
      </c>
      <c r="J281" s="25">
        <v>274588.5625</v>
      </c>
      <c r="K281" s="25">
        <v>234.64862060546875</v>
      </c>
      <c r="L281" s="25">
        <v>16.17768669128418</v>
      </c>
      <c r="M281" s="25">
        <v>92.06671142578125</v>
      </c>
      <c r="N281" s="25">
        <v>122.42166137695313</v>
      </c>
      <c r="O281" s="9"/>
    </row>
    <row r="282" spans="1:15">
      <c r="A282" s="9">
        <v>122097502</v>
      </c>
      <c r="B282" s="9"/>
      <c r="C282" s="9" t="s">
        <v>327</v>
      </c>
      <c r="D282" s="9" t="s">
        <v>40</v>
      </c>
      <c r="E282" s="9" t="s">
        <v>41</v>
      </c>
      <c r="F282" s="25">
        <v>1210402.25</v>
      </c>
      <c r="G282" s="25">
        <v>6966709.5</v>
      </c>
      <c r="H282" s="25">
        <v>4557575.5</v>
      </c>
      <c r="I282" s="25">
        <v>6605979</v>
      </c>
      <c r="J282" s="25">
        <v>609035.5625</v>
      </c>
      <c r="K282" s="25">
        <v>223.99449157714844</v>
      </c>
      <c r="L282" s="25">
        <v>13.426329612731934</v>
      </c>
      <c r="M282" s="25">
        <v>79.357917785644531</v>
      </c>
      <c r="N282" s="25">
        <v>47.321815490722656</v>
      </c>
      <c r="O282" s="9"/>
    </row>
    <row r="283" spans="1:15">
      <c r="A283" s="9">
        <v>104375203</v>
      </c>
      <c r="B283" s="9"/>
      <c r="C283" s="9" t="s">
        <v>328</v>
      </c>
      <c r="D283" s="9" t="s">
        <v>40</v>
      </c>
      <c r="E283" s="9" t="s">
        <v>47</v>
      </c>
      <c r="F283" s="25">
        <v>129064.046875</v>
      </c>
      <c r="G283" s="25">
        <v>1095157.375</v>
      </c>
      <c r="H283" s="25">
        <v>510679.25</v>
      </c>
      <c r="I283" s="25">
        <v>1040579.5</v>
      </c>
      <c r="J283" s="25">
        <v>60884.1484375</v>
      </c>
      <c r="K283" s="25">
        <v>217.76536560058594</v>
      </c>
      <c r="L283" s="25">
        <v>20.107391357421875</v>
      </c>
      <c r="M283" s="25">
        <v>113.57391357421875</v>
      </c>
      <c r="N283" s="25">
        <v>124.48322296142578</v>
      </c>
      <c r="O283" s="9"/>
    </row>
    <row r="284" spans="1:15">
      <c r="A284" s="9">
        <v>127045653</v>
      </c>
      <c r="B284" s="9"/>
      <c r="C284" s="9" t="s">
        <v>329</v>
      </c>
      <c r="D284" s="9" t="s">
        <v>40</v>
      </c>
      <c r="E284" s="9" t="s">
        <v>47</v>
      </c>
      <c r="F284" s="25">
        <v>293341.9375</v>
      </c>
      <c r="G284" s="25">
        <v>3359208</v>
      </c>
      <c r="H284" s="25">
        <v>921295</v>
      </c>
      <c r="I284" s="25">
        <v>3310957</v>
      </c>
      <c r="J284" s="25">
        <v>75299.0859375</v>
      </c>
      <c r="K284" s="25">
        <v>79.163818359375</v>
      </c>
      <c r="L284" s="25">
        <v>48.507228851318359</v>
      </c>
      <c r="M284" s="25">
        <v>243.79225158691406</v>
      </c>
      <c r="N284" s="25">
        <v>182.14993286132813</v>
      </c>
      <c r="O284" s="9"/>
    </row>
    <row r="285" spans="1:15">
      <c r="A285" s="9">
        <v>104375302</v>
      </c>
      <c r="B285" s="9"/>
      <c r="C285" s="9" t="s">
        <v>330</v>
      </c>
      <c r="D285" s="9" t="s">
        <v>40</v>
      </c>
      <c r="E285" s="9" t="s">
        <v>47</v>
      </c>
      <c r="F285" s="25">
        <v>502543.0625</v>
      </c>
      <c r="G285" s="25">
        <v>7927014.5</v>
      </c>
      <c r="H285" s="25">
        <v>2203560.25</v>
      </c>
      <c r="I285" s="25">
        <v>8042113</v>
      </c>
      <c r="J285" s="25">
        <v>172281.859375</v>
      </c>
      <c r="K285" s="25">
        <v>39.638526916503906</v>
      </c>
      <c r="L285" s="25">
        <v>48.928878784179688</v>
      </c>
      <c r="M285" s="25">
        <v>245.35232543945313</v>
      </c>
      <c r="N285" s="25">
        <v>65.201156616210938</v>
      </c>
      <c r="O285" s="9"/>
    </row>
    <row r="286" spans="1:15">
      <c r="A286" s="9">
        <v>122097604</v>
      </c>
      <c r="B286" s="9"/>
      <c r="C286" s="9" t="s">
        <v>331</v>
      </c>
      <c r="D286" s="9" t="s">
        <v>40</v>
      </c>
      <c r="E286" s="9" t="s">
        <v>41</v>
      </c>
      <c r="F286" s="25">
        <v>82691.1015625</v>
      </c>
      <c r="G286" s="25">
        <v>1104665.75</v>
      </c>
      <c r="H286" s="25">
        <v>935309</v>
      </c>
      <c r="I286" s="25">
        <v>964927.5625</v>
      </c>
      <c r="J286" s="25">
        <v>123302.53125</v>
      </c>
      <c r="K286" s="25">
        <v>274.26266479492188</v>
      </c>
      <c r="L286" s="25">
        <v>9.6296224594116211</v>
      </c>
      <c r="M286" s="25">
        <v>58.231475830078125</v>
      </c>
      <c r="N286" s="25">
        <v>181.16825866699219</v>
      </c>
      <c r="O286" s="9"/>
    </row>
    <row r="287" spans="1:15">
      <c r="A287" s="9">
        <v>107656303</v>
      </c>
      <c r="B287" s="9"/>
      <c r="C287" s="9" t="s">
        <v>332</v>
      </c>
      <c r="D287" s="9" t="s">
        <v>40</v>
      </c>
      <c r="E287" s="9" t="s">
        <v>45</v>
      </c>
      <c r="F287" s="25">
        <v>451566.90625</v>
      </c>
      <c r="G287" s="25">
        <v>5367101.5</v>
      </c>
      <c r="H287" s="25">
        <v>1389276</v>
      </c>
      <c r="I287" s="25">
        <v>5448860.5</v>
      </c>
      <c r="J287" s="25">
        <v>118735.796875</v>
      </c>
      <c r="K287" s="25">
        <v>79.781707763671875</v>
      </c>
      <c r="L287" s="25">
        <v>49.005176544189453</v>
      </c>
      <c r="M287" s="25">
        <v>210.20159912109375</v>
      </c>
      <c r="N287" s="25">
        <v>46.175140380859375</v>
      </c>
      <c r="O287" s="9"/>
    </row>
    <row r="288" spans="1:15">
      <c r="A288" s="9">
        <v>115504003</v>
      </c>
      <c r="B288" s="9"/>
      <c r="C288" s="9" t="s">
        <v>333</v>
      </c>
      <c r="D288" s="9" t="s">
        <v>40</v>
      </c>
      <c r="E288" s="9" t="s">
        <v>57</v>
      </c>
      <c r="F288" s="25">
        <v>187993.796875</v>
      </c>
      <c r="G288" s="25">
        <v>1824829.875</v>
      </c>
      <c r="H288" s="25">
        <v>583579.4375</v>
      </c>
      <c r="I288" s="25">
        <v>1761791.5</v>
      </c>
      <c r="J288" s="25">
        <v>71401.59375</v>
      </c>
      <c r="K288" s="25">
        <v>99.171585083007813</v>
      </c>
      <c r="L288" s="25">
        <v>28.190177917480469</v>
      </c>
      <c r="M288" s="25">
        <v>158.41714477539063</v>
      </c>
      <c r="N288" s="25">
        <v>92.120620727539063</v>
      </c>
      <c r="O288" s="9"/>
    </row>
    <row r="289" spans="1:15">
      <c r="A289" s="9">
        <v>123465602</v>
      </c>
      <c r="B289" s="9"/>
      <c r="C289" s="9" t="s">
        <v>334</v>
      </c>
      <c r="D289" s="9" t="s">
        <v>40</v>
      </c>
      <c r="E289" s="9" t="s">
        <v>41</v>
      </c>
      <c r="F289" s="25">
        <v>1068345.625</v>
      </c>
      <c r="G289" s="25">
        <v>13213526</v>
      </c>
      <c r="H289" s="25">
        <v>4182321.5</v>
      </c>
      <c r="I289" s="25">
        <v>14043568</v>
      </c>
      <c r="J289" s="25">
        <v>479820</v>
      </c>
      <c r="K289" s="25">
        <v>212.32406616210938</v>
      </c>
      <c r="L289" s="25">
        <v>29.76506233215332</v>
      </c>
      <c r="M289" s="25">
        <v>97.003890991210938</v>
      </c>
      <c r="N289" s="25">
        <v>116.44970703125</v>
      </c>
      <c r="O289" s="9"/>
    </row>
    <row r="290" spans="1:15">
      <c r="A290" s="9">
        <v>103026852</v>
      </c>
      <c r="B290" s="9"/>
      <c r="C290" s="9" t="s">
        <v>335</v>
      </c>
      <c r="D290" s="9" t="s">
        <v>40</v>
      </c>
      <c r="E290" s="9" t="s">
        <v>49</v>
      </c>
      <c r="F290" s="25">
        <v>702844.625</v>
      </c>
      <c r="G290" s="25">
        <v>5270311</v>
      </c>
      <c r="H290" s="25">
        <v>4144803</v>
      </c>
      <c r="I290" s="25">
        <v>4483811</v>
      </c>
      <c r="J290" s="25">
        <v>519426.875</v>
      </c>
      <c r="K290" s="25">
        <v>238.93959045410156</v>
      </c>
      <c r="L290" s="25">
        <v>11.49951171875</v>
      </c>
      <c r="M290" s="25">
        <v>75.894378662109375</v>
      </c>
      <c r="N290" s="25">
        <v>53.842075347900391</v>
      </c>
      <c r="O290" s="9"/>
    </row>
    <row r="291" spans="1:15">
      <c r="A291" s="9">
        <v>106167504</v>
      </c>
      <c r="B291" s="9"/>
      <c r="C291" s="9" t="s">
        <v>336</v>
      </c>
      <c r="D291" s="9" t="s">
        <v>40</v>
      </c>
      <c r="E291" s="9" t="s">
        <v>47</v>
      </c>
      <c r="F291" s="25">
        <v>75033.296875</v>
      </c>
      <c r="G291" s="25">
        <v>963676.0625</v>
      </c>
      <c r="H291" s="25">
        <v>318441.625</v>
      </c>
      <c r="I291" s="25">
        <v>893626.75</v>
      </c>
      <c r="J291" s="25">
        <v>29308.1796875</v>
      </c>
      <c r="K291" s="25">
        <v>105.11000823974609</v>
      </c>
      <c r="L291" s="25">
        <v>35.440937042236328</v>
      </c>
      <c r="M291" s="25">
        <v>207.53277587890625</v>
      </c>
      <c r="N291" s="25">
        <v>72.273712158203125</v>
      </c>
      <c r="O291" s="9"/>
    </row>
    <row r="292" spans="1:15">
      <c r="A292" s="9">
        <v>105258303</v>
      </c>
      <c r="B292" s="9"/>
      <c r="C292" s="9" t="s">
        <v>337</v>
      </c>
      <c r="D292" s="9" t="s">
        <v>40</v>
      </c>
      <c r="E292" s="9" t="s">
        <v>148</v>
      </c>
      <c r="F292" s="25">
        <v>223430.546875</v>
      </c>
      <c r="G292" s="25">
        <v>2840234</v>
      </c>
      <c r="H292" s="25">
        <v>862315.5</v>
      </c>
      <c r="I292" s="25">
        <v>2862279.25</v>
      </c>
      <c r="J292" s="25">
        <v>86943.03125</v>
      </c>
      <c r="K292" s="25">
        <v>103.03223419189453</v>
      </c>
      <c r="L292" s="25">
        <v>35.23760986328125</v>
      </c>
      <c r="M292" s="25">
        <v>186.10037231445313</v>
      </c>
      <c r="N292" s="25">
        <v>121.12141418457031</v>
      </c>
      <c r="O292" s="9"/>
    </row>
    <row r="293" spans="1:15">
      <c r="A293" s="9">
        <v>103026902</v>
      </c>
      <c r="B293" s="9"/>
      <c r="C293" s="9" t="s">
        <v>338</v>
      </c>
      <c r="D293" s="9" t="s">
        <v>40</v>
      </c>
      <c r="E293" s="9" t="s">
        <v>49</v>
      </c>
      <c r="F293" s="25">
        <v>474168.3125</v>
      </c>
      <c r="G293" s="25">
        <v>3495734.5</v>
      </c>
      <c r="H293" s="25">
        <v>2044756.25</v>
      </c>
      <c r="I293" s="25">
        <v>3304126.75</v>
      </c>
      <c r="J293" s="25">
        <v>247282.75</v>
      </c>
      <c r="K293" s="25">
        <v>223.60916137695313</v>
      </c>
      <c r="L293" s="25">
        <v>16.054103851318359</v>
      </c>
      <c r="M293" s="25">
        <v>89.049980163574219</v>
      </c>
      <c r="N293" s="25">
        <v>53.437702178955078</v>
      </c>
      <c r="O293" s="9"/>
    </row>
    <row r="294" spans="1:15">
      <c r="A294" s="9">
        <v>123465702</v>
      </c>
      <c r="B294" s="9"/>
      <c r="C294" s="9" t="s">
        <v>339</v>
      </c>
      <c r="D294" s="9" t="s">
        <v>40</v>
      </c>
      <c r="E294" s="9" t="s">
        <v>41</v>
      </c>
      <c r="F294" s="25">
        <v>1203803.875</v>
      </c>
      <c r="G294" s="25">
        <v>8360958</v>
      </c>
      <c r="H294" s="25">
        <v>6839922</v>
      </c>
      <c r="I294" s="25">
        <v>7700113</v>
      </c>
      <c r="J294" s="25">
        <v>825719.125</v>
      </c>
      <c r="K294" s="25">
        <v>259.4207763671875</v>
      </c>
      <c r="L294" s="25">
        <v>11.583554267883301</v>
      </c>
      <c r="M294" s="25">
        <v>70.491958618164063</v>
      </c>
      <c r="N294" s="25">
        <v>89.908531188964844</v>
      </c>
      <c r="O294" s="9"/>
    </row>
    <row r="295" spans="1:15">
      <c r="A295" s="9">
        <v>119356503</v>
      </c>
      <c r="B295" s="9"/>
      <c r="C295" s="9" t="s">
        <v>340</v>
      </c>
      <c r="D295" s="9" t="s">
        <v>40</v>
      </c>
      <c r="E295" s="9" t="s">
        <v>43</v>
      </c>
      <c r="F295" s="25">
        <v>353515.8125</v>
      </c>
      <c r="G295" s="25">
        <v>3502206.5</v>
      </c>
      <c r="H295" s="25">
        <v>1356909</v>
      </c>
      <c r="I295" s="25">
        <v>3029037.25</v>
      </c>
      <c r="J295" s="25">
        <v>171440.828125</v>
      </c>
      <c r="K295" s="25">
        <v>204.22087097167969</v>
      </c>
      <c r="L295" s="25">
        <v>22.490104675292969</v>
      </c>
      <c r="M295" s="25">
        <v>126.82888031005859</v>
      </c>
      <c r="N295" s="25">
        <v>25.654642105102539</v>
      </c>
      <c r="O295" s="9"/>
    </row>
    <row r="296" spans="1:15">
      <c r="A296" s="9">
        <v>129545003</v>
      </c>
      <c r="B296" s="9"/>
      <c r="C296" s="9" t="s">
        <v>341</v>
      </c>
      <c r="D296" s="9" t="s">
        <v>40</v>
      </c>
      <c r="E296" s="9" t="s">
        <v>52</v>
      </c>
      <c r="F296" s="25">
        <v>318213.15625</v>
      </c>
      <c r="G296" s="25">
        <v>3642420.25</v>
      </c>
      <c r="H296" s="25">
        <v>1110702.375</v>
      </c>
      <c r="I296" s="25">
        <v>3425254</v>
      </c>
      <c r="J296" s="25">
        <v>110523.5859375</v>
      </c>
      <c r="K296" s="25">
        <v>83.409072875976563</v>
      </c>
      <c r="L296" s="25">
        <v>35.835189819335938</v>
      </c>
      <c r="M296" s="25">
        <v>168.27214050292969</v>
      </c>
      <c r="N296" s="25">
        <v>72.186447143554688</v>
      </c>
      <c r="O296" s="9"/>
    </row>
    <row r="297" spans="1:15">
      <c r="A297" s="9">
        <v>108565503</v>
      </c>
      <c r="B297" s="9"/>
      <c r="C297" s="9" t="s">
        <v>342</v>
      </c>
      <c r="D297" s="9" t="s">
        <v>40</v>
      </c>
      <c r="E297" s="9" t="s">
        <v>60</v>
      </c>
      <c r="F297" s="25">
        <v>156889.34375</v>
      </c>
      <c r="G297" s="25">
        <v>2206486.5</v>
      </c>
      <c r="H297" s="25">
        <v>553711.625</v>
      </c>
      <c r="I297" s="25">
        <v>2055360.25</v>
      </c>
      <c r="J297" s="25">
        <v>54131.140625</v>
      </c>
      <c r="K297" s="25">
        <v>80.518440246582031</v>
      </c>
      <c r="L297" s="25">
        <v>43.660186767578125</v>
      </c>
      <c r="M297" s="25">
        <v>239.01420593261719</v>
      </c>
      <c r="N297" s="25">
        <v>251.11726379394531</v>
      </c>
      <c r="O297" s="9"/>
    </row>
    <row r="298" spans="1:15">
      <c r="A298" s="9">
        <v>120484903</v>
      </c>
      <c r="B298" s="9"/>
      <c r="C298" s="9" t="s">
        <v>343</v>
      </c>
      <c r="D298" s="9" t="s">
        <v>40</v>
      </c>
      <c r="E298" s="9" t="s">
        <v>52</v>
      </c>
      <c r="F298" s="25">
        <v>623872.1875</v>
      </c>
      <c r="G298" s="25">
        <v>5521394</v>
      </c>
      <c r="H298" s="25">
        <v>2535631</v>
      </c>
      <c r="I298" s="25">
        <v>5081945.5</v>
      </c>
      <c r="J298" s="25">
        <v>328474.46875</v>
      </c>
      <c r="K298" s="25">
        <v>215.21717834472656</v>
      </c>
      <c r="L298" s="25">
        <v>18.708503723144531</v>
      </c>
      <c r="M298" s="25">
        <v>106.26483154296875</v>
      </c>
      <c r="N298" s="25">
        <v>48.186233520507813</v>
      </c>
      <c r="O298" s="9"/>
    </row>
    <row r="299" spans="1:15">
      <c r="A299" s="9">
        <v>117083004</v>
      </c>
      <c r="B299" s="9"/>
      <c r="C299" s="9" t="s">
        <v>344</v>
      </c>
      <c r="D299" s="9" t="s">
        <v>40</v>
      </c>
      <c r="E299" s="9" t="s">
        <v>43</v>
      </c>
      <c r="F299" s="25">
        <v>110232.1484375</v>
      </c>
      <c r="G299" s="25">
        <v>1442624.625</v>
      </c>
      <c r="H299" s="25">
        <v>423072.4375</v>
      </c>
      <c r="I299" s="25">
        <v>1289643.375</v>
      </c>
      <c r="J299" s="25">
        <v>43294.6484375</v>
      </c>
      <c r="K299" s="25">
        <v>87.580406188964844</v>
      </c>
      <c r="L299" s="25">
        <v>35.867176055908203</v>
      </c>
      <c r="M299" s="25">
        <v>220.74882507324219</v>
      </c>
      <c r="N299" s="25">
        <v>173.11662292480469</v>
      </c>
      <c r="O299" s="9"/>
    </row>
    <row r="300" spans="1:15">
      <c r="A300" s="9">
        <v>112674403</v>
      </c>
      <c r="B300" s="9"/>
      <c r="C300" s="9" t="s">
        <v>345</v>
      </c>
      <c r="D300" s="9" t="s">
        <v>40</v>
      </c>
      <c r="E300" s="9" t="s">
        <v>57</v>
      </c>
      <c r="F300" s="25">
        <v>435669.4375</v>
      </c>
      <c r="G300" s="25">
        <v>4594398</v>
      </c>
      <c r="H300" s="25">
        <v>1896636.75</v>
      </c>
      <c r="I300" s="25">
        <v>4424337.5</v>
      </c>
      <c r="J300" s="25">
        <v>216319.21875</v>
      </c>
      <c r="K300" s="25">
        <v>223.00727844238281</v>
      </c>
      <c r="L300" s="25">
        <v>23.252985000610352</v>
      </c>
      <c r="M300" s="25">
        <v>124.08966827392578</v>
      </c>
      <c r="N300" s="25">
        <v>119.07389831542969</v>
      </c>
      <c r="O300" s="9"/>
    </row>
    <row r="301" spans="1:15">
      <c r="A301" s="9">
        <v>108056004</v>
      </c>
      <c r="B301" s="9"/>
      <c r="C301" s="9" t="s">
        <v>346</v>
      </c>
      <c r="D301" s="9" t="s">
        <v>40</v>
      </c>
      <c r="E301" s="9" t="s">
        <v>60</v>
      </c>
      <c r="F301" s="25">
        <v>111228.8984375</v>
      </c>
      <c r="G301" s="25">
        <v>1670727.5</v>
      </c>
      <c r="H301" s="25">
        <v>434385.15625</v>
      </c>
      <c r="I301" s="25">
        <v>1590197</v>
      </c>
      <c r="J301" s="25">
        <v>43796.375</v>
      </c>
      <c r="K301" s="25">
        <v>75.102195739746094</v>
      </c>
      <c r="L301" s="25">
        <v>40.687301635742188</v>
      </c>
      <c r="M301" s="25">
        <v>221.54005432128906</v>
      </c>
      <c r="N301" s="25">
        <v>147.60530090332031</v>
      </c>
      <c r="O301" s="9"/>
    </row>
    <row r="302" spans="1:15">
      <c r="A302" s="9">
        <v>108114503</v>
      </c>
      <c r="B302" s="9"/>
      <c r="C302" s="9" t="s">
        <v>347</v>
      </c>
      <c r="D302" s="9" t="s">
        <v>40</v>
      </c>
      <c r="E302" s="9" t="s">
        <v>60</v>
      </c>
      <c r="F302" s="25">
        <v>155061.15625</v>
      </c>
      <c r="G302" s="25">
        <v>2485869.25</v>
      </c>
      <c r="H302" s="25">
        <v>541039.875</v>
      </c>
      <c r="I302" s="25">
        <v>2306127.75</v>
      </c>
      <c r="J302" s="25">
        <v>56804.09375</v>
      </c>
      <c r="K302" s="25">
        <v>50.172439575195313</v>
      </c>
      <c r="L302" s="25">
        <v>46.491905212402344</v>
      </c>
      <c r="M302" s="25">
        <v>254.78739929199219</v>
      </c>
      <c r="N302" s="25">
        <v>57.745414733886719</v>
      </c>
      <c r="O302" s="9"/>
    </row>
    <row r="303" spans="1:15">
      <c r="A303" s="9">
        <v>113385003</v>
      </c>
      <c r="B303" s="9"/>
      <c r="C303" s="9" t="s">
        <v>348</v>
      </c>
      <c r="D303" s="9" t="s">
        <v>40</v>
      </c>
      <c r="E303" s="9" t="s">
        <v>57</v>
      </c>
      <c r="F303" s="25">
        <v>263162.40625</v>
      </c>
      <c r="G303" s="25">
        <v>3344871</v>
      </c>
      <c r="H303" s="25">
        <v>747650</v>
      </c>
      <c r="I303" s="25">
        <v>3165907.25</v>
      </c>
      <c r="J303" s="25">
        <v>121732.703125</v>
      </c>
      <c r="K303" s="25">
        <v>206.67481994628906</v>
      </c>
      <c r="L303" s="25">
        <v>29.638982772827148</v>
      </c>
      <c r="M303" s="25">
        <v>137.38713073730469</v>
      </c>
      <c r="N303" s="25">
        <v>125.64739227294922</v>
      </c>
      <c r="O303" s="9"/>
    </row>
    <row r="304" spans="1:15">
      <c r="A304" s="9">
        <v>121394503</v>
      </c>
      <c r="B304" s="9"/>
      <c r="C304" s="9" t="s">
        <v>349</v>
      </c>
      <c r="D304" s="9" t="s">
        <v>40</v>
      </c>
      <c r="E304" s="9" t="s">
        <v>52</v>
      </c>
      <c r="F304" s="25">
        <v>261692.09375</v>
      </c>
      <c r="G304" s="25">
        <v>2439575.75</v>
      </c>
      <c r="H304" s="25">
        <v>922936.875</v>
      </c>
      <c r="I304" s="25">
        <v>2359022.75</v>
      </c>
      <c r="J304" s="25">
        <v>98123.5234375</v>
      </c>
      <c r="K304" s="25">
        <v>180.26213073730469</v>
      </c>
      <c r="L304" s="25">
        <v>27.529256820678711</v>
      </c>
      <c r="M304" s="25">
        <v>150.15913391113281</v>
      </c>
      <c r="N304" s="25">
        <v>180.37245178222656</v>
      </c>
      <c r="O304" s="9"/>
    </row>
    <row r="305" spans="1:15">
      <c r="A305" s="9">
        <v>109535504</v>
      </c>
      <c r="B305" s="9"/>
      <c r="C305" s="9" t="s">
        <v>350</v>
      </c>
      <c r="D305" s="9" t="s">
        <v>40</v>
      </c>
      <c r="E305" s="9" t="s">
        <v>54</v>
      </c>
      <c r="F305" s="25">
        <v>82288.046875</v>
      </c>
      <c r="G305" s="25">
        <v>1149740.375</v>
      </c>
      <c r="H305" s="25">
        <v>287380.84375</v>
      </c>
      <c r="I305" s="25">
        <v>1059003.625</v>
      </c>
      <c r="J305" s="25">
        <v>35048.25390625</v>
      </c>
      <c r="K305" s="25">
        <v>89.608688354492188</v>
      </c>
      <c r="L305" s="25">
        <v>35.152347564697266</v>
      </c>
      <c r="M305" s="25">
        <v>210.063232421875</v>
      </c>
      <c r="N305" s="25">
        <v>176.2098388671875</v>
      </c>
      <c r="O305" s="9"/>
    </row>
    <row r="306" spans="1:15">
      <c r="A306" s="9">
        <v>117596003</v>
      </c>
      <c r="B306" s="9"/>
      <c r="C306" s="9" t="s">
        <v>351</v>
      </c>
      <c r="D306" s="9" t="s">
        <v>40</v>
      </c>
      <c r="E306" s="9" t="s">
        <v>54</v>
      </c>
      <c r="F306" s="25">
        <v>336624.4375</v>
      </c>
      <c r="G306" s="25">
        <v>4304671</v>
      </c>
      <c r="H306" s="25">
        <v>1232553.25</v>
      </c>
      <c r="I306" s="25">
        <v>4081033</v>
      </c>
      <c r="J306" s="25">
        <v>107028.5078125</v>
      </c>
      <c r="K306" s="25">
        <v>84.335456848144531</v>
      </c>
      <c r="L306" s="25">
        <v>43.365039825439453</v>
      </c>
      <c r="M306" s="25">
        <v>217.76113891601563</v>
      </c>
      <c r="N306" s="25">
        <v>146.97990417480469</v>
      </c>
      <c r="O306" s="9"/>
    </row>
    <row r="307" spans="1:15">
      <c r="A307" s="9">
        <v>115674603</v>
      </c>
      <c r="B307" s="9"/>
      <c r="C307" s="9" t="s">
        <v>352</v>
      </c>
      <c r="D307" s="9" t="s">
        <v>40</v>
      </c>
      <c r="E307" s="9" t="s">
        <v>57</v>
      </c>
      <c r="F307" s="25">
        <v>363680.09375</v>
      </c>
      <c r="G307" s="25">
        <v>3875524.75</v>
      </c>
      <c r="H307" s="25">
        <v>1326280</v>
      </c>
      <c r="I307" s="25">
        <v>3724234.5</v>
      </c>
      <c r="J307" s="25">
        <v>174670.546875</v>
      </c>
      <c r="K307" s="25">
        <v>186.04986572265625</v>
      </c>
      <c r="L307" s="25">
        <v>24.269718170166016</v>
      </c>
      <c r="M307" s="25">
        <v>106.67975616455078</v>
      </c>
      <c r="N307" s="25">
        <v>76.094558715820313</v>
      </c>
      <c r="O307" s="9"/>
    </row>
    <row r="308" spans="1:15">
      <c r="A308" s="9">
        <v>103026873</v>
      </c>
      <c r="B308" s="9"/>
      <c r="C308" s="9" t="s">
        <v>353</v>
      </c>
      <c r="D308" s="9" t="s">
        <v>40</v>
      </c>
      <c r="E308" s="9" t="s">
        <v>49</v>
      </c>
      <c r="F308" s="25">
        <v>193912.34375</v>
      </c>
      <c r="G308" s="25">
        <v>1550142.5</v>
      </c>
      <c r="H308" s="25">
        <v>664108.875</v>
      </c>
      <c r="I308" s="25">
        <v>1572166</v>
      </c>
      <c r="J308" s="25">
        <v>74497.6484375</v>
      </c>
      <c r="K308" s="25">
        <v>172.60494995117188</v>
      </c>
      <c r="L308" s="25">
        <v>23.410871505737305</v>
      </c>
      <c r="M308" s="25">
        <v>125.18443298339844</v>
      </c>
      <c r="N308" s="25">
        <v>138.93563842773438</v>
      </c>
      <c r="O308" s="9"/>
    </row>
    <row r="309" spans="1:15">
      <c r="A309" s="9">
        <v>118406003</v>
      </c>
      <c r="B309" s="9"/>
      <c r="C309" s="9" t="s">
        <v>354</v>
      </c>
      <c r="D309" s="9" t="s">
        <v>40</v>
      </c>
      <c r="E309" s="9" t="s">
        <v>43</v>
      </c>
      <c r="F309" s="25">
        <v>168026.84375</v>
      </c>
      <c r="G309" s="25">
        <v>1954711.125</v>
      </c>
      <c r="H309" s="25">
        <v>482977.4375</v>
      </c>
      <c r="I309" s="25">
        <v>1755669.125</v>
      </c>
      <c r="J309" s="25">
        <v>60547.64453125</v>
      </c>
      <c r="K309" s="25">
        <v>108.61849212646484</v>
      </c>
      <c r="L309" s="25">
        <v>35.058967590332031</v>
      </c>
      <c r="M309" s="25">
        <v>201.72023010253906</v>
      </c>
      <c r="N309" s="25">
        <v>0.75038427114486694</v>
      </c>
      <c r="O309" s="9"/>
    </row>
    <row r="310" spans="1:15">
      <c r="A310" s="9">
        <v>105258503</v>
      </c>
      <c r="B310" s="9"/>
      <c r="C310" s="9" t="s">
        <v>355</v>
      </c>
      <c r="D310" s="9" t="s">
        <v>40</v>
      </c>
      <c r="E310" s="9" t="s">
        <v>148</v>
      </c>
      <c r="F310" s="25">
        <v>226589.546875</v>
      </c>
      <c r="G310" s="25">
        <v>2443509.25</v>
      </c>
      <c r="H310" s="25">
        <v>713477.5625</v>
      </c>
      <c r="I310" s="25">
        <v>2273399.25</v>
      </c>
      <c r="J310" s="25">
        <v>68024.3359375</v>
      </c>
      <c r="K310" s="25">
        <v>68.088516235351563</v>
      </c>
      <c r="L310" s="25">
        <v>39.252109527587891</v>
      </c>
      <c r="M310" s="25">
        <v>226.74693298339844</v>
      </c>
      <c r="N310" s="25">
        <v>217.59848022460938</v>
      </c>
      <c r="O310" s="9"/>
    </row>
    <row r="311" spans="1:15">
      <c r="A311" s="9">
        <v>121394603</v>
      </c>
      <c r="B311" s="9"/>
      <c r="C311" s="9" t="s">
        <v>356</v>
      </c>
      <c r="D311" s="9" t="s">
        <v>40</v>
      </c>
      <c r="E311" s="9" t="s">
        <v>52</v>
      </c>
      <c r="F311" s="25">
        <v>248364.59375</v>
      </c>
      <c r="G311" s="25">
        <v>2042850.125</v>
      </c>
      <c r="H311" s="25">
        <v>1048036</v>
      </c>
      <c r="I311" s="25">
        <v>1777582.625</v>
      </c>
      <c r="J311" s="25">
        <v>130451.9453125</v>
      </c>
      <c r="K311" s="25">
        <v>236.74728393554688</v>
      </c>
      <c r="L311" s="25">
        <v>17.563669204711914</v>
      </c>
      <c r="M311" s="25">
        <v>109.07586669921875</v>
      </c>
      <c r="N311" s="25">
        <v>144.03419494628906</v>
      </c>
      <c r="O311" s="9"/>
    </row>
    <row r="312" spans="1:15">
      <c r="A312" s="9">
        <v>107656502</v>
      </c>
      <c r="B312" s="9"/>
      <c r="C312" s="9" t="s">
        <v>357</v>
      </c>
      <c r="D312" s="9" t="s">
        <v>40</v>
      </c>
      <c r="E312" s="9" t="s">
        <v>45</v>
      </c>
      <c r="F312" s="25">
        <v>531763.375</v>
      </c>
      <c r="G312" s="25">
        <v>6211262</v>
      </c>
      <c r="H312" s="25">
        <v>2137290</v>
      </c>
      <c r="I312" s="25">
        <v>6211528</v>
      </c>
      <c r="J312" s="25">
        <v>220610.203125</v>
      </c>
      <c r="K312" s="25">
        <v>173.60829162597656</v>
      </c>
      <c r="L312" s="25">
        <v>30.565338134765625</v>
      </c>
      <c r="M312" s="25">
        <v>146.81869506835938</v>
      </c>
      <c r="N312" s="25">
        <v>35.01800537109375</v>
      </c>
      <c r="O312" s="9"/>
    </row>
    <row r="313" spans="1:15">
      <c r="A313" s="9">
        <v>124156503</v>
      </c>
      <c r="B313" s="9"/>
      <c r="C313" s="9" t="s">
        <v>358</v>
      </c>
      <c r="D313" s="9" t="s">
        <v>40</v>
      </c>
      <c r="E313" s="9" t="s">
        <v>66</v>
      </c>
      <c r="F313" s="25">
        <v>274345.65625</v>
      </c>
      <c r="G313" s="25">
        <v>2752988.25</v>
      </c>
      <c r="H313" s="25">
        <v>1067839.875</v>
      </c>
      <c r="I313" s="25">
        <v>2550257.25</v>
      </c>
      <c r="J313" s="25">
        <v>159828</v>
      </c>
      <c r="K313" s="25">
        <v>222.03562927246094</v>
      </c>
      <c r="L313" s="25">
        <v>18.941198348999023</v>
      </c>
      <c r="M313" s="25">
        <v>102.18582153320313</v>
      </c>
      <c r="N313" s="25">
        <v>95.593391418457031</v>
      </c>
      <c r="O313" s="9"/>
    </row>
    <row r="314" spans="1:15">
      <c r="A314" s="9">
        <v>106616203</v>
      </c>
      <c r="B314" s="9"/>
      <c r="C314" s="9" t="s">
        <v>359</v>
      </c>
      <c r="D314" s="9" t="s">
        <v>40</v>
      </c>
      <c r="E314" s="9" t="s">
        <v>148</v>
      </c>
      <c r="F314" s="25">
        <v>315938.5625</v>
      </c>
      <c r="G314" s="25">
        <v>4511456</v>
      </c>
      <c r="H314" s="25">
        <v>1115270</v>
      </c>
      <c r="I314" s="25">
        <v>4456862</v>
      </c>
      <c r="J314" s="25">
        <v>100602.46875</v>
      </c>
      <c r="K314" s="25">
        <v>45.509479522705078</v>
      </c>
      <c r="L314" s="25">
        <v>47.984851837158203</v>
      </c>
      <c r="M314" s="25">
        <v>255.55667114257813</v>
      </c>
      <c r="N314" s="25">
        <v>144.75650024414063</v>
      </c>
      <c r="O314" s="9"/>
    </row>
    <row r="315" spans="1:15">
      <c r="A315" s="9">
        <v>119356603</v>
      </c>
      <c r="B315" s="9"/>
      <c r="C315" s="9" t="s">
        <v>360</v>
      </c>
      <c r="D315" s="9" t="s">
        <v>40</v>
      </c>
      <c r="E315" s="9" t="s">
        <v>43</v>
      </c>
      <c r="F315" s="25">
        <v>120969.1484375</v>
      </c>
      <c r="G315" s="25">
        <v>2006063.75</v>
      </c>
      <c r="H315" s="25">
        <v>434762.09375</v>
      </c>
      <c r="I315" s="25">
        <v>2208021.5</v>
      </c>
      <c r="J315" s="25">
        <v>55969.390625</v>
      </c>
      <c r="K315" s="25">
        <v>120.61827087402344</v>
      </c>
      <c r="L315" s="25">
        <v>38.003505706787109</v>
      </c>
      <c r="M315" s="25">
        <v>128.3714599609375</v>
      </c>
      <c r="N315" s="25">
        <v>8.9922904968261719</v>
      </c>
      <c r="O315" s="9"/>
    </row>
    <row r="316" spans="1:15">
      <c r="A316" s="9">
        <v>114066503</v>
      </c>
      <c r="B316" s="9"/>
      <c r="C316" s="9" t="s">
        <v>361</v>
      </c>
      <c r="D316" s="9" t="s">
        <v>40</v>
      </c>
      <c r="E316" s="9" t="s">
        <v>52</v>
      </c>
      <c r="F316" s="25">
        <v>203056.046875</v>
      </c>
      <c r="G316" s="25">
        <v>1565975</v>
      </c>
      <c r="H316" s="25">
        <v>755478.3125</v>
      </c>
      <c r="I316" s="25">
        <v>1402060.375</v>
      </c>
      <c r="J316" s="25">
        <v>101106.71875</v>
      </c>
      <c r="K316" s="25">
        <v>216.85142517089844</v>
      </c>
      <c r="L316" s="25">
        <v>17.496671676635742</v>
      </c>
      <c r="M316" s="25">
        <v>102.8734130859375</v>
      </c>
      <c r="N316" s="25">
        <v>37.221324920654297</v>
      </c>
      <c r="O316" s="9"/>
    </row>
    <row r="317" spans="1:15">
      <c r="A317" s="9">
        <v>109537504</v>
      </c>
      <c r="B317" s="9"/>
      <c r="C317" s="9" t="s">
        <v>362</v>
      </c>
      <c r="D317" s="9" t="s">
        <v>40</v>
      </c>
      <c r="E317" s="9" t="s">
        <v>54</v>
      </c>
      <c r="F317" s="25">
        <v>73824.296875</v>
      </c>
      <c r="G317" s="25">
        <v>1048314.4375</v>
      </c>
      <c r="H317" s="25">
        <v>248989.390625</v>
      </c>
      <c r="I317" s="25">
        <v>965749.875</v>
      </c>
      <c r="J317" s="25">
        <v>26002.341796875</v>
      </c>
      <c r="K317" s="25">
        <v>81.714912414550781</v>
      </c>
      <c r="L317" s="25">
        <v>43.155296325683594</v>
      </c>
      <c r="M317" s="25">
        <v>239.07215881347656</v>
      </c>
      <c r="N317" s="25">
        <v>120.23301696777344</v>
      </c>
      <c r="O317" s="9"/>
    </row>
    <row r="318" spans="1:15">
      <c r="A318" s="9">
        <v>109426003</v>
      </c>
      <c r="B318" s="9"/>
      <c r="C318" s="9" t="s">
        <v>363</v>
      </c>
      <c r="D318" s="9" t="s">
        <v>40</v>
      </c>
      <c r="E318" s="9" t="s">
        <v>54</v>
      </c>
      <c r="F318" s="25">
        <v>110303.546875</v>
      </c>
      <c r="G318" s="25">
        <v>1392748.875</v>
      </c>
      <c r="H318" s="25">
        <v>407198.125</v>
      </c>
      <c r="I318" s="25">
        <v>1298655.625</v>
      </c>
      <c r="J318" s="25">
        <v>33251.42578125</v>
      </c>
      <c r="K318" s="25">
        <v>44.666175842285156</v>
      </c>
      <c r="L318" s="25">
        <v>45.202644348144531</v>
      </c>
      <c r="M318" s="25">
        <v>277.03985595703125</v>
      </c>
      <c r="N318" s="25">
        <v>121.67033386230469</v>
      </c>
      <c r="O318" s="9"/>
    </row>
    <row r="319" spans="1:15">
      <c r="A319" s="9">
        <v>124156603</v>
      </c>
      <c r="B319" s="9"/>
      <c r="C319" s="9" t="s">
        <v>364</v>
      </c>
      <c r="D319" s="9" t="s">
        <v>40</v>
      </c>
      <c r="E319" s="9" t="s">
        <v>66</v>
      </c>
      <c r="F319" s="25">
        <v>445133.09375</v>
      </c>
      <c r="G319" s="25">
        <v>3448163</v>
      </c>
      <c r="H319" s="25">
        <v>2447813.75</v>
      </c>
      <c r="I319" s="25">
        <v>2930495</v>
      </c>
      <c r="J319" s="25">
        <v>337822.96875</v>
      </c>
      <c r="K319" s="25">
        <v>241.88751220703125</v>
      </c>
      <c r="L319" s="25">
        <v>11.524662971496582</v>
      </c>
      <c r="M319" s="25">
        <v>75.200157165527344</v>
      </c>
      <c r="N319" s="25">
        <v>50.386093139648438</v>
      </c>
      <c r="O319" s="9"/>
    </row>
    <row r="320" spans="1:15">
      <c r="A320" s="9">
        <v>124156703</v>
      </c>
      <c r="B320" s="9"/>
      <c r="C320" s="9" t="s">
        <v>365</v>
      </c>
      <c r="D320" s="9" t="s">
        <v>40</v>
      </c>
      <c r="E320" s="9" t="s">
        <v>66</v>
      </c>
      <c r="F320" s="25">
        <v>485833.5</v>
      </c>
      <c r="G320" s="25">
        <v>6075555.5</v>
      </c>
      <c r="H320" s="25">
        <v>1718649.25</v>
      </c>
      <c r="I320" s="25">
        <v>6225918</v>
      </c>
      <c r="J320" s="25">
        <v>225656.3125</v>
      </c>
      <c r="K320" s="25">
        <v>178.6651611328125</v>
      </c>
      <c r="L320" s="25">
        <v>29.076913833618164</v>
      </c>
      <c r="M320" s="25">
        <v>124.20506286621094</v>
      </c>
      <c r="N320" s="25">
        <v>42.970691680908203</v>
      </c>
      <c r="O320" s="9"/>
    </row>
    <row r="321" spans="1:15">
      <c r="A321" s="9">
        <v>122098003</v>
      </c>
      <c r="B321" s="9"/>
      <c r="C321" s="9" t="s">
        <v>366</v>
      </c>
      <c r="D321" s="9" t="s">
        <v>40</v>
      </c>
      <c r="E321" s="9" t="s">
        <v>41</v>
      </c>
      <c r="F321" s="25">
        <v>160489.65625</v>
      </c>
      <c r="G321" s="25">
        <v>1524840</v>
      </c>
      <c r="H321" s="25">
        <v>981753.625</v>
      </c>
      <c r="I321" s="25">
        <v>1382735.375</v>
      </c>
      <c r="J321" s="25">
        <v>127982.0703125</v>
      </c>
      <c r="K321" s="25">
        <v>230.9744873046875</v>
      </c>
      <c r="L321" s="25">
        <v>13.168481826782227</v>
      </c>
      <c r="M321" s="25">
        <v>83.426498413085938</v>
      </c>
      <c r="N321" s="25">
        <v>205.64292907714844</v>
      </c>
      <c r="O321" s="9"/>
    </row>
    <row r="322" spans="1:15">
      <c r="A322" s="9">
        <v>121136503</v>
      </c>
      <c r="B322" s="9"/>
      <c r="C322" s="9" t="s">
        <v>367</v>
      </c>
      <c r="D322" s="9" t="s">
        <v>40</v>
      </c>
      <c r="E322" s="9" t="s">
        <v>52</v>
      </c>
      <c r="F322" s="25">
        <v>270163.1875</v>
      </c>
      <c r="G322" s="25">
        <v>2543100</v>
      </c>
      <c r="H322" s="25">
        <v>948206.0625</v>
      </c>
      <c r="I322" s="25">
        <v>2543382</v>
      </c>
      <c r="J322" s="25">
        <v>100574.3125</v>
      </c>
      <c r="K322" s="25">
        <v>189.55194091796875</v>
      </c>
      <c r="L322" s="25">
        <v>27.971986770629883</v>
      </c>
      <c r="M322" s="25">
        <v>140.61260986328125</v>
      </c>
      <c r="N322" s="25">
        <v>122.21335601806641</v>
      </c>
      <c r="O322" s="9"/>
    </row>
    <row r="323" spans="1:15">
      <c r="A323" s="9">
        <v>113385303</v>
      </c>
      <c r="B323" s="9"/>
      <c r="C323" s="9" t="s">
        <v>368</v>
      </c>
      <c r="D323" s="9" t="s">
        <v>40</v>
      </c>
      <c r="E323" s="9" t="s">
        <v>57</v>
      </c>
      <c r="F323" s="25">
        <v>356087.84375</v>
      </c>
      <c r="G323" s="25">
        <v>3974962.75</v>
      </c>
      <c r="H323" s="25">
        <v>1450527.625</v>
      </c>
      <c r="I323" s="25">
        <v>4065255.5</v>
      </c>
      <c r="J323" s="25">
        <v>168208.5</v>
      </c>
      <c r="K323" s="25">
        <v>223.90742492675781</v>
      </c>
      <c r="L323" s="25">
        <v>25.74810791015625</v>
      </c>
      <c r="M323" s="25">
        <v>103.04888153076172</v>
      </c>
      <c r="N323" s="25">
        <v>49.816001892089844</v>
      </c>
      <c r="O323" s="9"/>
    </row>
    <row r="324" spans="1:15">
      <c r="A324" s="9">
        <v>121136603</v>
      </c>
      <c r="B324" s="9"/>
      <c r="C324" s="9" t="s">
        <v>369</v>
      </c>
      <c r="D324" s="9" t="s">
        <v>40</v>
      </c>
      <c r="E324" s="9" t="s">
        <v>52</v>
      </c>
      <c r="F324" s="25">
        <v>374943.59375</v>
      </c>
      <c r="G324" s="25">
        <v>5039499.5</v>
      </c>
      <c r="H324" s="25">
        <v>967400.5</v>
      </c>
      <c r="I324" s="25">
        <v>5335181</v>
      </c>
      <c r="J324" s="25">
        <v>98578.5234375</v>
      </c>
      <c r="K324" s="25">
        <v>84.867210388183594</v>
      </c>
      <c r="L324" s="25">
        <v>54.925178527832031</v>
      </c>
      <c r="M324" s="25">
        <v>179.74575805664063</v>
      </c>
      <c r="N324" s="25">
        <v>86.762771606445313</v>
      </c>
      <c r="O324" s="9"/>
    </row>
    <row r="325" spans="1:15">
      <c r="A325" s="9">
        <v>121395103</v>
      </c>
      <c r="B325" s="9"/>
      <c r="C325" s="9" t="s">
        <v>370</v>
      </c>
      <c r="D325" s="9" t="s">
        <v>40</v>
      </c>
      <c r="E325" s="9" t="s">
        <v>52</v>
      </c>
      <c r="F325" s="25">
        <v>663137.875</v>
      </c>
      <c r="G325" s="25">
        <v>5119984.5</v>
      </c>
      <c r="H325" s="25">
        <v>4457913.5</v>
      </c>
      <c r="I325" s="25">
        <v>4363354</v>
      </c>
      <c r="J325" s="25">
        <v>568586.6875</v>
      </c>
      <c r="K325" s="25">
        <v>265.76873779296875</v>
      </c>
      <c r="L325" s="25">
        <v>10.171048164367676</v>
      </c>
      <c r="M325" s="25">
        <v>69.131683349609375</v>
      </c>
      <c r="N325" s="25">
        <v>56.567588806152344</v>
      </c>
      <c r="O325" s="9"/>
    </row>
    <row r="326" spans="1:15">
      <c r="A326" s="9">
        <v>120485603</v>
      </c>
      <c r="B326" s="9"/>
      <c r="C326" s="9" t="s">
        <v>371</v>
      </c>
      <c r="D326" s="9" t="s">
        <v>40</v>
      </c>
      <c r="E326" s="9" t="s">
        <v>52</v>
      </c>
      <c r="F326" s="25">
        <v>219669.296875</v>
      </c>
      <c r="G326" s="25">
        <v>1831297.375</v>
      </c>
      <c r="H326" s="25">
        <v>780759.6875</v>
      </c>
      <c r="I326" s="25">
        <v>1752545.375</v>
      </c>
      <c r="J326" s="25">
        <v>92886.640625</v>
      </c>
      <c r="K326" s="25">
        <v>179.14053344726563</v>
      </c>
      <c r="L326" s="25">
        <v>22.080318450927734</v>
      </c>
      <c r="M326" s="25">
        <v>121.06343841552734</v>
      </c>
      <c r="N326" s="25">
        <v>88.976699829101563</v>
      </c>
      <c r="O326" s="9"/>
    </row>
    <row r="327" spans="1:15">
      <c r="A327" s="9">
        <v>108116003</v>
      </c>
      <c r="B327" s="9"/>
      <c r="C327" s="9" t="s">
        <v>372</v>
      </c>
      <c r="D327" s="9" t="s">
        <v>40</v>
      </c>
      <c r="E327" s="9" t="s">
        <v>60</v>
      </c>
      <c r="F327" s="25">
        <v>225356.09375</v>
      </c>
      <c r="G327" s="25">
        <v>2768199.25</v>
      </c>
      <c r="H327" s="25">
        <v>758497.25</v>
      </c>
      <c r="I327" s="25">
        <v>2574966.5</v>
      </c>
      <c r="J327" s="25">
        <v>73492.03125</v>
      </c>
      <c r="K327" s="25">
        <v>79.7440185546875</v>
      </c>
      <c r="L327" s="25">
        <v>40.733058929443359</v>
      </c>
      <c r="M327" s="25">
        <v>231.01600646972656</v>
      </c>
      <c r="N327" s="25">
        <v>130.73359680175781</v>
      </c>
      <c r="O327" s="9"/>
    </row>
    <row r="328" spans="1:15">
      <c r="A328" s="9">
        <v>103027352</v>
      </c>
      <c r="B328" s="9"/>
      <c r="C328" s="9" t="s">
        <v>373</v>
      </c>
      <c r="D328" s="9" t="s">
        <v>40</v>
      </c>
      <c r="E328" s="9" t="s">
        <v>49</v>
      </c>
      <c r="F328" s="25">
        <v>762947.5625</v>
      </c>
      <c r="G328" s="25">
        <v>8655274</v>
      </c>
      <c r="H328" s="25">
        <v>2121785.5</v>
      </c>
      <c r="I328" s="25">
        <v>8906190</v>
      </c>
      <c r="J328" s="25">
        <v>254361.578125</v>
      </c>
      <c r="K328" s="25">
        <v>171.49497985839844</v>
      </c>
      <c r="L328" s="25">
        <v>37.026905059814453</v>
      </c>
      <c r="M328" s="25">
        <v>145.37330627441406</v>
      </c>
      <c r="N328" s="25">
        <v>65.281669616699219</v>
      </c>
      <c r="O328" s="9"/>
    </row>
    <row r="329" spans="1:15">
      <c r="A329" s="9">
        <v>113365203</v>
      </c>
      <c r="B329" s="9"/>
      <c r="C329" s="9" t="s">
        <v>374</v>
      </c>
      <c r="D329" s="9" t="s">
        <v>40</v>
      </c>
      <c r="E329" s="9" t="s">
        <v>57</v>
      </c>
      <c r="F329" s="25">
        <v>635065.0625</v>
      </c>
      <c r="G329" s="25">
        <v>6930035.5</v>
      </c>
      <c r="H329" s="25">
        <v>2286749.75</v>
      </c>
      <c r="I329" s="25">
        <v>6961179.5</v>
      </c>
      <c r="J329" s="25">
        <v>269031.78125</v>
      </c>
      <c r="K329" s="25">
        <v>209.6173095703125</v>
      </c>
      <c r="L329" s="25">
        <v>28.119728088378906</v>
      </c>
      <c r="M329" s="25">
        <v>110.66361999511719</v>
      </c>
      <c r="N329" s="25">
        <v>85.606613159179688</v>
      </c>
      <c r="O329" s="9"/>
    </row>
    <row r="330" spans="1:15">
      <c r="A330" s="9">
        <v>107657103</v>
      </c>
      <c r="B330" s="9"/>
      <c r="C330" s="9" t="s">
        <v>375</v>
      </c>
      <c r="D330" s="9" t="s">
        <v>40</v>
      </c>
      <c r="E330" s="9" t="s">
        <v>45</v>
      </c>
      <c r="F330" s="25">
        <v>447576.4375</v>
      </c>
      <c r="G330" s="25">
        <v>4149880.75</v>
      </c>
      <c r="H330" s="25">
        <v>1660046.25</v>
      </c>
      <c r="I330" s="25">
        <v>3890516</v>
      </c>
      <c r="J330" s="25">
        <v>189302.640625</v>
      </c>
      <c r="K330" s="25">
        <v>151.16973876953125</v>
      </c>
      <c r="L330" s="25">
        <v>24.286279678344727</v>
      </c>
      <c r="M330" s="25">
        <v>144.98341369628906</v>
      </c>
      <c r="N330" s="25">
        <v>35.002120971679688</v>
      </c>
      <c r="O330" s="9"/>
    </row>
    <row r="331" spans="1:15">
      <c r="A331" s="9">
        <v>125236903</v>
      </c>
      <c r="B331" s="9"/>
      <c r="C331" s="9" t="s">
        <v>376</v>
      </c>
      <c r="D331" s="9" t="s">
        <v>40</v>
      </c>
      <c r="E331" s="9" t="s">
        <v>66</v>
      </c>
      <c r="F331" s="25">
        <v>404050.5</v>
      </c>
      <c r="G331" s="25">
        <v>2984983</v>
      </c>
      <c r="H331" s="25">
        <v>1581002.25</v>
      </c>
      <c r="I331" s="25">
        <v>2963654.25</v>
      </c>
      <c r="J331" s="25">
        <v>188247.671875</v>
      </c>
      <c r="K331" s="25">
        <v>250.37957763671875</v>
      </c>
      <c r="L331" s="25">
        <v>18.003057479858398</v>
      </c>
      <c r="M331" s="25">
        <v>100.61003112792969</v>
      </c>
      <c r="N331" s="25">
        <v>118.41058349609375</v>
      </c>
      <c r="O331" s="9"/>
    </row>
    <row r="332" spans="1:15">
      <c r="A332" s="9">
        <v>105204703</v>
      </c>
      <c r="B332" s="9"/>
      <c r="C332" s="9" t="s">
        <v>377</v>
      </c>
      <c r="D332" s="9" t="s">
        <v>40</v>
      </c>
      <c r="E332" s="9" t="s">
        <v>148</v>
      </c>
      <c r="F332" s="25">
        <v>458100.4375</v>
      </c>
      <c r="G332" s="25">
        <v>5193371</v>
      </c>
      <c r="H332" s="25">
        <v>1612354.75</v>
      </c>
      <c r="I332" s="25">
        <v>4585050.5</v>
      </c>
      <c r="J332" s="25">
        <v>155676.453125</v>
      </c>
      <c r="K332" s="25">
        <v>92.666664123535156</v>
      </c>
      <c r="L332" s="25">
        <v>36.30267333984375</v>
      </c>
      <c r="M332" s="25">
        <v>212.07884216308594</v>
      </c>
      <c r="N332" s="25">
        <v>94.514450073242188</v>
      </c>
      <c r="O332" s="9"/>
    </row>
    <row r="333" spans="1:15">
      <c r="A333" s="9">
        <v>122098103</v>
      </c>
      <c r="B333" s="9"/>
      <c r="C333" s="9" t="s">
        <v>378</v>
      </c>
      <c r="D333" s="9" t="s">
        <v>40</v>
      </c>
      <c r="E333" s="9" t="s">
        <v>41</v>
      </c>
      <c r="F333" s="25">
        <v>624063.3125</v>
      </c>
      <c r="G333" s="25">
        <v>5084785.5</v>
      </c>
      <c r="H333" s="25">
        <v>3331425.25</v>
      </c>
      <c r="I333" s="25">
        <v>4753913</v>
      </c>
      <c r="J333" s="25">
        <v>435921.46875</v>
      </c>
      <c r="K333" s="25">
        <v>193.56874084472656</v>
      </c>
      <c r="L333" s="25">
        <v>13.096049308776855</v>
      </c>
      <c r="M333" s="25">
        <v>81.747390747070313</v>
      </c>
      <c r="N333" s="25">
        <v>84.956329345703125</v>
      </c>
      <c r="O333" s="9"/>
    </row>
    <row r="334" spans="1:15">
      <c r="A334" s="9">
        <v>128326303</v>
      </c>
      <c r="B334" s="9"/>
      <c r="C334" s="9" t="s">
        <v>379</v>
      </c>
      <c r="D334" s="9" t="s">
        <v>40</v>
      </c>
      <c r="E334" s="9" t="s">
        <v>60</v>
      </c>
      <c r="F334" s="25">
        <v>158232.296875</v>
      </c>
      <c r="G334" s="25">
        <v>1835328.25</v>
      </c>
      <c r="H334" s="25">
        <v>548655.3125</v>
      </c>
      <c r="I334" s="25">
        <v>1599137.625</v>
      </c>
      <c r="J334" s="25">
        <v>52700.30078125</v>
      </c>
      <c r="K334" s="25">
        <v>67.980278015136719</v>
      </c>
      <c r="L334" s="25">
        <v>37.828254699707031</v>
      </c>
      <c r="M334" s="25">
        <v>241.84141540527344</v>
      </c>
      <c r="N334" s="25">
        <v>110.26387023925781</v>
      </c>
      <c r="O334" s="9"/>
    </row>
    <row r="335" spans="1:15">
      <c r="A335" s="9">
        <v>110147003</v>
      </c>
      <c r="B335" s="9"/>
      <c r="C335" s="9" t="s">
        <v>380</v>
      </c>
      <c r="D335" s="9" t="s">
        <v>40</v>
      </c>
      <c r="E335" s="9" t="s">
        <v>54</v>
      </c>
      <c r="F335" s="25">
        <v>176352.59375</v>
      </c>
      <c r="G335" s="25">
        <v>2262358.25</v>
      </c>
      <c r="H335" s="25">
        <v>595089.4375</v>
      </c>
      <c r="I335" s="25">
        <v>2176065</v>
      </c>
      <c r="J335" s="25">
        <v>84313</v>
      </c>
      <c r="K335" s="25">
        <v>166.48577880859375</v>
      </c>
      <c r="L335" s="25">
        <v>28.924491882324219</v>
      </c>
      <c r="M335" s="25">
        <v>142.48509216308594</v>
      </c>
      <c r="N335" s="25">
        <v>269.83633422851563</v>
      </c>
      <c r="O335" s="9"/>
    </row>
    <row r="336" spans="1:15">
      <c r="A336" s="9">
        <v>122098202</v>
      </c>
      <c r="B336" s="9"/>
      <c r="C336" s="9" t="s">
        <v>381</v>
      </c>
      <c r="D336" s="9" t="s">
        <v>40</v>
      </c>
      <c r="E336" s="9" t="s">
        <v>41</v>
      </c>
      <c r="F336" s="25">
        <v>1057980.875</v>
      </c>
      <c r="G336" s="25">
        <v>7796715</v>
      </c>
      <c r="H336" s="25">
        <v>5503325.5</v>
      </c>
      <c r="I336" s="25">
        <v>7362371</v>
      </c>
      <c r="J336" s="25">
        <v>641233.8125</v>
      </c>
      <c r="K336" s="25">
        <v>270.1248779296875</v>
      </c>
      <c r="L336" s="25">
        <v>13.808841705322266</v>
      </c>
      <c r="M336" s="25">
        <v>86.397689819335938</v>
      </c>
      <c r="N336" s="25">
        <v>30.4195556640625</v>
      </c>
      <c r="O336" s="9"/>
    </row>
    <row r="337" spans="1:15">
      <c r="A337" s="9">
        <v>113365303</v>
      </c>
      <c r="B337" s="9"/>
      <c r="C337" s="9" t="s">
        <v>382</v>
      </c>
      <c r="D337" s="9" t="s">
        <v>40</v>
      </c>
      <c r="E337" s="9" t="s">
        <v>57</v>
      </c>
      <c r="F337" s="25">
        <v>142545.15625</v>
      </c>
      <c r="G337" s="25">
        <v>1250833</v>
      </c>
      <c r="H337" s="25">
        <v>705932.75</v>
      </c>
      <c r="I337" s="25">
        <v>972557.25</v>
      </c>
      <c r="J337" s="25">
        <v>113608.546875</v>
      </c>
      <c r="K337" s="25">
        <v>257.75070190429688</v>
      </c>
      <c r="L337" s="25">
        <v>12.264729499816895</v>
      </c>
      <c r="M337" s="25">
        <v>78.524658203125</v>
      </c>
      <c r="N337" s="25">
        <v>287.19134521484375</v>
      </c>
      <c r="O337" s="9"/>
    </row>
    <row r="338" spans="1:15">
      <c r="A338" s="9">
        <v>123466103</v>
      </c>
      <c r="B338" s="9"/>
      <c r="C338" s="9" t="s">
        <v>383</v>
      </c>
      <c r="D338" s="9" t="s">
        <v>40</v>
      </c>
      <c r="E338" s="9" t="s">
        <v>41</v>
      </c>
      <c r="F338" s="25">
        <v>485127.75</v>
      </c>
      <c r="G338" s="25">
        <v>3794887.5</v>
      </c>
      <c r="H338" s="25">
        <v>2612359.75</v>
      </c>
      <c r="I338" s="25">
        <v>3403471.75</v>
      </c>
      <c r="J338" s="25">
        <v>328529.21875</v>
      </c>
      <c r="K338" s="25">
        <v>232.33778381347656</v>
      </c>
      <c r="L338" s="25">
        <v>13.027806282043457</v>
      </c>
      <c r="M338" s="25">
        <v>79.148963928222656</v>
      </c>
      <c r="N338" s="25">
        <v>58.335792541503906</v>
      </c>
      <c r="O338" s="9"/>
    </row>
    <row r="339" spans="1:15">
      <c r="A339" s="9">
        <v>101636503</v>
      </c>
      <c r="B339" s="9"/>
      <c r="C339" s="9" t="s">
        <v>384</v>
      </c>
      <c r="D339" s="9" t="s">
        <v>40</v>
      </c>
      <c r="E339" s="9" t="s">
        <v>45</v>
      </c>
      <c r="F339" s="25">
        <v>284045.6875</v>
      </c>
      <c r="G339" s="25">
        <v>2243452.5</v>
      </c>
      <c r="H339" s="25">
        <v>1617481.5</v>
      </c>
      <c r="I339" s="25">
        <v>1928073.125</v>
      </c>
      <c r="J339" s="25">
        <v>208428.59375</v>
      </c>
      <c r="K339" s="25">
        <v>243.97325134277344</v>
      </c>
      <c r="L339" s="25">
        <v>12.126446723937988</v>
      </c>
      <c r="M339" s="25">
        <v>83.2318115234375</v>
      </c>
      <c r="N339" s="25">
        <v>47.437892913818359</v>
      </c>
      <c r="O339" s="9"/>
    </row>
    <row r="340" spans="1:15">
      <c r="A340" s="9">
        <v>126515001</v>
      </c>
      <c r="B340" s="9"/>
      <c r="C340" s="9" t="s">
        <v>385</v>
      </c>
      <c r="D340" s="9" t="s">
        <v>40</v>
      </c>
      <c r="E340" s="9" t="s">
        <v>66</v>
      </c>
      <c r="F340" s="25">
        <v>27777264</v>
      </c>
      <c r="G340" s="25">
        <v>437531744</v>
      </c>
      <c r="H340" s="25">
        <v>83612912</v>
      </c>
      <c r="I340" s="25">
        <v>456912288</v>
      </c>
      <c r="J340" s="25">
        <v>11639434</v>
      </c>
      <c r="K340" s="25">
        <v>92.860099792480469</v>
      </c>
      <c r="L340" s="25">
        <v>39.976943969726563</v>
      </c>
      <c r="M340" s="25">
        <v>161.34712219238281</v>
      </c>
      <c r="N340" s="25">
        <v>51.398853302001953</v>
      </c>
      <c r="O340" s="9"/>
    </row>
    <row r="341" spans="1:15">
      <c r="A341" s="9">
        <v>110177003</v>
      </c>
      <c r="B341" s="9"/>
      <c r="C341" s="9" t="s">
        <v>386</v>
      </c>
      <c r="D341" s="9" t="s">
        <v>40</v>
      </c>
      <c r="E341" s="9" t="s">
        <v>54</v>
      </c>
      <c r="F341" s="25">
        <v>289938.3125</v>
      </c>
      <c r="G341" s="25">
        <v>3549057</v>
      </c>
      <c r="H341" s="25">
        <v>984358.75</v>
      </c>
      <c r="I341" s="25">
        <v>3382265</v>
      </c>
      <c r="J341" s="25">
        <v>98635.3671875</v>
      </c>
      <c r="K341" s="25">
        <v>101.93537139892578</v>
      </c>
      <c r="L341" s="25">
        <v>38.92108154296875</v>
      </c>
      <c r="M341" s="25">
        <v>209.20278930664063</v>
      </c>
      <c r="N341" s="25">
        <v>50.560970306396484</v>
      </c>
      <c r="O341" s="9"/>
    </row>
    <row r="342" spans="1:15">
      <c r="A342" s="9">
        <v>124157203</v>
      </c>
      <c r="B342" s="9"/>
      <c r="C342" s="9" t="s">
        <v>387</v>
      </c>
      <c r="D342" s="9" t="s">
        <v>40</v>
      </c>
      <c r="E342" s="9" t="s">
        <v>66</v>
      </c>
      <c r="F342" s="25">
        <v>291775.34375</v>
      </c>
      <c r="G342" s="25">
        <v>2711257.25</v>
      </c>
      <c r="H342" s="25">
        <v>1937452</v>
      </c>
      <c r="I342" s="25">
        <v>2449982.75</v>
      </c>
      <c r="J342" s="25">
        <v>275540.0625</v>
      </c>
      <c r="K342" s="25">
        <v>269.90078735351563</v>
      </c>
      <c r="L342" s="25">
        <v>10.898715019226074</v>
      </c>
      <c r="M342" s="25">
        <v>69.166557312011719</v>
      </c>
      <c r="N342" s="25">
        <v>154.67002868652344</v>
      </c>
      <c r="O342" s="9"/>
    </row>
    <row r="343" spans="1:15">
      <c r="A343" s="9">
        <v>129546003</v>
      </c>
      <c r="B343" s="9"/>
      <c r="C343" s="9" t="s">
        <v>388</v>
      </c>
      <c r="D343" s="9" t="s">
        <v>40</v>
      </c>
      <c r="E343" s="9" t="s">
        <v>52</v>
      </c>
      <c r="F343" s="25">
        <v>181729.5</v>
      </c>
      <c r="G343" s="25">
        <v>2350552</v>
      </c>
      <c r="H343" s="25">
        <v>690713.1875</v>
      </c>
      <c r="I343" s="25">
        <v>2293738</v>
      </c>
      <c r="J343" s="25">
        <v>77204.4140625</v>
      </c>
      <c r="K343" s="25">
        <v>148.69111633300781</v>
      </c>
      <c r="L343" s="25">
        <v>32.799697875976563</v>
      </c>
      <c r="M343" s="25">
        <v>169.21989440917969</v>
      </c>
      <c r="N343" s="25">
        <v>95.542167663574219</v>
      </c>
      <c r="O343" s="9"/>
    </row>
    <row r="344" spans="1:15">
      <c r="A344" s="9">
        <v>103021003</v>
      </c>
      <c r="B344" s="9"/>
      <c r="C344" s="9" t="s">
        <v>389</v>
      </c>
      <c r="D344" s="9" t="s">
        <v>40</v>
      </c>
      <c r="E344" s="9" t="s">
        <v>49</v>
      </c>
      <c r="F344" s="25">
        <v>317484.90625</v>
      </c>
      <c r="G344" s="25">
        <v>2861949</v>
      </c>
      <c r="H344" s="25">
        <v>1896751.25</v>
      </c>
      <c r="I344" s="25">
        <v>2421804</v>
      </c>
      <c r="J344" s="25">
        <v>302119.5</v>
      </c>
      <c r="K344" s="25">
        <v>213.78689575195313</v>
      </c>
      <c r="L344" s="25">
        <v>10.523762702941895</v>
      </c>
      <c r="M344" s="25">
        <v>66.188941955566406</v>
      </c>
      <c r="N344" s="25">
        <v>107.20259857177734</v>
      </c>
      <c r="O344" s="9"/>
    </row>
    <row r="345" spans="1:15">
      <c r="A345" s="9">
        <v>102027451</v>
      </c>
      <c r="B345" s="9"/>
      <c r="C345" s="9" t="s">
        <v>390</v>
      </c>
      <c r="D345" s="9" t="s">
        <v>40</v>
      </c>
      <c r="E345" s="9" t="s">
        <v>49</v>
      </c>
      <c r="F345" s="25">
        <v>4603984</v>
      </c>
      <c r="G345" s="25">
        <v>45958320</v>
      </c>
      <c r="H345" s="25">
        <v>10471490</v>
      </c>
      <c r="I345" s="25">
        <v>47528296</v>
      </c>
      <c r="J345" s="25">
        <v>2046861</v>
      </c>
      <c r="K345" s="25">
        <v>89.961708068847656</v>
      </c>
      <c r="L345" s="25">
        <v>24.702363967895508</v>
      </c>
      <c r="M345" s="25">
        <v>146.52452087402344</v>
      </c>
      <c r="N345" s="25">
        <v>110.58753967285156</v>
      </c>
      <c r="O345" s="9"/>
    </row>
    <row r="346" spans="1:15">
      <c r="A346" s="9">
        <v>118406602</v>
      </c>
      <c r="B346" s="9"/>
      <c r="C346" s="9" t="s">
        <v>391</v>
      </c>
      <c r="D346" s="9" t="s">
        <v>40</v>
      </c>
      <c r="E346" s="9" t="s">
        <v>43</v>
      </c>
      <c r="F346" s="25">
        <v>365848.8125</v>
      </c>
      <c r="G346" s="25">
        <v>4651972</v>
      </c>
      <c r="H346" s="25">
        <v>1411780.5</v>
      </c>
      <c r="I346" s="25">
        <v>4539741.5</v>
      </c>
      <c r="J346" s="25">
        <v>166111.515625</v>
      </c>
      <c r="K346" s="25">
        <v>162.17935180664063</v>
      </c>
      <c r="L346" s="25">
        <v>30.207544326782227</v>
      </c>
      <c r="M346" s="25">
        <v>135.81126403808594</v>
      </c>
      <c r="N346" s="25">
        <v>50.920112609863281</v>
      </c>
      <c r="O346" s="9"/>
    </row>
    <row r="347" spans="1:15">
      <c r="A347" s="9">
        <v>120455203</v>
      </c>
      <c r="B347" s="9"/>
      <c r="C347" s="9" t="s">
        <v>392</v>
      </c>
      <c r="D347" s="9" t="s">
        <v>40</v>
      </c>
      <c r="E347" s="9" t="s">
        <v>43</v>
      </c>
      <c r="F347" s="25">
        <v>726640.375</v>
      </c>
      <c r="G347" s="25">
        <v>10453114</v>
      </c>
      <c r="H347" s="25">
        <v>2505758.5</v>
      </c>
      <c r="I347" s="25">
        <v>10779156</v>
      </c>
      <c r="J347" s="25">
        <v>291965.875</v>
      </c>
      <c r="K347" s="25">
        <v>164.12301635742188</v>
      </c>
      <c r="L347" s="25">
        <v>38.291305541992188</v>
      </c>
      <c r="M347" s="25">
        <v>161.48503112792969</v>
      </c>
      <c r="N347" s="25">
        <v>107.11709594726563</v>
      </c>
      <c r="O347" s="9"/>
    </row>
    <row r="348" spans="1:15">
      <c r="A348" s="9">
        <v>103027503</v>
      </c>
      <c r="B348" s="9"/>
      <c r="C348" s="9" t="s">
        <v>393</v>
      </c>
      <c r="D348" s="9" t="s">
        <v>40</v>
      </c>
      <c r="E348" s="9" t="s">
        <v>49</v>
      </c>
      <c r="F348" s="25">
        <v>496270.5</v>
      </c>
      <c r="G348" s="25">
        <v>4785722.5</v>
      </c>
      <c r="H348" s="25">
        <v>1917472.75</v>
      </c>
      <c r="I348" s="25">
        <v>4760047</v>
      </c>
      <c r="J348" s="25">
        <v>220068.046875</v>
      </c>
      <c r="K348" s="25">
        <v>155.15240478515625</v>
      </c>
      <c r="L348" s="25">
        <v>24.00163459777832</v>
      </c>
      <c r="M348" s="25">
        <v>126.83023834228516</v>
      </c>
      <c r="N348" s="25">
        <v>69.678558349609375</v>
      </c>
      <c r="O348" s="9"/>
    </row>
    <row r="349" spans="1:15">
      <c r="A349" s="9">
        <v>120455403</v>
      </c>
      <c r="B349" s="9"/>
      <c r="C349" s="9" t="s">
        <v>394</v>
      </c>
      <c r="D349" s="9" t="s">
        <v>40</v>
      </c>
      <c r="E349" s="9" t="s">
        <v>43</v>
      </c>
      <c r="F349" s="25">
        <v>1261751.875</v>
      </c>
      <c r="G349" s="25">
        <v>14774651</v>
      </c>
      <c r="H349" s="25">
        <v>5275479</v>
      </c>
      <c r="I349" s="25">
        <v>15137017</v>
      </c>
      <c r="J349" s="25">
        <v>645068.625</v>
      </c>
      <c r="K349" s="25">
        <v>206.7230224609375</v>
      </c>
      <c r="L349" s="25">
        <v>24.859994888305664</v>
      </c>
      <c r="M349" s="25">
        <v>110.95185089111328</v>
      </c>
      <c r="N349" s="25">
        <v>31.744762420654297</v>
      </c>
      <c r="O349" s="9"/>
    </row>
    <row r="350" spans="1:15">
      <c r="A350" s="9">
        <v>109426303</v>
      </c>
      <c r="B350" s="9"/>
      <c r="C350" s="9" t="s">
        <v>395</v>
      </c>
      <c r="D350" s="9" t="s">
        <v>40</v>
      </c>
      <c r="E350" s="9" t="s">
        <v>54</v>
      </c>
      <c r="F350" s="25">
        <v>157879.203125</v>
      </c>
      <c r="G350" s="25">
        <v>2384042.5</v>
      </c>
      <c r="H350" s="25">
        <v>538766.625</v>
      </c>
      <c r="I350" s="25">
        <v>2407274.25</v>
      </c>
      <c r="J350" s="25">
        <v>45721.20703125</v>
      </c>
      <c r="K350" s="25">
        <v>48.665973663330078</v>
      </c>
      <c r="L350" s="25">
        <v>55.596118927001953</v>
      </c>
      <c r="M350" s="25">
        <v>263.00326538085938</v>
      </c>
      <c r="N350" s="25">
        <v>259.11654663085938</v>
      </c>
      <c r="O350" s="9"/>
    </row>
    <row r="351" spans="1:15">
      <c r="A351" s="9">
        <v>108116303</v>
      </c>
      <c r="B351" s="9"/>
      <c r="C351" s="9" t="s">
        <v>396</v>
      </c>
      <c r="D351" s="9" t="s">
        <v>40</v>
      </c>
      <c r="E351" s="9" t="s">
        <v>60</v>
      </c>
      <c r="F351" s="25">
        <v>118613.25</v>
      </c>
      <c r="G351" s="25">
        <v>1763768</v>
      </c>
      <c r="H351" s="25">
        <v>472851.4375</v>
      </c>
      <c r="I351" s="25">
        <v>1736787.125</v>
      </c>
      <c r="J351" s="25">
        <v>44173.640625</v>
      </c>
      <c r="K351" s="25">
        <v>45.545261383056641</v>
      </c>
      <c r="L351" s="25">
        <v>42.613224029541016</v>
      </c>
      <c r="M351" s="25">
        <v>243.03166198730469</v>
      </c>
      <c r="N351" s="25">
        <v>163.10978698730469</v>
      </c>
      <c r="O351" s="9"/>
    </row>
    <row r="352" spans="1:15">
      <c r="A352" s="9">
        <v>123466303</v>
      </c>
      <c r="B352" s="9"/>
      <c r="C352" s="9" t="s">
        <v>397</v>
      </c>
      <c r="D352" s="9" t="s">
        <v>40</v>
      </c>
      <c r="E352" s="9" t="s">
        <v>41</v>
      </c>
      <c r="F352" s="25">
        <v>420292.5</v>
      </c>
      <c r="G352" s="25">
        <v>3883115.25</v>
      </c>
      <c r="H352" s="25">
        <v>1722146.5</v>
      </c>
      <c r="I352" s="25">
        <v>3813428.5</v>
      </c>
      <c r="J352" s="25">
        <v>207465.15625</v>
      </c>
      <c r="K352" s="25">
        <v>201.34208679199219</v>
      </c>
      <c r="L352" s="25">
        <v>20.742799758911133</v>
      </c>
      <c r="M352" s="25">
        <v>104.97084808349609</v>
      </c>
      <c r="N352" s="25">
        <v>127.256591796875</v>
      </c>
      <c r="O352" s="9"/>
    </row>
    <row r="353" spans="1:15">
      <c r="A353" s="9">
        <v>123466403</v>
      </c>
      <c r="B353" s="9"/>
      <c r="C353" s="9" t="s">
        <v>398</v>
      </c>
      <c r="D353" s="9" t="s">
        <v>40</v>
      </c>
      <c r="E353" s="9" t="s">
        <v>41</v>
      </c>
      <c r="F353" s="25">
        <v>549105.75</v>
      </c>
      <c r="G353" s="25">
        <v>8044089</v>
      </c>
      <c r="H353" s="25">
        <v>2370451.5</v>
      </c>
      <c r="I353" s="25">
        <v>8565447</v>
      </c>
      <c r="J353" s="25">
        <v>204356</v>
      </c>
      <c r="K353" s="25">
        <v>133.27334594726563</v>
      </c>
      <c r="L353" s="25">
        <v>42.050125122070313</v>
      </c>
      <c r="M353" s="25">
        <v>167.75675964355469</v>
      </c>
      <c r="N353" s="25">
        <v>120.1341552734375</v>
      </c>
      <c r="O353" s="9"/>
    </row>
    <row r="354" spans="1:15">
      <c r="A354" s="9">
        <v>129546103</v>
      </c>
      <c r="B354" s="9"/>
      <c r="C354" s="9" t="s">
        <v>399</v>
      </c>
      <c r="D354" s="9" t="s">
        <v>40</v>
      </c>
      <c r="E354" s="9" t="s">
        <v>52</v>
      </c>
      <c r="F354" s="25">
        <v>427084.8125</v>
      </c>
      <c r="G354" s="25">
        <v>5302901</v>
      </c>
      <c r="H354" s="25">
        <v>1348357</v>
      </c>
      <c r="I354" s="25">
        <v>5502176</v>
      </c>
      <c r="J354" s="25">
        <v>119670.8359375</v>
      </c>
      <c r="K354" s="25">
        <v>93.321205139160156</v>
      </c>
      <c r="L354" s="25">
        <v>47.881221771240234</v>
      </c>
      <c r="M354" s="25">
        <v>199.75262451171875</v>
      </c>
      <c r="N354" s="25">
        <v>190.29708862304688</v>
      </c>
      <c r="O354" s="9"/>
    </row>
    <row r="355" spans="1:15">
      <c r="A355" s="9">
        <v>106338003</v>
      </c>
      <c r="B355" s="9"/>
      <c r="C355" s="9" t="s">
        <v>400</v>
      </c>
      <c r="D355" s="9" t="s">
        <v>40</v>
      </c>
      <c r="E355" s="9" t="s">
        <v>60</v>
      </c>
      <c r="F355" s="25">
        <v>348010.34375</v>
      </c>
      <c r="G355" s="25">
        <v>4775499.5</v>
      </c>
      <c r="H355" s="25">
        <v>1078068.5</v>
      </c>
      <c r="I355" s="25">
        <v>4293762</v>
      </c>
      <c r="J355" s="25">
        <v>120516.5859375</v>
      </c>
      <c r="K355" s="25">
        <v>60.574085235595703</v>
      </c>
      <c r="L355" s="25">
        <v>42.512905120849609</v>
      </c>
      <c r="M355" s="25">
        <v>228.89045715332031</v>
      </c>
      <c r="N355" s="25">
        <v>135.22964477539063</v>
      </c>
      <c r="O355" s="9"/>
    </row>
    <row r="356" spans="1:15">
      <c r="A356" s="9">
        <v>128327303</v>
      </c>
      <c r="B356" s="9"/>
      <c r="C356" s="9" t="s">
        <v>401</v>
      </c>
      <c r="D356" s="9" t="s">
        <v>40</v>
      </c>
      <c r="E356" s="9" t="s">
        <v>60</v>
      </c>
      <c r="F356" s="25">
        <v>167829.453125</v>
      </c>
      <c r="G356" s="25">
        <v>2132007.25</v>
      </c>
      <c r="H356" s="25">
        <v>586701.5</v>
      </c>
      <c r="I356" s="25">
        <v>1830509.125</v>
      </c>
      <c r="J356" s="25">
        <v>56855.58984375</v>
      </c>
      <c r="K356" s="25">
        <v>44.477790832519531</v>
      </c>
      <c r="L356" s="25">
        <v>40.450496673583984</v>
      </c>
      <c r="M356" s="25">
        <v>259.13601684570313</v>
      </c>
      <c r="N356" s="25">
        <v>144.29534912109375</v>
      </c>
      <c r="O356" s="9"/>
    </row>
    <row r="357" spans="1:15">
      <c r="A357" s="9">
        <v>103027753</v>
      </c>
      <c r="B357" s="9"/>
      <c r="C357" s="9" t="s">
        <v>402</v>
      </c>
      <c r="D357" s="9" t="s">
        <v>40</v>
      </c>
      <c r="E357" s="9" t="s">
        <v>49</v>
      </c>
      <c r="F357" s="25">
        <v>141648.296875</v>
      </c>
      <c r="G357" s="25">
        <v>1257163.5</v>
      </c>
      <c r="H357" s="25">
        <v>1032502.375</v>
      </c>
      <c r="I357" s="25">
        <v>1132373.125</v>
      </c>
      <c r="J357" s="25">
        <v>153947.09375</v>
      </c>
      <c r="K357" s="25">
        <v>260.38687133789063</v>
      </c>
      <c r="L357" s="25">
        <v>9.0863151550292969</v>
      </c>
      <c r="M357" s="25">
        <v>57.780544281005859</v>
      </c>
      <c r="N357" s="25">
        <v>57.388442993164063</v>
      </c>
      <c r="O357" s="9"/>
    </row>
    <row r="358" spans="1:15">
      <c r="A358" s="9">
        <v>122098403</v>
      </c>
      <c r="B358" s="9"/>
      <c r="C358" s="9" t="s">
        <v>403</v>
      </c>
      <c r="D358" s="9" t="s">
        <v>40</v>
      </c>
      <c r="E358" s="9" t="s">
        <v>41</v>
      </c>
      <c r="F358" s="25">
        <v>555934.1875</v>
      </c>
      <c r="G358" s="25">
        <v>4544355</v>
      </c>
      <c r="H358" s="25">
        <v>2353117</v>
      </c>
      <c r="I358" s="25">
        <v>4334107</v>
      </c>
      <c r="J358" s="25">
        <v>324298.8125</v>
      </c>
      <c r="K358" s="25">
        <v>220.92762756347656</v>
      </c>
      <c r="L358" s="25">
        <v>15.727128028869629</v>
      </c>
      <c r="M358" s="25">
        <v>89.461380004882813</v>
      </c>
      <c r="N358" s="25">
        <v>118.26101684570313</v>
      </c>
      <c r="O358" s="9"/>
    </row>
    <row r="359" spans="1:15">
      <c r="A359" s="9">
        <v>125237603</v>
      </c>
      <c r="B359" s="9"/>
      <c r="C359" s="9" t="s">
        <v>404</v>
      </c>
      <c r="D359" s="9" t="s">
        <v>40</v>
      </c>
      <c r="E359" s="9" t="s">
        <v>66</v>
      </c>
      <c r="F359" s="25">
        <v>212521.796875</v>
      </c>
      <c r="G359" s="25">
        <v>2183162</v>
      </c>
      <c r="H359" s="25">
        <v>2114804.25</v>
      </c>
      <c r="I359" s="25">
        <v>1959318.25</v>
      </c>
      <c r="J359" s="25">
        <v>297415.9375</v>
      </c>
      <c r="K359" s="25">
        <v>313.0364990234375</v>
      </c>
      <c r="L359" s="25">
        <v>8.0549945831298828</v>
      </c>
      <c r="M359" s="25">
        <v>55.180454254150391</v>
      </c>
      <c r="N359" s="25">
        <v>118.07921600341797</v>
      </c>
      <c r="O359" s="9"/>
    </row>
    <row r="360" spans="1:15">
      <c r="A360" s="9">
        <v>114067002</v>
      </c>
      <c r="B360" s="9"/>
      <c r="C360" s="9" t="s">
        <v>405</v>
      </c>
      <c r="D360" s="9" t="s">
        <v>40</v>
      </c>
      <c r="E360" s="9" t="s">
        <v>52</v>
      </c>
      <c r="F360" s="25">
        <v>3385412.5</v>
      </c>
      <c r="G360" s="25">
        <v>62113188</v>
      </c>
      <c r="H360" s="25">
        <v>13169388</v>
      </c>
      <c r="I360" s="25">
        <v>66227940</v>
      </c>
      <c r="J360" s="25">
        <v>903359.75</v>
      </c>
      <c r="K360" s="25">
        <v>22.028726577758789</v>
      </c>
      <c r="L360" s="25">
        <v>72.50555419921875</v>
      </c>
      <c r="M360" s="25">
        <v>263.39877319335938</v>
      </c>
      <c r="N360" s="25">
        <v>113.27421569824219</v>
      </c>
      <c r="O360" s="9"/>
    </row>
    <row r="361" spans="1:15">
      <c r="A361" s="9">
        <v>112675503</v>
      </c>
      <c r="B361" s="9"/>
      <c r="C361" s="9" t="s">
        <v>406</v>
      </c>
      <c r="D361" s="9" t="s">
        <v>40</v>
      </c>
      <c r="E361" s="9" t="s">
        <v>57</v>
      </c>
      <c r="F361" s="25">
        <v>692881.5</v>
      </c>
      <c r="G361" s="25">
        <v>6576499.5</v>
      </c>
      <c r="H361" s="25">
        <v>2612567.75</v>
      </c>
      <c r="I361" s="25">
        <v>6335835.5</v>
      </c>
      <c r="J361" s="25">
        <v>275703.5</v>
      </c>
      <c r="K361" s="25">
        <v>171.36668395996094</v>
      </c>
      <c r="L361" s="25">
        <v>26.366661071777344</v>
      </c>
      <c r="M361" s="25">
        <v>133.82516479492188</v>
      </c>
      <c r="N361" s="25">
        <v>97.364555358886719</v>
      </c>
      <c r="O361" s="9"/>
    </row>
    <row r="362" spans="1:15">
      <c r="A362" s="9">
        <v>106168003</v>
      </c>
      <c r="B362" s="9"/>
      <c r="C362" s="9" t="s">
        <v>407</v>
      </c>
      <c r="D362" s="9" t="s">
        <v>40</v>
      </c>
      <c r="E362" s="9" t="s">
        <v>47</v>
      </c>
      <c r="F362" s="25">
        <v>180367.65625</v>
      </c>
      <c r="G362" s="25">
        <v>2433193.5</v>
      </c>
      <c r="H362" s="25">
        <v>615795.75</v>
      </c>
      <c r="I362" s="25">
        <v>2220821.75</v>
      </c>
      <c r="J362" s="25">
        <v>54337.96484375</v>
      </c>
      <c r="K362" s="25">
        <v>64.151962280273438</v>
      </c>
      <c r="L362" s="25">
        <v>48.098255157470703</v>
      </c>
      <c r="M362" s="25">
        <v>256.412109375</v>
      </c>
      <c r="N362" s="25">
        <v>99.885948181152344</v>
      </c>
      <c r="O362" s="9"/>
    </row>
    <row r="363" spans="1:15">
      <c r="A363" s="9">
        <v>104435303</v>
      </c>
      <c r="B363" s="9"/>
      <c r="C363" s="9" t="s">
        <v>408</v>
      </c>
      <c r="D363" s="9" t="s">
        <v>40</v>
      </c>
      <c r="E363" s="9" t="s">
        <v>47</v>
      </c>
      <c r="F363" s="25">
        <v>188819.25</v>
      </c>
      <c r="G363" s="25">
        <v>2198253.5</v>
      </c>
      <c r="H363" s="25">
        <v>616388.75</v>
      </c>
      <c r="I363" s="25">
        <v>2024562</v>
      </c>
      <c r="J363" s="25">
        <v>61144.015625</v>
      </c>
      <c r="K363" s="25">
        <v>88.349090576171875</v>
      </c>
      <c r="L363" s="25">
        <v>39.040168762207031</v>
      </c>
      <c r="M363" s="25">
        <v>222.30673217773438</v>
      </c>
      <c r="N363" s="25">
        <v>98.857749938964844</v>
      </c>
      <c r="O363" s="9"/>
    </row>
    <row r="364" spans="1:15">
      <c r="A364" s="9">
        <v>108116503</v>
      </c>
      <c r="B364" s="9"/>
      <c r="C364" s="9" t="s">
        <v>409</v>
      </c>
      <c r="D364" s="9" t="s">
        <v>40</v>
      </c>
      <c r="E364" s="9" t="s">
        <v>60</v>
      </c>
      <c r="F364" s="25">
        <v>139686.15625</v>
      </c>
      <c r="G364" s="25">
        <v>1158457.5</v>
      </c>
      <c r="H364" s="25">
        <v>530538.375</v>
      </c>
      <c r="I364" s="25">
        <v>1074220.875</v>
      </c>
      <c r="J364" s="25">
        <v>70771</v>
      </c>
      <c r="K364" s="25">
        <v>175.6552734375</v>
      </c>
      <c r="L364" s="25">
        <v>18.342874526977539</v>
      </c>
      <c r="M364" s="25">
        <v>107.50034332275391</v>
      </c>
      <c r="N364" s="25">
        <v>124.91817474365234</v>
      </c>
      <c r="O364" s="9"/>
    </row>
    <row r="365" spans="1:15">
      <c r="A365" s="9">
        <v>109246003</v>
      </c>
      <c r="B365" s="9"/>
      <c r="C365" s="9" t="s">
        <v>410</v>
      </c>
      <c r="D365" s="9" t="s">
        <v>40</v>
      </c>
      <c r="E365" s="9" t="s">
        <v>54</v>
      </c>
      <c r="F365" s="25">
        <v>127362</v>
      </c>
      <c r="G365" s="25">
        <v>1552977.625</v>
      </c>
      <c r="H365" s="25">
        <v>475285.375</v>
      </c>
      <c r="I365" s="25">
        <v>1460208.125</v>
      </c>
      <c r="J365" s="25">
        <v>43304.1640625</v>
      </c>
      <c r="K365" s="25">
        <v>84.146247863769531</v>
      </c>
      <c r="L365" s="25">
        <v>38.803188323974609</v>
      </c>
      <c r="M365" s="25">
        <v>207.78657531738281</v>
      </c>
      <c r="N365" s="25">
        <v>40.381313323974609</v>
      </c>
      <c r="O365" s="9"/>
    </row>
    <row r="366" spans="1:15">
      <c r="A366" s="9">
        <v>125237702</v>
      </c>
      <c r="B366" s="9"/>
      <c r="C366" s="9" t="s">
        <v>411</v>
      </c>
      <c r="D366" s="9" t="s">
        <v>40</v>
      </c>
      <c r="E366" s="9" t="s">
        <v>66</v>
      </c>
      <c r="F366" s="25">
        <v>834700.8125</v>
      </c>
      <c r="G366" s="25">
        <v>6033625</v>
      </c>
      <c r="H366" s="25">
        <v>3782613.5</v>
      </c>
      <c r="I366" s="25">
        <v>6074086</v>
      </c>
      <c r="J366" s="25">
        <v>363369.03125</v>
      </c>
      <c r="K366" s="25">
        <v>230.72724914550781</v>
      </c>
      <c r="L366" s="25">
        <v>18.901792526245117</v>
      </c>
      <c r="M366" s="25">
        <v>98.376113891601563</v>
      </c>
      <c r="N366" s="25">
        <v>10.521653175354004</v>
      </c>
      <c r="O366" s="9"/>
    </row>
    <row r="367" spans="1:15">
      <c r="A367" s="9">
        <v>101637002</v>
      </c>
      <c r="B367" s="9"/>
      <c r="C367" s="9" t="s">
        <v>412</v>
      </c>
      <c r="D367" s="9" t="s">
        <v>40</v>
      </c>
      <c r="E367" s="9" t="s">
        <v>45</v>
      </c>
      <c r="F367" s="25">
        <v>415410.4375</v>
      </c>
      <c r="G367" s="25">
        <v>5222441.5</v>
      </c>
      <c r="H367" s="25">
        <v>1292132.125</v>
      </c>
      <c r="I367" s="25">
        <v>5272189.5</v>
      </c>
      <c r="J367" s="25">
        <v>142660.28125</v>
      </c>
      <c r="K367" s="25">
        <v>152.23301696777344</v>
      </c>
      <c r="L367" s="25">
        <v>39.519424438476563</v>
      </c>
      <c r="M367" s="25">
        <v>172.59036254882813</v>
      </c>
      <c r="N367" s="25">
        <v>42.924335479736328</v>
      </c>
      <c r="O367" s="9"/>
    </row>
    <row r="368" spans="1:15">
      <c r="A368" s="9">
        <v>128321103</v>
      </c>
      <c r="B368" s="9"/>
      <c r="C368" s="9" t="s">
        <v>413</v>
      </c>
      <c r="D368" s="9" t="s">
        <v>40</v>
      </c>
      <c r="E368" s="9" t="s">
        <v>60</v>
      </c>
      <c r="F368" s="25">
        <v>264372.90625</v>
      </c>
      <c r="G368" s="25">
        <v>2698156.25</v>
      </c>
      <c r="H368" s="25">
        <v>264372.90625</v>
      </c>
      <c r="I368" s="25">
        <v>2928650.5</v>
      </c>
      <c r="J368" s="25">
        <v>98143.0546875</v>
      </c>
      <c r="K368" s="25">
        <v>99.512519836425781</v>
      </c>
      <c r="L368" s="25">
        <v>30.185827255249023</v>
      </c>
      <c r="M368" s="25">
        <v>183.132080078125</v>
      </c>
      <c r="N368" s="25">
        <v>32.616909027099609</v>
      </c>
      <c r="O368" s="9"/>
    </row>
    <row r="369" spans="1:15">
      <c r="A369" s="9">
        <v>119357003</v>
      </c>
      <c r="B369" s="9"/>
      <c r="C369" s="9" t="s">
        <v>414</v>
      </c>
      <c r="D369" s="9" t="s">
        <v>40</v>
      </c>
      <c r="E369" s="9" t="s">
        <v>43</v>
      </c>
      <c r="F369" s="25">
        <v>161214.296875</v>
      </c>
      <c r="G369" s="25">
        <v>2713687.25</v>
      </c>
      <c r="H369" s="25">
        <v>580899.625</v>
      </c>
      <c r="I369" s="25">
        <v>2951576.25</v>
      </c>
      <c r="J369" s="25">
        <v>76582.7109375</v>
      </c>
      <c r="K369" s="25">
        <v>180.95549011230469</v>
      </c>
      <c r="L369" s="25">
        <v>37.539825439453125</v>
      </c>
      <c r="M369" s="25">
        <v>142.211669921875</v>
      </c>
      <c r="N369" s="25">
        <v>120.16204071044922</v>
      </c>
      <c r="O369" s="9"/>
    </row>
    <row r="370" spans="1:15">
      <c r="A370" s="9">
        <v>127045853</v>
      </c>
      <c r="B370" s="9"/>
      <c r="C370" s="9" t="s">
        <v>415</v>
      </c>
      <c r="D370" s="9" t="s">
        <v>40</v>
      </c>
      <c r="E370" s="9" t="s">
        <v>47</v>
      </c>
      <c r="F370" s="25">
        <v>222332.25</v>
      </c>
      <c r="G370" s="25">
        <v>2398872.75</v>
      </c>
      <c r="H370" s="25">
        <v>720422.25</v>
      </c>
      <c r="I370" s="25">
        <v>2370580.25</v>
      </c>
      <c r="J370" s="25">
        <v>71534.34375</v>
      </c>
      <c r="K370" s="25">
        <v>116.35208129882813</v>
      </c>
      <c r="L370" s="25">
        <v>36.642608642578125</v>
      </c>
      <c r="M370" s="25">
        <v>201.38777160644531</v>
      </c>
      <c r="N370" s="25">
        <v>68.084709167480469</v>
      </c>
      <c r="O370" s="9"/>
    </row>
    <row r="371" spans="1:15">
      <c r="A371" s="9">
        <v>103028203</v>
      </c>
      <c r="B371" s="9"/>
      <c r="C371" s="9" t="s">
        <v>416</v>
      </c>
      <c r="D371" s="9" t="s">
        <v>40</v>
      </c>
      <c r="E371" s="9" t="s">
        <v>49</v>
      </c>
      <c r="F371" s="25">
        <v>124484.3984375</v>
      </c>
      <c r="G371" s="25">
        <v>1021039.25</v>
      </c>
      <c r="H371" s="25">
        <v>540784.375</v>
      </c>
      <c r="I371" s="25">
        <v>976013.3125</v>
      </c>
      <c r="J371" s="25">
        <v>75726.7421875</v>
      </c>
      <c r="K371" s="25">
        <v>214.89402770996094</v>
      </c>
      <c r="L371" s="25">
        <v>15.127068519592285</v>
      </c>
      <c r="M371" s="25">
        <v>93.8565673828125</v>
      </c>
      <c r="N371" s="25">
        <v>141.2542724609375</v>
      </c>
      <c r="O371" s="9"/>
    </row>
    <row r="372" spans="1:15">
      <c r="A372" s="9">
        <v>127046903</v>
      </c>
      <c r="B372" s="9"/>
      <c r="C372" s="9" t="s">
        <v>417</v>
      </c>
      <c r="D372" s="9" t="s">
        <v>40</v>
      </c>
      <c r="E372" s="9" t="s">
        <v>47</v>
      </c>
      <c r="F372" s="25">
        <v>171567.15625</v>
      </c>
      <c r="G372" s="25">
        <v>1844454.625</v>
      </c>
      <c r="H372" s="25">
        <v>605511.125</v>
      </c>
      <c r="I372" s="25">
        <v>1793050.25</v>
      </c>
      <c r="J372" s="25">
        <v>54806.1328125</v>
      </c>
      <c r="K372" s="25">
        <v>79.647415161132813</v>
      </c>
      <c r="L372" s="25">
        <v>36.784603118896484</v>
      </c>
      <c r="M372" s="25">
        <v>213.14091491699219</v>
      </c>
      <c r="N372" s="25">
        <v>4.2327742576599121</v>
      </c>
      <c r="O372" s="9"/>
    </row>
    <row r="373" spans="1:15">
      <c r="A373" s="9">
        <v>108566303</v>
      </c>
      <c r="B373" s="9"/>
      <c r="C373" s="9" t="s">
        <v>418</v>
      </c>
      <c r="D373" s="9" t="s">
        <v>40</v>
      </c>
      <c r="E373" s="9" t="s">
        <v>60</v>
      </c>
      <c r="F373" s="25">
        <v>73575.296875</v>
      </c>
      <c r="G373" s="25">
        <v>967092.4375</v>
      </c>
      <c r="H373" s="25">
        <v>266244.5625</v>
      </c>
      <c r="I373" s="25">
        <v>930296.5</v>
      </c>
      <c r="J373" s="25">
        <v>34828.921875</v>
      </c>
      <c r="K373" s="25">
        <v>151.15518188476563</v>
      </c>
      <c r="L373" s="25">
        <v>29.879413604736328</v>
      </c>
      <c r="M373" s="25">
        <v>169.8466796875</v>
      </c>
      <c r="N373" s="25">
        <v>190.74267578125</v>
      </c>
      <c r="O373" s="9"/>
    </row>
    <row r="374" spans="1:15">
      <c r="A374" s="9">
        <v>125237903</v>
      </c>
      <c r="B374" s="9"/>
      <c r="C374" s="9" t="s">
        <v>419</v>
      </c>
      <c r="D374" s="9" t="s">
        <v>40</v>
      </c>
      <c r="E374" s="9" t="s">
        <v>66</v>
      </c>
      <c r="F374" s="25">
        <v>299305.5</v>
      </c>
      <c r="G374" s="25">
        <v>2621381.25</v>
      </c>
      <c r="H374" s="25">
        <v>2251813</v>
      </c>
      <c r="I374" s="25">
        <v>2319656.75</v>
      </c>
      <c r="J374" s="25">
        <v>294977.5625</v>
      </c>
      <c r="K374" s="25">
        <v>309.11837768554688</v>
      </c>
      <c r="L374" s="25">
        <v>9.9013862609863281</v>
      </c>
      <c r="M374" s="25">
        <v>63.477573394775391</v>
      </c>
      <c r="N374" s="25">
        <v>65.102325439453125</v>
      </c>
      <c r="O374" s="9"/>
    </row>
    <row r="375" spans="1:15">
      <c r="A375" s="9">
        <v>129546803</v>
      </c>
      <c r="B375" s="9"/>
      <c r="C375" s="9" t="s">
        <v>420</v>
      </c>
      <c r="D375" s="9" t="s">
        <v>40</v>
      </c>
      <c r="E375" s="9" t="s">
        <v>52</v>
      </c>
      <c r="F375" s="25">
        <v>133473.75</v>
      </c>
      <c r="G375" s="25">
        <v>1456040.875</v>
      </c>
      <c r="H375" s="25">
        <v>324157.3125</v>
      </c>
      <c r="I375" s="25">
        <v>1464835.75</v>
      </c>
      <c r="J375" s="25">
        <v>38304.29296875</v>
      </c>
      <c r="K375" s="25">
        <v>98.162315368652344</v>
      </c>
      <c r="L375" s="25">
        <v>41.497035980224609</v>
      </c>
      <c r="M375" s="25">
        <v>171.0443115234375</v>
      </c>
      <c r="N375" s="25">
        <v>253.56246948242188</v>
      </c>
      <c r="O375" s="9"/>
    </row>
    <row r="376" spans="1:15">
      <c r="A376" s="9">
        <v>121395603</v>
      </c>
      <c r="B376" s="9"/>
      <c r="C376" s="9" t="s">
        <v>421</v>
      </c>
      <c r="D376" s="9" t="s">
        <v>40</v>
      </c>
      <c r="E376" s="9" t="s">
        <v>52</v>
      </c>
      <c r="F376" s="25">
        <v>182740.046875</v>
      </c>
      <c r="G376" s="25">
        <v>1283821</v>
      </c>
      <c r="H376" s="25">
        <v>782508.1875</v>
      </c>
      <c r="I376" s="25">
        <v>1126992.625</v>
      </c>
      <c r="J376" s="25">
        <v>120495.2578125</v>
      </c>
      <c r="K376" s="25">
        <v>246.4022216796875</v>
      </c>
      <c r="L376" s="25">
        <v>12.171110153198242</v>
      </c>
      <c r="M376" s="25">
        <v>72.299705505371094</v>
      </c>
      <c r="N376" s="25">
        <v>177.9984130859375</v>
      </c>
      <c r="O376" s="9"/>
    </row>
    <row r="377" spans="1:15">
      <c r="A377" s="9">
        <v>108567004</v>
      </c>
      <c r="B377" s="9"/>
      <c r="C377" s="9" t="s">
        <v>422</v>
      </c>
      <c r="D377" s="9" t="s">
        <v>40</v>
      </c>
      <c r="E377" s="9" t="s">
        <v>60</v>
      </c>
      <c r="F377" s="25">
        <v>39279.44921875</v>
      </c>
      <c r="G377" s="25">
        <v>484818.03125</v>
      </c>
      <c r="H377" s="25">
        <v>153452.8125</v>
      </c>
      <c r="I377" s="25">
        <v>469832.59375</v>
      </c>
      <c r="J377" s="25">
        <v>17476.931640625</v>
      </c>
      <c r="K377" s="25">
        <v>46.209140777587891</v>
      </c>
      <c r="L377" s="25">
        <v>29.987957000732422</v>
      </c>
      <c r="M377" s="25">
        <v>187.24778747558594</v>
      </c>
      <c r="N377" s="25">
        <v>165.38029479980469</v>
      </c>
      <c r="O377" s="9"/>
    </row>
    <row r="378" spans="1:15">
      <c r="A378" s="9">
        <v>120486003</v>
      </c>
      <c r="B378" s="9"/>
      <c r="C378" s="9" t="s">
        <v>423</v>
      </c>
      <c r="D378" s="9" t="s">
        <v>40</v>
      </c>
      <c r="E378" s="9" t="s">
        <v>52</v>
      </c>
      <c r="F378" s="25">
        <v>170835</v>
      </c>
      <c r="G378" s="25">
        <v>1695769.5</v>
      </c>
      <c r="H378" s="25">
        <v>1012629.3125</v>
      </c>
      <c r="I378" s="25">
        <v>1630167.375</v>
      </c>
      <c r="J378" s="25">
        <v>140794.0625</v>
      </c>
      <c r="K378" s="25">
        <v>234.84223937988281</v>
      </c>
      <c r="L378" s="25">
        <v>13.257693290710449</v>
      </c>
      <c r="M378" s="25">
        <v>77.386985778808594</v>
      </c>
      <c r="N378" s="25">
        <v>99.849037170410156</v>
      </c>
      <c r="O378" s="9"/>
    </row>
    <row r="379" spans="1:15">
      <c r="A379" s="9">
        <v>117086003</v>
      </c>
      <c r="B379" s="9"/>
      <c r="C379" s="9" t="s">
        <v>424</v>
      </c>
      <c r="D379" s="9" t="s">
        <v>40</v>
      </c>
      <c r="E379" s="9" t="s">
        <v>43</v>
      </c>
      <c r="F379" s="25">
        <v>175543.203125</v>
      </c>
      <c r="G379" s="25">
        <v>1826458.75</v>
      </c>
      <c r="H379" s="25">
        <v>627902.0625</v>
      </c>
      <c r="I379" s="25">
        <v>1828873.625</v>
      </c>
      <c r="J379" s="25">
        <v>61218.0234375</v>
      </c>
      <c r="K379" s="25">
        <v>105.04183959960938</v>
      </c>
      <c r="L379" s="25">
        <v>32.70281982421875</v>
      </c>
      <c r="M379" s="25">
        <v>181.46075439453125</v>
      </c>
      <c r="N379" s="25">
        <v>48.976882934570313</v>
      </c>
      <c r="O379" s="9"/>
    </row>
    <row r="380" spans="1:15">
      <c r="A380" s="9">
        <v>129547303</v>
      </c>
      <c r="B380" s="9"/>
      <c r="C380" s="9" t="s">
        <v>425</v>
      </c>
      <c r="D380" s="9" t="s">
        <v>40</v>
      </c>
      <c r="E380" s="9" t="s">
        <v>52</v>
      </c>
      <c r="F380" s="25">
        <v>176054.703125</v>
      </c>
      <c r="G380" s="25">
        <v>1990737.5</v>
      </c>
      <c r="H380" s="25">
        <v>666963.8125</v>
      </c>
      <c r="I380" s="25">
        <v>1915704.5</v>
      </c>
      <c r="J380" s="25">
        <v>63484.52734375</v>
      </c>
      <c r="K380" s="25">
        <v>96.234222412109375</v>
      </c>
      <c r="L380" s="25">
        <v>34.131027221679688</v>
      </c>
      <c r="M380" s="25">
        <v>187.87657165527344</v>
      </c>
      <c r="N380" s="25">
        <v>84.748054504394531</v>
      </c>
      <c r="O380" s="9"/>
    </row>
    <row r="381" spans="1:15">
      <c r="A381" s="9">
        <v>114067503</v>
      </c>
      <c r="B381" s="9"/>
      <c r="C381" s="9" t="s">
        <v>426</v>
      </c>
      <c r="D381" s="9" t="s">
        <v>40</v>
      </c>
      <c r="E381" s="9" t="s">
        <v>52</v>
      </c>
      <c r="F381" s="25">
        <v>214409.703125</v>
      </c>
      <c r="G381" s="25">
        <v>1523549.75</v>
      </c>
      <c r="H381" s="25">
        <v>947435.625</v>
      </c>
      <c r="I381" s="25">
        <v>1342630.75</v>
      </c>
      <c r="J381" s="25">
        <v>118617.5234375</v>
      </c>
      <c r="K381" s="25">
        <v>238.65538024902344</v>
      </c>
      <c r="L381" s="25">
        <v>14.651793479919434</v>
      </c>
      <c r="M381" s="25">
        <v>86.864936828613281</v>
      </c>
      <c r="N381" s="25">
        <v>45.973552703857422</v>
      </c>
      <c r="O381" s="9"/>
    </row>
    <row r="382" spans="1:15">
      <c r="A382" s="9">
        <v>119357402</v>
      </c>
      <c r="B382" s="9"/>
      <c r="C382" s="9" t="s">
        <v>427</v>
      </c>
      <c r="D382" s="9" t="s">
        <v>40</v>
      </c>
      <c r="E382" s="9" t="s">
        <v>43</v>
      </c>
      <c r="F382" s="25">
        <v>1597542.875</v>
      </c>
      <c r="G382" s="25">
        <v>27624956</v>
      </c>
      <c r="H382" s="25">
        <v>6248163.5</v>
      </c>
      <c r="I382" s="25">
        <v>29589040</v>
      </c>
      <c r="J382" s="25">
        <v>518777.0625</v>
      </c>
      <c r="K382" s="25">
        <v>86.257797241210938</v>
      </c>
      <c r="L382" s="25">
        <v>56.329586029052734</v>
      </c>
      <c r="M382" s="25">
        <v>193.08695983886719</v>
      </c>
      <c r="N382" s="25">
        <v>50.885349273681641</v>
      </c>
      <c r="O382" s="9"/>
    </row>
    <row r="383" spans="1:15">
      <c r="A383" s="9">
        <v>116557103</v>
      </c>
      <c r="B383" s="9"/>
      <c r="C383" s="9" t="s">
        <v>428</v>
      </c>
      <c r="D383" s="9" t="s">
        <v>40</v>
      </c>
      <c r="E383" s="9" t="s">
        <v>54</v>
      </c>
      <c r="F383" s="25">
        <v>272007.15625</v>
      </c>
      <c r="G383" s="25">
        <v>2987450.75</v>
      </c>
      <c r="H383" s="25">
        <v>1032107.75</v>
      </c>
      <c r="I383" s="25">
        <v>2888729</v>
      </c>
      <c r="J383" s="25">
        <v>130879.453125</v>
      </c>
      <c r="K383" s="25">
        <v>136.83146667480469</v>
      </c>
      <c r="L383" s="25">
        <v>24.904275894165039</v>
      </c>
      <c r="M383" s="25">
        <v>133.02378845214844</v>
      </c>
      <c r="N383" s="25">
        <v>95.644065856933594</v>
      </c>
      <c r="O383" s="9"/>
    </row>
    <row r="384" spans="1:15">
      <c r="A384" s="9">
        <v>104107903</v>
      </c>
      <c r="B384" s="9"/>
      <c r="C384" s="9" t="s">
        <v>429</v>
      </c>
      <c r="D384" s="9" t="s">
        <v>40</v>
      </c>
      <c r="E384" s="9" t="s">
        <v>47</v>
      </c>
      <c r="F384" s="25">
        <v>600790.9375</v>
      </c>
      <c r="G384" s="25">
        <v>4908113</v>
      </c>
      <c r="H384" s="25">
        <v>3381375.75</v>
      </c>
      <c r="I384" s="25">
        <v>4136000</v>
      </c>
      <c r="J384" s="25">
        <v>412130.9375</v>
      </c>
      <c r="K384" s="25">
        <v>229.60603332519531</v>
      </c>
      <c r="L384" s="25">
        <v>13.366878509521484</v>
      </c>
      <c r="M384" s="25">
        <v>91.8843994140625</v>
      </c>
      <c r="N384" s="25">
        <v>97.481048583984375</v>
      </c>
      <c r="O384" s="9"/>
    </row>
    <row r="385" spans="1:15">
      <c r="A385" s="9">
        <v>108567204</v>
      </c>
      <c r="B385" s="9"/>
      <c r="C385" s="9" t="s">
        <v>430</v>
      </c>
      <c r="D385" s="9" t="s">
        <v>40</v>
      </c>
      <c r="E385" s="9" t="s">
        <v>60</v>
      </c>
      <c r="F385" s="25">
        <v>72901.203125</v>
      </c>
      <c r="G385" s="25">
        <v>929637.5625</v>
      </c>
      <c r="H385" s="25">
        <v>259946.109375</v>
      </c>
      <c r="I385" s="25">
        <v>878819.75</v>
      </c>
      <c r="J385" s="25">
        <v>25278.041015625</v>
      </c>
      <c r="K385" s="25">
        <v>68.1583251953125</v>
      </c>
      <c r="L385" s="25">
        <v>39.66046142578125</v>
      </c>
      <c r="M385" s="25">
        <v>243.46815490722656</v>
      </c>
      <c r="N385" s="25">
        <v>67.520622253417969</v>
      </c>
      <c r="O385" s="9"/>
    </row>
    <row r="386" spans="1:15">
      <c r="A386" s="9">
        <v>103028302</v>
      </c>
      <c r="B386" s="9"/>
      <c r="C386" s="9" t="s">
        <v>431</v>
      </c>
      <c r="D386" s="9" t="s">
        <v>40</v>
      </c>
      <c r="E386" s="9" t="s">
        <v>49</v>
      </c>
      <c r="F386" s="25">
        <v>655325.25</v>
      </c>
      <c r="G386" s="25">
        <v>4562195</v>
      </c>
      <c r="H386" s="25">
        <v>2410964.25</v>
      </c>
      <c r="I386" s="25">
        <v>4393215.5</v>
      </c>
      <c r="J386" s="25">
        <v>273957.1875</v>
      </c>
      <c r="K386" s="25">
        <v>190.96928405761719</v>
      </c>
      <c r="L386" s="25">
        <v>19.045019149780273</v>
      </c>
      <c r="M386" s="25">
        <v>106.96370697021484</v>
      </c>
      <c r="N386" s="25">
        <v>30.637630462646484</v>
      </c>
      <c r="O386" s="9"/>
    </row>
    <row r="387" spans="1:15">
      <c r="A387" s="9">
        <v>116496503</v>
      </c>
      <c r="B387" s="9"/>
      <c r="C387" s="9" t="s">
        <v>432</v>
      </c>
      <c r="D387" s="9" t="s">
        <v>40</v>
      </c>
      <c r="E387" s="9" t="s">
        <v>43</v>
      </c>
      <c r="F387" s="25">
        <v>369683.6875</v>
      </c>
      <c r="G387" s="25">
        <v>4674617</v>
      </c>
      <c r="H387" s="25">
        <v>1208012.5</v>
      </c>
      <c r="I387" s="25">
        <v>4730642</v>
      </c>
      <c r="J387" s="25">
        <v>96295.390625</v>
      </c>
      <c r="K387" s="25">
        <v>38.324420928955078</v>
      </c>
      <c r="L387" s="25">
        <v>52.383613586425781</v>
      </c>
      <c r="M387" s="25">
        <v>232.44476318359375</v>
      </c>
      <c r="N387" s="25">
        <v>35.330394744873047</v>
      </c>
      <c r="O387" s="9"/>
    </row>
    <row r="388" spans="1:15">
      <c r="A388" s="9">
        <v>108567404</v>
      </c>
      <c r="B388" s="9"/>
      <c r="C388" s="9" t="s">
        <v>433</v>
      </c>
      <c r="D388" s="9" t="s">
        <v>40</v>
      </c>
      <c r="E388" s="9" t="s">
        <v>60</v>
      </c>
      <c r="F388" s="25">
        <v>37980</v>
      </c>
      <c r="G388" s="25">
        <v>478945.1875</v>
      </c>
      <c r="H388" s="25">
        <v>146624.390625</v>
      </c>
      <c r="I388" s="25">
        <v>451986.875</v>
      </c>
      <c r="J388" s="25">
        <v>21029.576171875</v>
      </c>
      <c r="K388" s="25">
        <v>156.08445739746094</v>
      </c>
      <c r="L388" s="25">
        <v>24.580865859985352</v>
      </c>
      <c r="M388" s="25">
        <v>137.39961242675781</v>
      </c>
      <c r="N388" s="25">
        <v>204.55952453613281</v>
      </c>
      <c r="O388" s="9"/>
    </row>
    <row r="389" spans="1:15">
      <c r="A389" s="9">
        <v>104435603</v>
      </c>
      <c r="B389" s="9"/>
      <c r="C389" s="9" t="s">
        <v>434</v>
      </c>
      <c r="D389" s="9" t="s">
        <v>40</v>
      </c>
      <c r="E389" s="9" t="s">
        <v>47</v>
      </c>
      <c r="F389" s="25">
        <v>429668.09375</v>
      </c>
      <c r="G389" s="25">
        <v>4937948</v>
      </c>
      <c r="H389" s="25">
        <v>1410066.25</v>
      </c>
      <c r="I389" s="25">
        <v>4933824.5</v>
      </c>
      <c r="J389" s="25">
        <v>116786.46875</v>
      </c>
      <c r="K389" s="25">
        <v>58.397174835205078</v>
      </c>
      <c r="L389" s="25">
        <v>45.960941314697266</v>
      </c>
      <c r="M389" s="25">
        <v>231.34867858886719</v>
      </c>
      <c r="N389" s="25">
        <v>123.59733581542969</v>
      </c>
      <c r="O389" s="9"/>
    </row>
    <row r="390" spans="1:15">
      <c r="A390" s="9">
        <v>104435703</v>
      </c>
      <c r="B390" s="9"/>
      <c r="C390" s="9" t="s">
        <v>435</v>
      </c>
      <c r="D390" s="9" t="s">
        <v>40</v>
      </c>
      <c r="E390" s="9" t="s">
        <v>47</v>
      </c>
      <c r="F390" s="25">
        <v>151150.953125</v>
      </c>
      <c r="G390" s="25">
        <v>2229966.5</v>
      </c>
      <c r="H390" s="25">
        <v>575321.0625</v>
      </c>
      <c r="I390" s="25">
        <v>2280870.25</v>
      </c>
      <c r="J390" s="25">
        <v>51892.70703125</v>
      </c>
      <c r="K390" s="25">
        <v>92.848381042480469</v>
      </c>
      <c r="L390" s="25">
        <v>45.885398864746094</v>
      </c>
      <c r="M390" s="25">
        <v>219.00321960449219</v>
      </c>
      <c r="N390" s="25">
        <v>80.560897827148438</v>
      </c>
      <c r="O390" s="9"/>
    </row>
    <row r="391" spans="1:15">
      <c r="A391" s="9">
        <v>129547203</v>
      </c>
      <c r="B391" s="9"/>
      <c r="C391" s="9" t="s">
        <v>436</v>
      </c>
      <c r="D391" s="9" t="s">
        <v>40</v>
      </c>
      <c r="E391" s="9" t="s">
        <v>52</v>
      </c>
      <c r="F391" s="25">
        <v>207888.75</v>
      </c>
      <c r="G391" s="25">
        <v>3233111</v>
      </c>
      <c r="H391" s="25">
        <v>807365.3125</v>
      </c>
      <c r="I391" s="25">
        <v>3344418</v>
      </c>
      <c r="J391" s="25">
        <v>65744.453125</v>
      </c>
      <c r="K391" s="25">
        <v>52.262859344482422</v>
      </c>
      <c r="L391" s="25">
        <v>52.339012145996094</v>
      </c>
      <c r="M391" s="25">
        <v>216.09638977050781</v>
      </c>
      <c r="N391" s="25">
        <v>158.44781494140625</v>
      </c>
      <c r="O391" s="9"/>
    </row>
    <row r="392" spans="1:15">
      <c r="A392" s="9">
        <v>104376203</v>
      </c>
      <c r="B392" s="9"/>
      <c r="C392" s="9" t="s">
        <v>437</v>
      </c>
      <c r="D392" s="9" t="s">
        <v>40</v>
      </c>
      <c r="E392" s="9" t="s">
        <v>47</v>
      </c>
      <c r="F392" s="25">
        <v>149916.296875</v>
      </c>
      <c r="G392" s="25">
        <v>1840565.125</v>
      </c>
      <c r="H392" s="25">
        <v>627108.9375</v>
      </c>
      <c r="I392" s="25">
        <v>1761236</v>
      </c>
      <c r="J392" s="25">
        <v>60559.140625</v>
      </c>
      <c r="K392" s="25">
        <v>94.030647277832031</v>
      </c>
      <c r="L392" s="25">
        <v>32.868389129638672</v>
      </c>
      <c r="M392" s="25">
        <v>201.72702026367188</v>
      </c>
      <c r="N392" s="25">
        <v>17.140880584716797</v>
      </c>
      <c r="O392" s="9"/>
    </row>
    <row r="393" spans="1:15">
      <c r="A393" s="9">
        <v>116496603</v>
      </c>
      <c r="B393" s="9"/>
      <c r="C393" s="9" t="s">
        <v>438</v>
      </c>
      <c r="D393" s="9" t="s">
        <v>40</v>
      </c>
      <c r="E393" s="9" t="s">
        <v>43</v>
      </c>
      <c r="F393" s="25">
        <v>461590.65625</v>
      </c>
      <c r="G393" s="25">
        <v>5524103.5</v>
      </c>
      <c r="H393" s="25">
        <v>1444485.5</v>
      </c>
      <c r="I393" s="25">
        <v>5659926</v>
      </c>
      <c r="J393" s="25">
        <v>159092.140625</v>
      </c>
      <c r="K393" s="25">
        <v>98.9102783203125</v>
      </c>
      <c r="L393" s="25">
        <v>37.624069213867188</v>
      </c>
      <c r="M393" s="25">
        <v>158.9595947265625</v>
      </c>
      <c r="N393" s="25">
        <v>85.955902099609375</v>
      </c>
      <c r="O393" s="9"/>
    </row>
    <row r="394" spans="1:15">
      <c r="A394" s="9">
        <v>115218003</v>
      </c>
      <c r="B394" s="9"/>
      <c r="C394" s="9" t="s">
        <v>439</v>
      </c>
      <c r="D394" s="9" t="s">
        <v>40</v>
      </c>
      <c r="E394" s="9" t="s">
        <v>57</v>
      </c>
      <c r="F394" s="25">
        <v>404079.75</v>
      </c>
      <c r="G394" s="25">
        <v>4726867.5</v>
      </c>
      <c r="H394" s="25">
        <v>1572112</v>
      </c>
      <c r="I394" s="25">
        <v>4685382</v>
      </c>
      <c r="J394" s="25">
        <v>167137.53125</v>
      </c>
      <c r="K394" s="25">
        <v>186.92683410644531</v>
      </c>
      <c r="L394" s="25">
        <v>30.698951721191406</v>
      </c>
      <c r="M394" s="25">
        <v>131.85409545898438</v>
      </c>
      <c r="N394" s="25">
        <v>102.99745178222656</v>
      </c>
      <c r="O394" s="9"/>
    </row>
    <row r="395" spans="1:15">
      <c r="A395" s="9">
        <v>104107503</v>
      </c>
      <c r="B395" s="9"/>
      <c r="C395" s="9" t="s">
        <v>440</v>
      </c>
      <c r="D395" s="9" t="s">
        <v>40</v>
      </c>
      <c r="E395" s="9" t="s">
        <v>47</v>
      </c>
      <c r="F395" s="25">
        <v>270534.90625</v>
      </c>
      <c r="G395" s="25">
        <v>2803169.5</v>
      </c>
      <c r="H395" s="25">
        <v>813307.5</v>
      </c>
      <c r="I395" s="25">
        <v>2558938</v>
      </c>
      <c r="J395" s="25">
        <v>96537.4140625</v>
      </c>
      <c r="K395" s="25">
        <v>153.3927001953125</v>
      </c>
      <c r="L395" s="25">
        <v>31.839515686035156</v>
      </c>
      <c r="M395" s="25">
        <v>166.92549133300781</v>
      </c>
      <c r="N395" s="25">
        <v>61.628654479980469</v>
      </c>
      <c r="O395" s="9"/>
    </row>
    <row r="396" spans="1:15">
      <c r="A396" s="9">
        <v>109427503</v>
      </c>
      <c r="B396" s="9"/>
      <c r="C396" s="9" t="s">
        <v>441</v>
      </c>
      <c r="D396" s="9" t="s">
        <v>40</v>
      </c>
      <c r="E396" s="9" t="s">
        <v>54</v>
      </c>
      <c r="F396" s="25">
        <v>136094.40625</v>
      </c>
      <c r="G396" s="25">
        <v>2046560.5</v>
      </c>
      <c r="H396" s="25">
        <v>519382.625</v>
      </c>
      <c r="I396" s="25">
        <v>2012807.75</v>
      </c>
      <c r="J396" s="25">
        <v>50687.71484375</v>
      </c>
      <c r="K396" s="25">
        <v>61.1982421875</v>
      </c>
      <c r="L396" s="25">
        <v>43.060829162597656</v>
      </c>
      <c r="M396" s="25">
        <v>217.96395874023438</v>
      </c>
      <c r="N396" s="25">
        <v>132.87478637695313</v>
      </c>
      <c r="O396" s="9"/>
    </row>
    <row r="397" spans="1:15">
      <c r="A397" s="9">
        <v>113367003</v>
      </c>
      <c r="B397" s="9"/>
      <c r="C397" s="9" t="s">
        <v>442</v>
      </c>
      <c r="D397" s="9" t="s">
        <v>40</v>
      </c>
      <c r="E397" s="9" t="s">
        <v>57</v>
      </c>
      <c r="F397" s="25">
        <v>391811.84375</v>
      </c>
      <c r="G397" s="25">
        <v>3461084.5</v>
      </c>
      <c r="H397" s="25">
        <v>1594708.375</v>
      </c>
      <c r="I397" s="25">
        <v>3048235</v>
      </c>
      <c r="J397" s="25">
        <v>187225.984375</v>
      </c>
      <c r="K397" s="25">
        <v>166.70274353027344</v>
      </c>
      <c r="L397" s="25">
        <v>20.578853607177734</v>
      </c>
      <c r="M397" s="25">
        <v>116.45706939697266</v>
      </c>
      <c r="N397" s="25">
        <v>52.931350708007813</v>
      </c>
      <c r="O397" s="9"/>
    </row>
    <row r="398" spans="1:15">
      <c r="A398" s="9">
        <v>108567703</v>
      </c>
      <c r="B398" s="9"/>
      <c r="C398" s="9" t="s">
        <v>443</v>
      </c>
      <c r="D398" s="9" t="s">
        <v>40</v>
      </c>
      <c r="E398" s="9" t="s">
        <v>60</v>
      </c>
      <c r="F398" s="25">
        <v>286251</v>
      </c>
      <c r="G398" s="25">
        <v>2616274.5</v>
      </c>
      <c r="H398" s="25">
        <v>971587.3125</v>
      </c>
      <c r="I398" s="25">
        <v>2498134.25</v>
      </c>
      <c r="J398" s="25">
        <v>117102.8671875</v>
      </c>
      <c r="K398" s="25">
        <v>157.48873901367188</v>
      </c>
      <c r="L398" s="25">
        <v>24.786117553710938</v>
      </c>
      <c r="M398" s="25">
        <v>143.15141296386719</v>
      </c>
      <c r="N398" s="25">
        <v>101.21125030517578</v>
      </c>
      <c r="O398" s="9"/>
    </row>
    <row r="399" spans="1:15">
      <c r="A399" s="9">
        <v>123467103</v>
      </c>
      <c r="B399" s="9"/>
      <c r="C399" s="9" t="s">
        <v>444</v>
      </c>
      <c r="D399" s="9" t="s">
        <v>40</v>
      </c>
      <c r="E399" s="9" t="s">
        <v>41</v>
      </c>
      <c r="F399" s="25">
        <v>639688.9375</v>
      </c>
      <c r="G399" s="25">
        <v>4561079.5</v>
      </c>
      <c r="H399" s="25">
        <v>2960309.25</v>
      </c>
      <c r="I399" s="25">
        <v>4198065</v>
      </c>
      <c r="J399" s="25">
        <v>387816.875</v>
      </c>
      <c r="K399" s="25">
        <v>248.67047119140625</v>
      </c>
      <c r="L399" s="25">
        <v>13.410371780395508</v>
      </c>
      <c r="M399" s="25">
        <v>84.293716430664063</v>
      </c>
      <c r="N399" s="25">
        <v>16.160085678100586</v>
      </c>
      <c r="O399" s="9"/>
    </row>
    <row r="400" spans="1:15">
      <c r="A400" s="9">
        <v>103028653</v>
      </c>
      <c r="B400" s="9"/>
      <c r="C400" s="9" t="s">
        <v>445</v>
      </c>
      <c r="D400" s="9" t="s">
        <v>40</v>
      </c>
      <c r="E400" s="9" t="s">
        <v>49</v>
      </c>
      <c r="F400" s="25">
        <v>323588.5625</v>
      </c>
      <c r="G400" s="25">
        <v>3505562.25</v>
      </c>
      <c r="H400" s="25">
        <v>970775.4375</v>
      </c>
      <c r="I400" s="25">
        <v>3466441</v>
      </c>
      <c r="J400" s="25">
        <v>81088.9921875</v>
      </c>
      <c r="K400" s="25">
        <v>91.543647766113281</v>
      </c>
      <c r="L400" s="25">
        <v>47.221584320068359</v>
      </c>
      <c r="M400" s="25">
        <v>220.34700012207031</v>
      </c>
      <c r="N400" s="25">
        <v>63.298568725585938</v>
      </c>
      <c r="O400" s="9"/>
    </row>
    <row r="401" spans="1:15">
      <c r="A401" s="9">
        <v>112676203</v>
      </c>
      <c r="B401" s="9"/>
      <c r="C401" s="9" t="s">
        <v>446</v>
      </c>
      <c r="D401" s="9" t="s">
        <v>40</v>
      </c>
      <c r="E401" s="9" t="s">
        <v>57</v>
      </c>
      <c r="F401" s="25">
        <v>351986.09375</v>
      </c>
      <c r="G401" s="25">
        <v>3072988.5</v>
      </c>
      <c r="H401" s="25">
        <v>1359265.875</v>
      </c>
      <c r="I401" s="25">
        <v>2800779.5</v>
      </c>
      <c r="J401" s="25">
        <v>162267.890625</v>
      </c>
      <c r="K401" s="25">
        <v>188.72344970703125</v>
      </c>
      <c r="L401" s="25">
        <v>21.106914520263672</v>
      </c>
      <c r="M401" s="25">
        <v>123.99690246582031</v>
      </c>
      <c r="N401" s="25">
        <v>160.31280517578125</v>
      </c>
      <c r="O401" s="9"/>
    </row>
    <row r="402" spans="1:15">
      <c r="A402" s="9">
        <v>103028703</v>
      </c>
      <c r="B402" s="9"/>
      <c r="C402" s="9" t="s">
        <v>447</v>
      </c>
      <c r="D402" s="9" t="s">
        <v>40</v>
      </c>
      <c r="E402" s="9" t="s">
        <v>49</v>
      </c>
      <c r="F402" s="25">
        <v>234313.953125</v>
      </c>
      <c r="G402" s="25">
        <v>2546157.75</v>
      </c>
      <c r="H402" s="25">
        <v>1574099.875</v>
      </c>
      <c r="I402" s="25">
        <v>2259068.75</v>
      </c>
      <c r="J402" s="25">
        <v>181031.390625</v>
      </c>
      <c r="K402" s="25">
        <v>233.18782043457031</v>
      </c>
      <c r="L402" s="25">
        <v>15.359058380126953</v>
      </c>
      <c r="M402" s="25">
        <v>82.953292846679688</v>
      </c>
      <c r="N402" s="25">
        <v>179.30085754394531</v>
      </c>
      <c r="O402" s="9"/>
    </row>
    <row r="403" spans="1:15">
      <c r="A403" s="9">
        <v>115218303</v>
      </c>
      <c r="B403" s="9"/>
      <c r="C403" s="9" t="s">
        <v>448</v>
      </c>
      <c r="D403" s="9" t="s">
        <v>40</v>
      </c>
      <c r="E403" s="9" t="s">
        <v>57</v>
      </c>
      <c r="F403" s="25">
        <v>199639.203125</v>
      </c>
      <c r="G403" s="25">
        <v>1734878.75</v>
      </c>
      <c r="H403" s="25">
        <v>824683</v>
      </c>
      <c r="I403" s="25">
        <v>1646206.75</v>
      </c>
      <c r="J403" s="25">
        <v>114482.0078125</v>
      </c>
      <c r="K403" s="25">
        <v>222.59033203125</v>
      </c>
      <c r="L403" s="25">
        <v>16.898008346557617</v>
      </c>
      <c r="M403" s="25">
        <v>98.312286376953125</v>
      </c>
      <c r="N403" s="25">
        <v>97.379966735839844</v>
      </c>
      <c r="O403" s="9"/>
    </row>
    <row r="404" spans="1:15">
      <c r="A404" s="9">
        <v>103028753</v>
      </c>
      <c r="B404" s="9"/>
      <c r="C404" s="9" t="s">
        <v>449</v>
      </c>
      <c r="D404" s="9" t="s">
        <v>40</v>
      </c>
      <c r="E404" s="9" t="s">
        <v>49</v>
      </c>
      <c r="F404" s="25">
        <v>253407.296875</v>
      </c>
      <c r="G404" s="25">
        <v>2365922.5</v>
      </c>
      <c r="H404" s="25">
        <v>954024.375</v>
      </c>
      <c r="I404" s="25">
        <v>2278569.25</v>
      </c>
      <c r="J404" s="25">
        <v>104483.234375</v>
      </c>
      <c r="K404" s="25">
        <v>209.50444030761719</v>
      </c>
      <c r="L404" s="25">
        <v>25.069377899169922</v>
      </c>
      <c r="M404" s="25">
        <v>136.1993408203125</v>
      </c>
      <c r="N404" s="25">
        <v>110.30496215820313</v>
      </c>
      <c r="O404" s="9"/>
    </row>
    <row r="405" spans="1:15">
      <c r="A405" s="9">
        <v>127047404</v>
      </c>
      <c r="B405" s="9"/>
      <c r="C405" s="9" t="s">
        <v>450</v>
      </c>
      <c r="D405" s="9" t="s">
        <v>40</v>
      </c>
      <c r="E405" s="9" t="s">
        <v>47</v>
      </c>
      <c r="F405" s="25">
        <v>137746.203125</v>
      </c>
      <c r="G405" s="25">
        <v>2192016.75</v>
      </c>
      <c r="H405" s="25">
        <v>601312.6875</v>
      </c>
      <c r="I405" s="25">
        <v>2056183.125</v>
      </c>
      <c r="J405" s="25">
        <v>70084.265625</v>
      </c>
      <c r="K405" s="25">
        <v>107.33042144775391</v>
      </c>
      <c r="L405" s="25">
        <v>33.242313385009766</v>
      </c>
      <c r="M405" s="25">
        <v>214.08302307128906</v>
      </c>
      <c r="N405" s="25">
        <v>86.2022705078125</v>
      </c>
      <c r="O405" s="9"/>
    </row>
    <row r="406" spans="1:15">
      <c r="A406" s="9">
        <v>112676403</v>
      </c>
      <c r="B406" s="9"/>
      <c r="C406" s="9" t="s">
        <v>451</v>
      </c>
      <c r="D406" s="9" t="s">
        <v>40</v>
      </c>
      <c r="E406" s="9" t="s">
        <v>57</v>
      </c>
      <c r="F406" s="25">
        <v>496185.4375</v>
      </c>
      <c r="G406" s="25">
        <v>4794891</v>
      </c>
      <c r="H406" s="25">
        <v>2167687.75</v>
      </c>
      <c r="I406" s="25">
        <v>4636136</v>
      </c>
      <c r="J406" s="25">
        <v>224161.28125</v>
      </c>
      <c r="K406" s="25">
        <v>218.81736755371094</v>
      </c>
      <c r="L406" s="25">
        <v>23.6038818359375</v>
      </c>
      <c r="M406" s="25">
        <v>112.93186187744141</v>
      </c>
      <c r="N406" s="25">
        <v>39.620201110839844</v>
      </c>
      <c r="O406" s="9"/>
    </row>
    <row r="407" spans="1:15">
      <c r="A407" s="9">
        <v>117416103</v>
      </c>
      <c r="B407" s="9"/>
      <c r="C407" s="9" t="s">
        <v>452</v>
      </c>
      <c r="D407" s="9" t="s">
        <v>40</v>
      </c>
      <c r="E407" s="9" t="s">
        <v>54</v>
      </c>
      <c r="F407" s="25">
        <v>164228.546875</v>
      </c>
      <c r="G407" s="25">
        <v>2120919.75</v>
      </c>
      <c r="H407" s="25">
        <v>595470.0625</v>
      </c>
      <c r="I407" s="25">
        <v>2170548.25</v>
      </c>
      <c r="J407" s="25">
        <v>58080.34375</v>
      </c>
      <c r="K407" s="25">
        <v>106.36212921142578</v>
      </c>
      <c r="L407" s="25">
        <v>39.3446044921875</v>
      </c>
      <c r="M407" s="25">
        <v>187.50682067871094</v>
      </c>
      <c r="N407" s="25">
        <v>109.61048889160156</v>
      </c>
      <c r="O407" s="9"/>
    </row>
    <row r="408" spans="1:15">
      <c r="A408" s="9">
        <v>125238402</v>
      </c>
      <c r="B408" s="9"/>
      <c r="C408" s="9" t="s">
        <v>453</v>
      </c>
      <c r="D408" s="9" t="s">
        <v>40</v>
      </c>
      <c r="E408" s="9" t="s">
        <v>66</v>
      </c>
      <c r="F408" s="25">
        <v>644682</v>
      </c>
      <c r="G408" s="25">
        <v>10915467</v>
      </c>
      <c r="H408" s="25">
        <v>2842237</v>
      </c>
      <c r="I408" s="25">
        <v>11690082</v>
      </c>
      <c r="J408" s="25">
        <v>268347.3125</v>
      </c>
      <c r="K408" s="25">
        <v>165.69085693359375</v>
      </c>
      <c r="L408" s="25">
        <v>43.079055786132813</v>
      </c>
      <c r="M408" s="25">
        <v>157.5697021484375</v>
      </c>
      <c r="N408" s="25">
        <v>22.329961776733398</v>
      </c>
      <c r="O408" s="9"/>
    </row>
    <row r="409" spans="1:15">
      <c r="A409" s="9">
        <v>101306503</v>
      </c>
      <c r="B409" s="9"/>
      <c r="C409" s="9" t="s">
        <v>454</v>
      </c>
      <c r="D409" s="9" t="s">
        <v>40</v>
      </c>
      <c r="E409" s="9" t="s">
        <v>45</v>
      </c>
      <c r="F409" s="25">
        <v>113098.953125</v>
      </c>
      <c r="G409" s="25">
        <v>1484005.25</v>
      </c>
      <c r="H409" s="25">
        <v>363857.5</v>
      </c>
      <c r="I409" s="25">
        <v>1396682.5</v>
      </c>
      <c r="J409" s="25">
        <v>35191.6328125</v>
      </c>
      <c r="K409" s="25">
        <v>51.864601135253906</v>
      </c>
      <c r="L409" s="25">
        <v>45.383068084716797</v>
      </c>
      <c r="M409" s="25">
        <v>243.29214477539063</v>
      </c>
      <c r="N409" s="25">
        <v>150.12486267089844</v>
      </c>
      <c r="O409" s="9"/>
    </row>
    <row r="410" spans="1:15">
      <c r="A410" s="9">
        <v>116197503</v>
      </c>
      <c r="B410" s="9"/>
      <c r="C410" s="9" t="s">
        <v>455</v>
      </c>
      <c r="D410" s="9" t="s">
        <v>40</v>
      </c>
      <c r="E410" s="9" t="s">
        <v>43</v>
      </c>
      <c r="F410" s="25">
        <v>160508.09375</v>
      </c>
      <c r="G410" s="25">
        <v>1565624</v>
      </c>
      <c r="H410" s="25">
        <v>562560.625</v>
      </c>
      <c r="I410" s="25">
        <v>1439502.625</v>
      </c>
      <c r="J410" s="25">
        <v>66805.9296875</v>
      </c>
      <c r="K410" s="25">
        <v>138.67620849609375</v>
      </c>
      <c r="L410" s="25">
        <v>25.838006973266602</v>
      </c>
      <c r="M410" s="25">
        <v>141.58712768554688</v>
      </c>
      <c r="N410" s="25">
        <v>155.00106811523438</v>
      </c>
      <c r="O410" s="9"/>
    </row>
    <row r="411" spans="1:15">
      <c r="A411" s="9">
        <v>111297504</v>
      </c>
      <c r="B411" s="9"/>
      <c r="C411" s="9" t="s">
        <v>456</v>
      </c>
      <c r="D411" s="9" t="s">
        <v>40</v>
      </c>
      <c r="E411" s="9" t="s">
        <v>57</v>
      </c>
      <c r="F411" s="25">
        <v>89040.75</v>
      </c>
      <c r="G411" s="25">
        <v>1118573.625</v>
      </c>
      <c r="H411" s="25">
        <v>89040.75</v>
      </c>
      <c r="I411" s="25">
        <v>1198446.375</v>
      </c>
      <c r="J411" s="25">
        <v>39897.8203125</v>
      </c>
      <c r="K411" s="25">
        <v>103.74453735351563</v>
      </c>
      <c r="L411" s="25">
        <v>30.267677307128906</v>
      </c>
      <c r="M411" s="25">
        <v>198.33932495117188</v>
      </c>
      <c r="N411" s="25">
        <v>215.33815002441406</v>
      </c>
      <c r="O411" s="9"/>
    </row>
    <row r="412" spans="1:15">
      <c r="A412" s="9">
        <v>111317503</v>
      </c>
      <c r="B412" s="9"/>
      <c r="C412" s="9" t="s">
        <v>457</v>
      </c>
      <c r="D412" s="9" t="s">
        <v>40</v>
      </c>
      <c r="E412" s="9" t="s">
        <v>54</v>
      </c>
      <c r="F412" s="25">
        <v>142884.90625</v>
      </c>
      <c r="G412" s="25">
        <v>2200398</v>
      </c>
      <c r="H412" s="25">
        <v>495405.375</v>
      </c>
      <c r="I412" s="25">
        <v>2049001.75</v>
      </c>
      <c r="J412" s="25">
        <v>52332.3671875</v>
      </c>
      <c r="K412" s="25">
        <v>83.288528442382813</v>
      </c>
      <c r="L412" s="25">
        <v>44.776935577392578</v>
      </c>
      <c r="M412" s="25">
        <v>227.52879333496094</v>
      </c>
      <c r="N412" s="25">
        <v>125.57194519042969</v>
      </c>
      <c r="O412" s="9"/>
    </row>
    <row r="413" spans="1:15">
      <c r="A413" s="9">
        <v>121395703</v>
      </c>
      <c r="B413" s="9"/>
      <c r="C413" s="9" t="s">
        <v>458</v>
      </c>
      <c r="D413" s="9" t="s">
        <v>40</v>
      </c>
      <c r="E413" s="9" t="s">
        <v>52</v>
      </c>
      <c r="F413" s="25">
        <v>202453.796875</v>
      </c>
      <c r="G413" s="25">
        <v>2009301</v>
      </c>
      <c r="H413" s="25">
        <v>1298125.25</v>
      </c>
      <c r="I413" s="25">
        <v>1661007.25</v>
      </c>
      <c r="J413" s="25">
        <v>193538.09375</v>
      </c>
      <c r="K413" s="25">
        <v>254.98245239257813</v>
      </c>
      <c r="L413" s="25">
        <v>11.428007125854492</v>
      </c>
      <c r="M413" s="25">
        <v>79.959625244140625</v>
      </c>
      <c r="N413" s="25">
        <v>166.09274291992188</v>
      </c>
      <c r="O413" s="9"/>
    </row>
    <row r="414" spans="1:15">
      <c r="A414" s="9">
        <v>117597003</v>
      </c>
      <c r="B414" s="9"/>
      <c r="C414" s="9" t="s">
        <v>459</v>
      </c>
      <c r="D414" s="9" t="s">
        <v>40</v>
      </c>
      <c r="E414" s="9" t="s">
        <v>54</v>
      </c>
      <c r="F414" s="25">
        <v>263896.1875</v>
      </c>
      <c r="G414" s="25">
        <v>3148149</v>
      </c>
      <c r="H414" s="25">
        <v>877052.625</v>
      </c>
      <c r="I414" s="25">
        <v>3069029.25</v>
      </c>
      <c r="J414" s="25">
        <v>101508.03125</v>
      </c>
      <c r="K414" s="25">
        <v>117.39461517333984</v>
      </c>
      <c r="L414" s="25">
        <v>33.613548278808594</v>
      </c>
      <c r="M414" s="25">
        <v>173.6575927734375</v>
      </c>
      <c r="N414" s="25">
        <v>145.35333251953125</v>
      </c>
      <c r="O414" s="9"/>
    </row>
    <row r="415" spans="1:15">
      <c r="A415" s="9">
        <v>112676503</v>
      </c>
      <c r="B415" s="9"/>
      <c r="C415" s="9" t="s">
        <v>460</v>
      </c>
      <c r="D415" s="9" t="s">
        <v>40</v>
      </c>
      <c r="E415" s="9" t="s">
        <v>57</v>
      </c>
      <c r="F415" s="25">
        <v>375616.0625</v>
      </c>
      <c r="G415" s="25">
        <v>3347945</v>
      </c>
      <c r="H415" s="25">
        <v>1409621</v>
      </c>
      <c r="I415" s="25">
        <v>3258718.5</v>
      </c>
      <c r="J415" s="25">
        <v>161851.46875</v>
      </c>
      <c r="K415" s="25">
        <v>197.92376708984375</v>
      </c>
      <c r="L415" s="25">
        <v>23.006038665771484</v>
      </c>
      <c r="M415" s="25">
        <v>118.51875305175781</v>
      </c>
      <c r="N415" s="25">
        <v>183.14512634277344</v>
      </c>
      <c r="O415" s="9"/>
    </row>
    <row r="416" spans="1:15">
      <c r="A416" s="9">
        <v>107657503</v>
      </c>
      <c r="B416" s="9"/>
      <c r="C416" s="9" t="s">
        <v>461</v>
      </c>
      <c r="D416" s="9" t="s">
        <v>40</v>
      </c>
      <c r="E416" s="9" t="s">
        <v>45</v>
      </c>
      <c r="F416" s="25">
        <v>262569.59375</v>
      </c>
      <c r="G416" s="25">
        <v>3375072.5</v>
      </c>
      <c r="H416" s="25">
        <v>894691.125</v>
      </c>
      <c r="I416" s="25">
        <v>3358894.5</v>
      </c>
      <c r="J416" s="25">
        <v>91188.296875</v>
      </c>
      <c r="K416" s="25">
        <v>123.57467651367188</v>
      </c>
      <c r="L416" s="25">
        <v>39.891544342041016</v>
      </c>
      <c r="M416" s="25">
        <v>197.13471984863281</v>
      </c>
      <c r="N416" s="25">
        <v>59.92578125</v>
      </c>
      <c r="O416" s="9"/>
    </row>
    <row r="417" spans="1:15">
      <c r="A417" s="9">
        <v>108077503</v>
      </c>
      <c r="B417" s="9"/>
      <c r="C417" s="9" t="s">
        <v>462</v>
      </c>
      <c r="D417" s="9" t="s">
        <v>40</v>
      </c>
      <c r="E417" s="9" t="s">
        <v>54</v>
      </c>
      <c r="F417" s="25">
        <v>213485.09375</v>
      </c>
      <c r="G417" s="25">
        <v>2535837</v>
      </c>
      <c r="H417" s="25">
        <v>722375.875</v>
      </c>
      <c r="I417" s="25">
        <v>2383672.25</v>
      </c>
      <c r="J417" s="25">
        <v>87954.2578125</v>
      </c>
      <c r="K417" s="25">
        <v>118.89889526367188</v>
      </c>
      <c r="L417" s="25">
        <v>31.258543014526367</v>
      </c>
      <c r="M417" s="25">
        <v>165.07347106933594</v>
      </c>
      <c r="N417" s="25">
        <v>116.66139984130859</v>
      </c>
      <c r="O417" s="9"/>
    </row>
    <row r="418" spans="1:15">
      <c r="A418" s="9">
        <v>123467303</v>
      </c>
      <c r="B418" s="9"/>
      <c r="C418" s="9" t="s">
        <v>463</v>
      </c>
      <c r="D418" s="9" t="s">
        <v>40</v>
      </c>
      <c r="E418" s="9" t="s">
        <v>41</v>
      </c>
      <c r="F418" s="25">
        <v>535883.6875</v>
      </c>
      <c r="G418" s="25">
        <v>5313453.5</v>
      </c>
      <c r="H418" s="25">
        <v>3616471</v>
      </c>
      <c r="I418" s="25">
        <v>4708949.5</v>
      </c>
      <c r="J418" s="25">
        <v>508531.65625</v>
      </c>
      <c r="K418" s="25">
        <v>263.39114379882813</v>
      </c>
      <c r="L418" s="25">
        <v>11.502405166625977</v>
      </c>
      <c r="M418" s="25">
        <v>71.421028137207031</v>
      </c>
      <c r="N418" s="25">
        <v>38.304740905761719</v>
      </c>
      <c r="O418" s="9"/>
    </row>
    <row r="419" spans="1:15">
      <c r="A419" s="9">
        <v>112676703</v>
      </c>
      <c r="B419" s="9"/>
      <c r="C419" s="9" t="s">
        <v>464</v>
      </c>
      <c r="D419" s="9" t="s">
        <v>40</v>
      </c>
      <c r="E419" s="9" t="s">
        <v>57</v>
      </c>
      <c r="F419" s="25">
        <v>493473.59375</v>
      </c>
      <c r="G419" s="25">
        <v>4271024.5</v>
      </c>
      <c r="H419" s="25">
        <v>1970088.875</v>
      </c>
      <c r="I419" s="25">
        <v>3763325</v>
      </c>
      <c r="J419" s="25">
        <v>248473.4375</v>
      </c>
      <c r="K419" s="25">
        <v>171.98428344726563</v>
      </c>
      <c r="L419" s="25">
        <v>19.175079345703125</v>
      </c>
      <c r="M419" s="25">
        <v>106.51971435546875</v>
      </c>
      <c r="N419" s="25">
        <v>45.618690490722656</v>
      </c>
      <c r="O419" s="9"/>
    </row>
    <row r="420" spans="1:15">
      <c r="A420" s="9">
        <v>125238502</v>
      </c>
      <c r="B420" s="9"/>
      <c r="C420" s="9" t="s">
        <v>465</v>
      </c>
      <c r="D420" s="9" t="s">
        <v>40</v>
      </c>
      <c r="E420" s="9" t="s">
        <v>66</v>
      </c>
      <c r="F420" s="25">
        <v>381900.90625</v>
      </c>
      <c r="G420" s="25">
        <v>2249252.75</v>
      </c>
      <c r="H420" s="25">
        <v>1759615.5</v>
      </c>
      <c r="I420" s="25">
        <v>2069765</v>
      </c>
      <c r="J420" s="25">
        <v>226796.890625</v>
      </c>
      <c r="K420" s="25">
        <v>292.26730346679688</v>
      </c>
      <c r="L420" s="25">
        <v>11.60136604309082</v>
      </c>
      <c r="M420" s="25">
        <v>69.146492004394531</v>
      </c>
      <c r="N420" s="25">
        <v>38.443988800048828</v>
      </c>
      <c r="O420" s="9"/>
    </row>
    <row r="421" spans="1:15">
      <c r="A421" s="9">
        <v>123467203</v>
      </c>
      <c r="B421" s="9"/>
      <c r="C421" s="9" t="s">
        <v>466</v>
      </c>
      <c r="D421" s="9" t="s">
        <v>40</v>
      </c>
      <c r="E421" s="9" t="s">
        <v>41</v>
      </c>
      <c r="F421" s="25">
        <v>170532.59375</v>
      </c>
      <c r="G421" s="25">
        <v>2014941.25</v>
      </c>
      <c r="H421" s="25">
        <v>1403769.25</v>
      </c>
      <c r="I421" s="25">
        <v>1988444.75</v>
      </c>
      <c r="J421" s="25">
        <v>180784.75</v>
      </c>
      <c r="K421" s="25">
        <v>271.73623657226563</v>
      </c>
      <c r="L421" s="25">
        <v>12.08881664276123</v>
      </c>
      <c r="M421" s="25">
        <v>65.575958251953125</v>
      </c>
      <c r="N421" s="25">
        <v>113.00404357910156</v>
      </c>
      <c r="O421" s="9"/>
    </row>
    <row r="422" spans="1:15">
      <c r="A422" s="9">
        <v>109248003</v>
      </c>
      <c r="B422" s="9"/>
      <c r="C422" s="9" t="s">
        <v>467</v>
      </c>
      <c r="D422" s="9" t="s">
        <v>40</v>
      </c>
      <c r="E422" s="9" t="s">
        <v>54</v>
      </c>
      <c r="F422" s="25">
        <v>248308.953125</v>
      </c>
      <c r="G422" s="25">
        <v>2310138.75</v>
      </c>
      <c r="H422" s="25">
        <v>771269.625</v>
      </c>
      <c r="I422" s="25">
        <v>2178184.75</v>
      </c>
      <c r="J422" s="25">
        <v>85405.421875</v>
      </c>
      <c r="K422" s="25">
        <v>158.06472778320313</v>
      </c>
      <c r="L422" s="25">
        <v>29.956502914428711</v>
      </c>
      <c r="M422" s="25">
        <v>153.25053405761719</v>
      </c>
      <c r="N422" s="25">
        <v>107.42681121826172</v>
      </c>
      <c r="O422" s="9"/>
    </row>
    <row r="423" spans="1:15">
      <c r="A423" s="9">
        <v>110148002</v>
      </c>
      <c r="B423" s="9"/>
      <c r="C423" s="9" t="s">
        <v>468</v>
      </c>
      <c r="D423" s="9" t="s">
        <v>40</v>
      </c>
      <c r="E423" s="9" t="s">
        <v>54</v>
      </c>
      <c r="F423" s="25">
        <v>556688.375</v>
      </c>
      <c r="G423" s="25">
        <v>4216133.5</v>
      </c>
      <c r="H423" s="25">
        <v>3739195.5</v>
      </c>
      <c r="I423" s="25">
        <v>3674276.25</v>
      </c>
      <c r="J423" s="25">
        <v>477675.375</v>
      </c>
      <c r="K423" s="25">
        <v>257.61837768554688</v>
      </c>
      <c r="L423" s="25">
        <v>9.9917688369750977</v>
      </c>
      <c r="M423" s="25">
        <v>69.725746154785156</v>
      </c>
      <c r="N423" s="25">
        <v>107.63562774658203</v>
      </c>
      <c r="O423" s="9"/>
    </row>
    <row r="424" spans="1:15">
      <c r="A424" s="9">
        <v>103028833</v>
      </c>
      <c r="B424" s="9"/>
      <c r="C424" s="9" t="s">
        <v>469</v>
      </c>
      <c r="D424" s="9" t="s">
        <v>40</v>
      </c>
      <c r="E424" s="9" t="s">
        <v>49</v>
      </c>
      <c r="F424" s="25">
        <v>317902.5</v>
      </c>
      <c r="G424" s="25">
        <v>3053464.75</v>
      </c>
      <c r="H424" s="25">
        <v>317902.5</v>
      </c>
      <c r="I424" s="25">
        <v>3313710.5</v>
      </c>
      <c r="J424" s="25">
        <v>113543.7109375</v>
      </c>
      <c r="K424" s="25">
        <v>139.9039306640625</v>
      </c>
      <c r="L424" s="25">
        <v>29.692241668701172</v>
      </c>
      <c r="M424" s="25">
        <v>146.51370239257813</v>
      </c>
      <c r="N424" s="25">
        <v>35.892608642578125</v>
      </c>
      <c r="O424" s="9"/>
    </row>
    <row r="425" spans="1:15">
      <c r="A425" s="9">
        <v>115228003</v>
      </c>
      <c r="B425" s="9"/>
      <c r="C425" s="9" t="s">
        <v>470</v>
      </c>
      <c r="D425" s="9" t="s">
        <v>40</v>
      </c>
      <c r="E425" s="9" t="s">
        <v>57</v>
      </c>
      <c r="F425" s="25">
        <v>297628.1875</v>
      </c>
      <c r="G425" s="25">
        <v>3356415</v>
      </c>
      <c r="H425" s="25">
        <v>297628.1875</v>
      </c>
      <c r="I425" s="25">
        <v>3659215.25</v>
      </c>
      <c r="J425" s="25">
        <v>79244.6328125</v>
      </c>
      <c r="K425" s="25">
        <v>58.035449981689453</v>
      </c>
      <c r="L425" s="25">
        <v>46.110923767089844</v>
      </c>
      <c r="M425" s="25">
        <v>200.71865844726563</v>
      </c>
      <c r="N425" s="25">
        <v>0</v>
      </c>
      <c r="O425" s="9"/>
    </row>
    <row r="426" spans="1:15">
      <c r="A426" s="9">
        <v>103028853</v>
      </c>
      <c r="B426" s="9"/>
      <c r="C426" s="9" t="s">
        <v>471</v>
      </c>
      <c r="D426" s="9" t="s">
        <v>40</v>
      </c>
      <c r="E426" s="9" t="s">
        <v>49</v>
      </c>
      <c r="F426" s="25">
        <v>307797.3125</v>
      </c>
      <c r="G426" s="25">
        <v>5157285.5</v>
      </c>
      <c r="H426" s="25">
        <v>812817</v>
      </c>
      <c r="I426" s="25">
        <v>5498831</v>
      </c>
      <c r="J426" s="25">
        <v>90974.296875</v>
      </c>
      <c r="K426" s="25">
        <v>80.780754089355469</v>
      </c>
      <c r="L426" s="25">
        <v>60.072826385498047</v>
      </c>
      <c r="M426" s="25">
        <v>246.85055541992188</v>
      </c>
      <c r="N426" s="25">
        <v>141.71343994140625</v>
      </c>
      <c r="O426" s="9"/>
    </row>
    <row r="427" spans="1:15">
      <c r="A427" s="9">
        <v>120456003</v>
      </c>
      <c r="B427" s="9"/>
      <c r="C427" s="9" t="s">
        <v>472</v>
      </c>
      <c r="D427" s="9" t="s">
        <v>40</v>
      </c>
      <c r="E427" s="9" t="s">
        <v>43</v>
      </c>
      <c r="F427" s="25">
        <v>668732.875</v>
      </c>
      <c r="G427" s="25">
        <v>8780955</v>
      </c>
      <c r="H427" s="25">
        <v>3201418.5</v>
      </c>
      <c r="I427" s="25">
        <v>8975682</v>
      </c>
      <c r="J427" s="25">
        <v>348254</v>
      </c>
      <c r="K427" s="25">
        <v>202.98355102539063</v>
      </c>
      <c r="L427" s="25">
        <v>27.134469985961914</v>
      </c>
      <c r="M427" s="25">
        <v>115.93132781982422</v>
      </c>
      <c r="N427" s="25">
        <v>73.1346435546875</v>
      </c>
      <c r="O427" s="9"/>
    </row>
    <row r="428" spans="1:15">
      <c r="A428" s="9">
        <v>117576303</v>
      </c>
      <c r="B428" s="9"/>
      <c r="C428" s="9" t="s">
        <v>473</v>
      </c>
      <c r="D428" s="9" t="s">
        <v>40</v>
      </c>
      <c r="E428" s="9" t="s">
        <v>43</v>
      </c>
      <c r="F428" s="25">
        <v>70843.953125</v>
      </c>
      <c r="G428" s="25">
        <v>926358.6875</v>
      </c>
      <c r="H428" s="25">
        <v>338598.4375</v>
      </c>
      <c r="I428" s="25">
        <v>785003.1875</v>
      </c>
      <c r="J428" s="25">
        <v>46320.27734375</v>
      </c>
      <c r="K428" s="25">
        <v>209.20956420898438</v>
      </c>
      <c r="L428" s="25">
        <v>21.528425216674805</v>
      </c>
      <c r="M428" s="25">
        <v>125.16825866699219</v>
      </c>
      <c r="N428" s="25">
        <v>44.754566192626953</v>
      </c>
      <c r="O428" s="9"/>
    </row>
    <row r="429" spans="1:15">
      <c r="A429" s="9">
        <v>119586503</v>
      </c>
      <c r="B429" s="9"/>
      <c r="C429" s="9" t="s">
        <v>474</v>
      </c>
      <c r="D429" s="9" t="s">
        <v>40</v>
      </c>
      <c r="E429" s="9" t="s">
        <v>43</v>
      </c>
      <c r="F429" s="25">
        <v>199222.34375</v>
      </c>
      <c r="G429" s="25">
        <v>1999368.375</v>
      </c>
      <c r="H429" s="25">
        <v>622686</v>
      </c>
      <c r="I429" s="25">
        <v>1812015.125</v>
      </c>
      <c r="J429" s="25">
        <v>48515.1484375</v>
      </c>
      <c r="K429" s="25">
        <v>82.396903991699219</v>
      </c>
      <c r="L429" s="25">
        <v>45.317611694335938</v>
      </c>
      <c r="M429" s="25">
        <v>253.25653076171875</v>
      </c>
      <c r="N429" s="25">
        <v>169.53280639648438</v>
      </c>
      <c r="O429" s="9"/>
    </row>
    <row r="430" spans="1:15">
      <c r="A430" s="9">
        <v>115228303</v>
      </c>
      <c r="B430" s="9"/>
      <c r="C430" s="9" t="s">
        <v>475</v>
      </c>
      <c r="D430" s="9" t="s">
        <v>40</v>
      </c>
      <c r="E430" s="9" t="s">
        <v>57</v>
      </c>
      <c r="F430" s="25">
        <v>313287.90625</v>
      </c>
      <c r="G430" s="25">
        <v>2969031.75</v>
      </c>
      <c r="H430" s="25">
        <v>1172499.625</v>
      </c>
      <c r="I430" s="25">
        <v>3001297</v>
      </c>
      <c r="J430" s="25">
        <v>180638.828125</v>
      </c>
      <c r="K430" s="25">
        <v>199.20637512207031</v>
      </c>
      <c r="L430" s="25">
        <v>18.170621871948242</v>
      </c>
      <c r="M430" s="25">
        <v>70.775772094726563</v>
      </c>
      <c r="N430" s="25">
        <v>83.364509582519531</v>
      </c>
      <c r="O430" s="9"/>
    </row>
    <row r="431" spans="1:15">
      <c r="A431" s="9">
        <v>115506003</v>
      </c>
      <c r="B431" s="9"/>
      <c r="C431" s="9" t="s">
        <v>476</v>
      </c>
      <c r="D431" s="9" t="s">
        <v>40</v>
      </c>
      <c r="E431" s="9" t="s">
        <v>57</v>
      </c>
      <c r="F431" s="25">
        <v>293496</v>
      </c>
      <c r="G431" s="25">
        <v>3219035.25</v>
      </c>
      <c r="H431" s="25">
        <v>1050439.5</v>
      </c>
      <c r="I431" s="25">
        <v>2991286</v>
      </c>
      <c r="J431" s="25">
        <v>102346.265625</v>
      </c>
      <c r="K431" s="25">
        <v>110.16477966308594</v>
      </c>
      <c r="L431" s="25">
        <v>34.320072174072266</v>
      </c>
      <c r="M431" s="25">
        <v>158.96180725097656</v>
      </c>
      <c r="N431" s="25">
        <v>119.58920288085938</v>
      </c>
      <c r="O431" s="9"/>
    </row>
    <row r="432" spans="1:15">
      <c r="A432" s="9">
        <v>129547603</v>
      </c>
      <c r="B432" s="9"/>
      <c r="C432" s="9" t="s">
        <v>477</v>
      </c>
      <c r="D432" s="9" t="s">
        <v>40</v>
      </c>
      <c r="E432" s="9" t="s">
        <v>52</v>
      </c>
      <c r="F432" s="25">
        <v>321495.90625</v>
      </c>
      <c r="G432" s="25">
        <v>3972427.5</v>
      </c>
      <c r="H432" s="25">
        <v>1022766.625</v>
      </c>
      <c r="I432" s="25">
        <v>4049189.75</v>
      </c>
      <c r="J432" s="25">
        <v>102014.03125</v>
      </c>
      <c r="K432" s="25">
        <v>133.23477172851563</v>
      </c>
      <c r="L432" s="25">
        <v>42.091499328613281</v>
      </c>
      <c r="M432" s="25">
        <v>154.75601196289063</v>
      </c>
      <c r="N432" s="25">
        <v>36.154769897460938</v>
      </c>
      <c r="O432" s="9"/>
    </row>
    <row r="433" spans="1:15">
      <c r="A433" s="9">
        <v>106617203</v>
      </c>
      <c r="B433" s="9"/>
      <c r="C433" s="9" t="s">
        <v>478</v>
      </c>
      <c r="D433" s="9" t="s">
        <v>40</v>
      </c>
      <c r="E433" s="9" t="s">
        <v>148</v>
      </c>
      <c r="F433" s="25">
        <v>333495.4375</v>
      </c>
      <c r="G433" s="25">
        <v>4142113</v>
      </c>
      <c r="H433" s="25">
        <v>1255780.625</v>
      </c>
      <c r="I433" s="25">
        <v>3964298.5</v>
      </c>
      <c r="J433" s="25">
        <v>104871.921875</v>
      </c>
      <c r="K433" s="25">
        <v>63.937103271484375</v>
      </c>
      <c r="L433" s="25">
        <v>42.676898956298828</v>
      </c>
      <c r="M433" s="25">
        <v>229.2830810546875</v>
      </c>
      <c r="N433" s="25">
        <v>78.27294921875</v>
      </c>
      <c r="O433" s="9"/>
    </row>
    <row r="434" spans="1:15">
      <c r="A434" s="9">
        <v>117086503</v>
      </c>
      <c r="B434" s="9"/>
      <c r="C434" s="9" t="s">
        <v>479</v>
      </c>
      <c r="D434" s="9" t="s">
        <v>40</v>
      </c>
      <c r="E434" s="9" t="s">
        <v>43</v>
      </c>
      <c r="F434" s="25">
        <v>221238.453125</v>
      </c>
      <c r="G434" s="25">
        <v>3026295.75</v>
      </c>
      <c r="H434" s="25">
        <v>658012.4375</v>
      </c>
      <c r="I434" s="25">
        <v>2889667.5</v>
      </c>
      <c r="J434" s="25">
        <v>82500.4921875</v>
      </c>
      <c r="K434" s="25">
        <v>117.27782440185547</v>
      </c>
      <c r="L434" s="25">
        <v>39.363815307617188</v>
      </c>
      <c r="M434" s="25">
        <v>183.3057861328125</v>
      </c>
      <c r="N434" s="25">
        <v>82.440292358398438</v>
      </c>
      <c r="O434" s="9"/>
    </row>
    <row r="435" spans="1:15">
      <c r="A435" s="9">
        <v>124157802</v>
      </c>
      <c r="B435" s="9"/>
      <c r="C435" s="9" t="s">
        <v>480</v>
      </c>
      <c r="D435" s="9" t="s">
        <v>40</v>
      </c>
      <c r="E435" s="9" t="s">
        <v>66</v>
      </c>
      <c r="F435" s="25">
        <v>395407.0625</v>
      </c>
      <c r="G435" s="25">
        <v>3408375.25</v>
      </c>
      <c r="H435" s="25">
        <v>3106065.25</v>
      </c>
      <c r="I435" s="25">
        <v>3029165.25</v>
      </c>
      <c r="J435" s="25">
        <v>444323.71875</v>
      </c>
      <c r="K435" s="25">
        <v>315.04644775390625</v>
      </c>
      <c r="L435" s="25">
        <v>8.5608358383178711</v>
      </c>
      <c r="M435" s="25">
        <v>55.120235443115234</v>
      </c>
      <c r="N435" s="25">
        <v>76.165122985839844</v>
      </c>
      <c r="O435" s="9"/>
    </row>
    <row r="436" spans="1:15">
      <c r="A436" s="9">
        <v>129547803</v>
      </c>
      <c r="B436" s="9"/>
      <c r="C436" s="9" t="s">
        <v>481</v>
      </c>
      <c r="D436" s="9" t="s">
        <v>40</v>
      </c>
      <c r="E436" s="9" t="s">
        <v>52</v>
      </c>
      <c r="F436" s="25">
        <v>120019.5</v>
      </c>
      <c r="G436" s="25">
        <v>1564455</v>
      </c>
      <c r="H436" s="25">
        <v>397639.84375</v>
      </c>
      <c r="I436" s="25">
        <v>1537619.625</v>
      </c>
      <c r="J436" s="25">
        <v>40640.49609375</v>
      </c>
      <c r="K436" s="25">
        <v>124.55339813232422</v>
      </c>
      <c r="L436" s="25">
        <v>41.448177337646484</v>
      </c>
      <c r="M436" s="25">
        <v>198.84513854980469</v>
      </c>
      <c r="N436" s="25">
        <v>130.07754516601563</v>
      </c>
      <c r="O436" s="9"/>
    </row>
    <row r="437" spans="1:15">
      <c r="A437" s="9">
        <v>101638003</v>
      </c>
      <c r="B437" s="9"/>
      <c r="C437" s="9" t="s">
        <v>482</v>
      </c>
      <c r="D437" s="9" t="s">
        <v>40</v>
      </c>
      <c r="E437" s="9" t="s">
        <v>45</v>
      </c>
      <c r="F437" s="25">
        <v>416906.84375</v>
      </c>
      <c r="G437" s="25">
        <v>4309186.5</v>
      </c>
      <c r="H437" s="25">
        <v>1474565.375</v>
      </c>
      <c r="I437" s="25">
        <v>4142863.5</v>
      </c>
      <c r="J437" s="25">
        <v>183121.5625</v>
      </c>
      <c r="K437" s="25">
        <v>191.38427734375</v>
      </c>
      <c r="L437" s="25">
        <v>25.808504104614258</v>
      </c>
      <c r="M437" s="25">
        <v>133.20623779296875</v>
      </c>
      <c r="N437" s="25">
        <v>42.717453002929688</v>
      </c>
      <c r="O437" s="9"/>
    </row>
    <row r="438" spans="1:15">
      <c r="A438" s="9">
        <v>117086653</v>
      </c>
      <c r="B438" s="9"/>
      <c r="C438" s="9" t="s">
        <v>483</v>
      </c>
      <c r="D438" s="9" t="s">
        <v>40</v>
      </c>
      <c r="E438" s="9" t="s">
        <v>43</v>
      </c>
      <c r="F438" s="25">
        <v>225998.40625</v>
      </c>
      <c r="G438" s="25">
        <v>2807037.25</v>
      </c>
      <c r="H438" s="25">
        <v>811127.625</v>
      </c>
      <c r="I438" s="25">
        <v>2669995.75</v>
      </c>
      <c r="J438" s="25">
        <v>76115.0703125</v>
      </c>
      <c r="K438" s="25">
        <v>99.639022827148438</v>
      </c>
      <c r="L438" s="25">
        <v>39.848030090332031</v>
      </c>
      <c r="M438" s="25">
        <v>215.65501403808594</v>
      </c>
      <c r="N438" s="25">
        <v>103.51718902587891</v>
      </c>
      <c r="O438" s="9"/>
    </row>
    <row r="439" spans="1:15">
      <c r="A439" s="9">
        <v>114068003</v>
      </c>
      <c r="B439" s="9"/>
      <c r="C439" s="9" t="s">
        <v>484</v>
      </c>
      <c r="D439" s="9" t="s">
        <v>40</v>
      </c>
      <c r="E439" s="9" t="s">
        <v>52</v>
      </c>
      <c r="F439" s="25">
        <v>149197.65625</v>
      </c>
      <c r="G439" s="25">
        <v>1719376.875</v>
      </c>
      <c r="H439" s="25">
        <v>708934.125</v>
      </c>
      <c r="I439" s="25">
        <v>1529942.5</v>
      </c>
      <c r="J439" s="25">
        <v>104587.140625</v>
      </c>
      <c r="K439" s="25">
        <v>229.87155151367188</v>
      </c>
      <c r="L439" s="25">
        <v>17.86619758605957</v>
      </c>
      <c r="M439" s="25">
        <v>101.44155120849609</v>
      </c>
      <c r="N439" s="25">
        <v>55.058067321777344</v>
      </c>
      <c r="O439" s="9"/>
    </row>
    <row r="440" spans="1:15">
      <c r="A440" s="9">
        <v>118667503</v>
      </c>
      <c r="B440" s="9"/>
      <c r="C440" s="9" t="s">
        <v>485</v>
      </c>
      <c r="D440" s="9" t="s">
        <v>40</v>
      </c>
      <c r="E440" s="9" t="s">
        <v>43</v>
      </c>
      <c r="F440" s="25">
        <v>324047.40625</v>
      </c>
      <c r="G440" s="25">
        <v>3590006</v>
      </c>
      <c r="H440" s="25">
        <v>1095641.5</v>
      </c>
      <c r="I440" s="25">
        <v>3259428.25</v>
      </c>
      <c r="J440" s="25">
        <v>138313.859375</v>
      </c>
      <c r="K440" s="25">
        <v>160.83924865722656</v>
      </c>
      <c r="L440" s="25">
        <v>28.298345565795898</v>
      </c>
      <c r="M440" s="25">
        <v>160.71406555175781</v>
      </c>
      <c r="N440" s="25">
        <v>99.646774291992188</v>
      </c>
      <c r="O440" s="9"/>
    </row>
    <row r="441" spans="1:15">
      <c r="A441" s="9">
        <v>108568404</v>
      </c>
      <c r="B441" s="9"/>
      <c r="C441" s="9" t="s">
        <v>486</v>
      </c>
      <c r="D441" s="9" t="s">
        <v>40</v>
      </c>
      <c r="E441" s="9" t="s">
        <v>60</v>
      </c>
      <c r="F441" s="25">
        <v>49250.55078125</v>
      </c>
      <c r="G441" s="25">
        <v>562112.75</v>
      </c>
      <c r="H441" s="25">
        <v>125565.109375</v>
      </c>
      <c r="I441" s="25">
        <v>524258.375</v>
      </c>
      <c r="J441" s="25">
        <v>17163.14453125</v>
      </c>
      <c r="K441" s="25">
        <v>81.419990539550781</v>
      </c>
      <c r="L441" s="25">
        <v>35.620704650878906</v>
      </c>
      <c r="M441" s="25">
        <v>217.33161926269531</v>
      </c>
      <c r="N441" s="25">
        <v>109.71206665039063</v>
      </c>
      <c r="O441" s="9"/>
    </row>
    <row r="442" spans="1:15">
      <c r="A442" s="9">
        <v>112286003</v>
      </c>
      <c r="B442" s="9"/>
      <c r="C442" s="9" t="s">
        <v>487</v>
      </c>
      <c r="D442" s="9" t="s">
        <v>40</v>
      </c>
      <c r="E442" s="9" t="s">
        <v>57</v>
      </c>
      <c r="F442" s="25">
        <v>307501.65625</v>
      </c>
      <c r="G442" s="25">
        <v>3179232.25</v>
      </c>
      <c r="H442" s="25">
        <v>999305.375</v>
      </c>
      <c r="I442" s="25">
        <v>2889526.75</v>
      </c>
      <c r="J442" s="25">
        <v>130314.03125</v>
      </c>
      <c r="K442" s="25">
        <v>168.43928527832031</v>
      </c>
      <c r="L442" s="25">
        <v>26.756397247314453</v>
      </c>
      <c r="M442" s="25">
        <v>137.22689819335938</v>
      </c>
      <c r="N442" s="25">
        <v>114.36865997314453</v>
      </c>
      <c r="O442" s="9"/>
    </row>
    <row r="443" spans="1:15">
      <c r="A443" s="9">
        <v>108058003</v>
      </c>
      <c r="B443" s="9"/>
      <c r="C443" s="9" t="s">
        <v>488</v>
      </c>
      <c r="D443" s="9" t="s">
        <v>40</v>
      </c>
      <c r="E443" s="9" t="s">
        <v>60</v>
      </c>
      <c r="F443" s="25">
        <v>147451.046875</v>
      </c>
      <c r="G443" s="25">
        <v>2193914.75</v>
      </c>
      <c r="H443" s="25">
        <v>515330.5625</v>
      </c>
      <c r="I443" s="25">
        <v>2058381.875</v>
      </c>
      <c r="J443" s="25">
        <v>60780.0234375</v>
      </c>
      <c r="K443" s="25">
        <v>74.611373901367188</v>
      </c>
      <c r="L443" s="25">
        <v>38.521961212158203</v>
      </c>
      <c r="M443" s="25">
        <v>211.50865173339844</v>
      </c>
      <c r="N443" s="25">
        <v>144.84327697753906</v>
      </c>
      <c r="O443" s="9"/>
    </row>
    <row r="444" spans="1:15">
      <c r="A444" s="9">
        <v>114068103</v>
      </c>
      <c r="B444" s="9"/>
      <c r="C444" s="9" t="s">
        <v>489</v>
      </c>
      <c r="D444" s="9" t="s">
        <v>40</v>
      </c>
      <c r="E444" s="9" t="s">
        <v>52</v>
      </c>
      <c r="F444" s="25">
        <v>355290.90625</v>
      </c>
      <c r="G444" s="25">
        <v>2918999.75</v>
      </c>
      <c r="H444" s="25">
        <v>1384589.375</v>
      </c>
      <c r="I444" s="25">
        <v>2609668.5</v>
      </c>
      <c r="J444" s="25">
        <v>189593</v>
      </c>
      <c r="K444" s="25">
        <v>234.65992736816406</v>
      </c>
      <c r="L444" s="25">
        <v>17.270103454589844</v>
      </c>
      <c r="M444" s="25">
        <v>92.04052734375</v>
      </c>
      <c r="N444" s="25">
        <v>78.506935119628906</v>
      </c>
      <c r="O444" s="9"/>
    </row>
    <row r="445" spans="1:15">
      <c r="A445" s="9">
        <v>108078003</v>
      </c>
      <c r="B445" s="9"/>
      <c r="C445" s="9" t="s">
        <v>490</v>
      </c>
      <c r="D445" s="9" t="s">
        <v>40</v>
      </c>
      <c r="E445" s="9" t="s">
        <v>54</v>
      </c>
      <c r="F445" s="25">
        <v>253471.203125</v>
      </c>
      <c r="G445" s="25">
        <v>2498214.5</v>
      </c>
      <c r="H445" s="25">
        <v>893542.9375</v>
      </c>
      <c r="I445" s="25">
        <v>2328042</v>
      </c>
      <c r="J445" s="25">
        <v>76201.1796875</v>
      </c>
      <c r="K445" s="25">
        <v>81.068588256835938</v>
      </c>
      <c r="L445" s="25">
        <v>36.110801696777344</v>
      </c>
      <c r="M445" s="25">
        <v>224.470703125</v>
      </c>
      <c r="N445" s="25">
        <v>141.13229370117188</v>
      </c>
      <c r="O445" s="9"/>
    </row>
    <row r="446" spans="1:15">
      <c r="A446" s="9">
        <v>106169003</v>
      </c>
      <c r="B446" s="9"/>
      <c r="C446" s="9" t="s">
        <v>491</v>
      </c>
      <c r="D446" s="9" t="s">
        <v>40</v>
      </c>
      <c r="E446" s="9" t="s">
        <v>47</v>
      </c>
      <c r="F446" s="25">
        <v>137239.046875</v>
      </c>
      <c r="G446" s="25">
        <v>1547747.875</v>
      </c>
      <c r="H446" s="25">
        <v>441000.0625</v>
      </c>
      <c r="I446" s="25">
        <v>1443471.375</v>
      </c>
      <c r="J446" s="25">
        <v>39412.74609375</v>
      </c>
      <c r="K446" s="25">
        <v>48.708736419677734</v>
      </c>
      <c r="L446" s="25">
        <v>42.752334594726563</v>
      </c>
      <c r="M446" s="25">
        <v>233.4813232421875</v>
      </c>
      <c r="N446" s="25">
        <v>135.13894653320313</v>
      </c>
      <c r="O446" s="9"/>
    </row>
    <row r="447" spans="1:15">
      <c r="A447" s="9">
        <v>104377003</v>
      </c>
      <c r="B447" s="9"/>
      <c r="C447" s="9" t="s">
        <v>492</v>
      </c>
      <c r="D447" s="9" t="s">
        <v>40</v>
      </c>
      <c r="E447" s="9" t="s">
        <v>47</v>
      </c>
      <c r="F447" s="25">
        <v>102177.1484375</v>
      </c>
      <c r="G447" s="25">
        <v>1261662</v>
      </c>
      <c r="H447" s="25">
        <v>411641.25</v>
      </c>
      <c r="I447" s="25">
        <v>1221998.5</v>
      </c>
      <c r="J447" s="25">
        <v>37741.484375</v>
      </c>
      <c r="K447" s="25">
        <v>94.284103393554688</v>
      </c>
      <c r="L447" s="25">
        <v>36.136341094970703</v>
      </c>
      <c r="M447" s="25">
        <v>211.51150512695313</v>
      </c>
      <c r="N447" s="25">
        <v>115.70347595214844</v>
      </c>
      <c r="O447" s="9"/>
    </row>
    <row r="448" spans="1:15">
      <c r="A448" s="9">
        <v>105259103</v>
      </c>
      <c r="B448" s="9"/>
      <c r="C448" s="9" t="s">
        <v>493</v>
      </c>
      <c r="D448" s="9" t="s">
        <v>40</v>
      </c>
      <c r="E448" s="9" t="s">
        <v>148</v>
      </c>
      <c r="F448" s="25">
        <v>178994.703125</v>
      </c>
      <c r="G448" s="25">
        <v>2393063</v>
      </c>
      <c r="H448" s="25">
        <v>667110.625</v>
      </c>
      <c r="I448" s="25">
        <v>2240627.5</v>
      </c>
      <c r="J448" s="25">
        <v>59060.44921875</v>
      </c>
      <c r="K448" s="25">
        <v>45.957725524902344</v>
      </c>
      <c r="L448" s="25">
        <v>43.549579620361328</v>
      </c>
      <c r="M448" s="25">
        <v>260.15789794921875</v>
      </c>
      <c r="N448" s="25">
        <v>116.54552459716797</v>
      </c>
      <c r="O448" s="9"/>
    </row>
    <row r="449" spans="1:15">
      <c r="A449" s="9">
        <v>101268003</v>
      </c>
      <c r="B449" s="9"/>
      <c r="C449" s="9" t="s">
        <v>494</v>
      </c>
      <c r="D449" s="9" t="s">
        <v>40</v>
      </c>
      <c r="E449" s="9" t="s">
        <v>45</v>
      </c>
      <c r="F449" s="25">
        <v>399998.84375</v>
      </c>
      <c r="G449" s="25">
        <v>4921576</v>
      </c>
      <c r="H449" s="25">
        <v>1401136.5</v>
      </c>
      <c r="I449" s="25">
        <v>4558706.5</v>
      </c>
      <c r="J449" s="25">
        <v>151091.828125</v>
      </c>
      <c r="K449" s="25">
        <v>92.757011413574219</v>
      </c>
      <c r="L449" s="25">
        <v>35.220798492431641</v>
      </c>
      <c r="M449" s="25">
        <v>196.69500732421875</v>
      </c>
      <c r="N449" s="25">
        <v>32.681331634521484</v>
      </c>
      <c r="O449" s="9"/>
    </row>
    <row r="450" spans="1:15">
      <c r="A450" s="9">
        <v>124158503</v>
      </c>
      <c r="B450" s="9"/>
      <c r="C450" s="9" t="s">
        <v>495</v>
      </c>
      <c r="D450" s="9" t="s">
        <v>40</v>
      </c>
      <c r="E450" s="9" t="s">
        <v>66</v>
      </c>
      <c r="F450" s="25">
        <v>287446.5</v>
      </c>
      <c r="G450" s="25">
        <v>2364529</v>
      </c>
      <c r="H450" s="25">
        <v>2051377.875</v>
      </c>
      <c r="I450" s="25">
        <v>2156345.75</v>
      </c>
      <c r="J450" s="25">
        <v>264511.5625</v>
      </c>
      <c r="K450" s="25">
        <v>302.44869995117188</v>
      </c>
      <c r="L450" s="25">
        <v>10.025934219360352</v>
      </c>
      <c r="M450" s="25">
        <v>65.243461608886719</v>
      </c>
      <c r="N450" s="25">
        <v>25.808429718017578</v>
      </c>
      <c r="O450" s="9"/>
    </row>
    <row r="451" spans="1:15">
      <c r="A451" s="9">
        <v>128328003</v>
      </c>
      <c r="B451" s="9"/>
      <c r="C451" s="9" t="s">
        <v>496</v>
      </c>
      <c r="D451" s="9" t="s">
        <v>40</v>
      </c>
      <c r="E451" s="9" t="s">
        <v>60</v>
      </c>
      <c r="F451" s="25">
        <v>169493.40625</v>
      </c>
      <c r="G451" s="25">
        <v>2307920.5</v>
      </c>
      <c r="H451" s="25">
        <v>614916.5</v>
      </c>
      <c r="I451" s="25">
        <v>1987508.25</v>
      </c>
      <c r="J451" s="25">
        <v>62214.55078125</v>
      </c>
      <c r="K451" s="25">
        <v>62.122928619384766</v>
      </c>
      <c r="L451" s="25">
        <v>39.820491790771484</v>
      </c>
      <c r="M451" s="25">
        <v>248.435302734375</v>
      </c>
      <c r="N451" s="25">
        <v>186.84153747558594</v>
      </c>
      <c r="O451" s="9"/>
    </row>
    <row r="452" spans="1:15">
      <c r="A452" s="9">
        <v>112018523</v>
      </c>
      <c r="B452" s="9"/>
      <c r="C452" s="9" t="s">
        <v>497</v>
      </c>
      <c r="D452" s="9" t="s">
        <v>40</v>
      </c>
      <c r="E452" s="9" t="s">
        <v>57</v>
      </c>
      <c r="F452" s="25">
        <v>231113.546875</v>
      </c>
      <c r="G452" s="25">
        <v>3236864</v>
      </c>
      <c r="H452" s="25">
        <v>845880</v>
      </c>
      <c r="I452" s="25">
        <v>3199750.75</v>
      </c>
      <c r="J452" s="25">
        <v>96752.046875</v>
      </c>
      <c r="K452" s="25">
        <v>128.58016967773438</v>
      </c>
      <c r="L452" s="25">
        <v>35.843971252441406</v>
      </c>
      <c r="M452" s="25">
        <v>147.49229431152344</v>
      </c>
      <c r="N452" s="25">
        <v>76.833137512207031</v>
      </c>
      <c r="O452" s="9"/>
    </row>
    <row r="453" spans="1:15">
      <c r="A453" s="9">
        <v>125239452</v>
      </c>
      <c r="B453" s="9"/>
      <c r="C453" s="9" t="s">
        <v>498</v>
      </c>
      <c r="D453" s="9" t="s">
        <v>40</v>
      </c>
      <c r="E453" s="9" t="s">
        <v>66</v>
      </c>
      <c r="F453" s="25">
        <v>1806627.125</v>
      </c>
      <c r="G453" s="25">
        <v>23465040</v>
      </c>
      <c r="H453" s="25">
        <v>7264365.5</v>
      </c>
      <c r="I453" s="25">
        <v>24682174</v>
      </c>
      <c r="J453" s="25">
        <v>646456.875</v>
      </c>
      <c r="K453" s="25">
        <v>163.406494140625</v>
      </c>
      <c r="L453" s="25">
        <v>39.092582702636719</v>
      </c>
      <c r="M453" s="25">
        <v>148.60284423828125</v>
      </c>
      <c r="N453" s="25">
        <v>55.051944732666016</v>
      </c>
      <c r="O453" s="9"/>
    </row>
    <row r="454" spans="1:15">
      <c r="A454" s="9">
        <v>115229003</v>
      </c>
      <c r="B454" s="9"/>
      <c r="C454" s="9" t="s">
        <v>499</v>
      </c>
      <c r="D454" s="9" t="s">
        <v>40</v>
      </c>
      <c r="E454" s="9" t="s">
        <v>57</v>
      </c>
      <c r="F454" s="25">
        <v>151059.453125</v>
      </c>
      <c r="G454" s="25">
        <v>1862999.875</v>
      </c>
      <c r="H454" s="25">
        <v>576121.8125</v>
      </c>
      <c r="I454" s="25">
        <v>1673669.125</v>
      </c>
      <c r="J454" s="25">
        <v>64887.9765625</v>
      </c>
      <c r="K454" s="25">
        <v>109.57387542724609</v>
      </c>
      <c r="L454" s="25">
        <v>31.039022445678711</v>
      </c>
      <c r="M454" s="25">
        <v>172.9764404296875</v>
      </c>
      <c r="N454" s="25">
        <v>121.7952880859375</v>
      </c>
      <c r="O454" s="9"/>
    </row>
    <row r="455" spans="1:15">
      <c r="A455" s="9">
        <v>123468303</v>
      </c>
      <c r="B455" s="9"/>
      <c r="C455" s="9" t="s">
        <v>500</v>
      </c>
      <c r="D455" s="9" t="s">
        <v>40</v>
      </c>
      <c r="E455" s="9" t="s">
        <v>41</v>
      </c>
      <c r="F455" s="25">
        <v>327656.6875</v>
      </c>
      <c r="G455" s="25">
        <v>2913537.75</v>
      </c>
      <c r="H455" s="25">
        <v>2326558.25</v>
      </c>
      <c r="I455" s="25">
        <v>2770545.75</v>
      </c>
      <c r="J455" s="25">
        <v>314402.9375</v>
      </c>
      <c r="K455" s="25">
        <v>271.78402709960938</v>
      </c>
      <c r="L455" s="25">
        <v>10.309046745300293</v>
      </c>
      <c r="M455" s="25">
        <v>62.256732940673828</v>
      </c>
      <c r="N455" s="25">
        <v>45.092643737792969</v>
      </c>
      <c r="O455" s="9"/>
    </row>
    <row r="456" spans="1:15">
      <c r="A456" s="9">
        <v>123468402</v>
      </c>
      <c r="B456" s="9"/>
      <c r="C456" s="9" t="s">
        <v>501</v>
      </c>
      <c r="D456" s="9" t="s">
        <v>40</v>
      </c>
      <c r="E456" s="9" t="s">
        <v>41</v>
      </c>
      <c r="F456" s="25">
        <v>239340.15625</v>
      </c>
      <c r="G456" s="25">
        <v>1815844.875</v>
      </c>
      <c r="H456" s="25">
        <v>2402539.25</v>
      </c>
      <c r="I456" s="25">
        <v>1422269</v>
      </c>
      <c r="J456" s="25">
        <v>379114.3125</v>
      </c>
      <c r="K456" s="25">
        <v>263.62271118164063</v>
      </c>
      <c r="L456" s="25">
        <v>5.4210166931152344</v>
      </c>
      <c r="M456" s="25">
        <v>45.601486206054688</v>
      </c>
      <c r="N456" s="25">
        <v>51.416713714599609</v>
      </c>
      <c r="O456" s="9"/>
    </row>
    <row r="457" spans="1:15">
      <c r="A457" s="9">
        <v>123468503</v>
      </c>
      <c r="B457" s="9"/>
      <c r="C457" s="9" t="s">
        <v>502</v>
      </c>
      <c r="D457" s="9" t="s">
        <v>40</v>
      </c>
      <c r="E457" s="9" t="s">
        <v>41</v>
      </c>
      <c r="F457" s="25">
        <v>331538.6875</v>
      </c>
      <c r="G457" s="25">
        <v>2409562.5</v>
      </c>
      <c r="H457" s="25">
        <v>1662519.5</v>
      </c>
      <c r="I457" s="25">
        <v>2240451.75</v>
      </c>
      <c r="J457" s="25">
        <v>197856.984375</v>
      </c>
      <c r="K457" s="25">
        <v>270.63436889648438</v>
      </c>
      <c r="L457" s="25">
        <v>13.853952407836914</v>
      </c>
      <c r="M457" s="25">
        <v>78.805938720703125</v>
      </c>
      <c r="N457" s="25">
        <v>94.661003112792969</v>
      </c>
      <c r="O457" s="9"/>
    </row>
    <row r="458" spans="1:15">
      <c r="A458" s="9">
        <v>123468603</v>
      </c>
      <c r="B458" s="9"/>
      <c r="C458" s="9" t="s">
        <v>503</v>
      </c>
      <c r="D458" s="9" t="s">
        <v>40</v>
      </c>
      <c r="E458" s="9" t="s">
        <v>41</v>
      </c>
      <c r="F458" s="25">
        <v>367367.6875</v>
      </c>
      <c r="G458" s="25">
        <v>3234215.5</v>
      </c>
      <c r="H458" s="25">
        <v>1518205.75</v>
      </c>
      <c r="I458" s="25">
        <v>2896277.25</v>
      </c>
      <c r="J458" s="25">
        <v>193383.828125</v>
      </c>
      <c r="K458" s="25">
        <v>226.30528259277344</v>
      </c>
      <c r="L458" s="25">
        <v>18.624013900756836</v>
      </c>
      <c r="M458" s="25">
        <v>113.28359222412109</v>
      </c>
      <c r="N458" s="25">
        <v>67.535362243652344</v>
      </c>
      <c r="O458" s="9"/>
    </row>
    <row r="459" spans="1:15">
      <c r="A459" s="9">
        <v>103029203</v>
      </c>
      <c r="B459" s="9"/>
      <c r="C459" s="9" t="s">
        <v>504</v>
      </c>
      <c r="D459" s="9" t="s">
        <v>40</v>
      </c>
      <c r="E459" s="9" t="s">
        <v>49</v>
      </c>
      <c r="F459" s="25">
        <v>355246.65625</v>
      </c>
      <c r="G459" s="25">
        <v>2751499.5</v>
      </c>
      <c r="H459" s="25">
        <v>2035216.25</v>
      </c>
      <c r="I459" s="25">
        <v>2475750.75</v>
      </c>
      <c r="J459" s="25">
        <v>287532.40625</v>
      </c>
      <c r="K459" s="25">
        <v>240.24737548828125</v>
      </c>
      <c r="L459" s="25">
        <v>10.804856300354004</v>
      </c>
      <c r="M459" s="25">
        <v>67.772865295410156</v>
      </c>
      <c r="N459" s="25">
        <v>36.674606323242188</v>
      </c>
      <c r="O459" s="9"/>
    </row>
    <row r="460" spans="1:15">
      <c r="A460" s="9">
        <v>106618603</v>
      </c>
      <c r="B460" s="9"/>
      <c r="C460" s="9" t="s">
        <v>505</v>
      </c>
      <c r="D460" s="9" t="s">
        <v>40</v>
      </c>
      <c r="E460" s="9" t="s">
        <v>148</v>
      </c>
      <c r="F460" s="25">
        <v>131506.046875</v>
      </c>
      <c r="G460" s="25">
        <v>1839881.625</v>
      </c>
      <c r="H460" s="25">
        <v>490278.9375</v>
      </c>
      <c r="I460" s="25">
        <v>1734912.5</v>
      </c>
      <c r="J460" s="25">
        <v>43436.91015625</v>
      </c>
      <c r="K460" s="25">
        <v>56.206531524658203</v>
      </c>
      <c r="L460" s="25">
        <v>45.385078430175781</v>
      </c>
      <c r="M460" s="25">
        <v>252.89834594726563</v>
      </c>
      <c r="N460" s="25">
        <v>187.74501037597656</v>
      </c>
      <c r="O460" s="9"/>
    </row>
    <row r="461" spans="1:15">
      <c r="A461" s="9">
        <v>119358403</v>
      </c>
      <c r="B461" s="9"/>
      <c r="C461" s="9" t="s">
        <v>506</v>
      </c>
      <c r="D461" s="9" t="s">
        <v>40</v>
      </c>
      <c r="E461" s="9" t="s">
        <v>43</v>
      </c>
      <c r="F461" s="25">
        <v>256122.296875</v>
      </c>
      <c r="G461" s="25">
        <v>3300764.75</v>
      </c>
      <c r="H461" s="25">
        <v>971018.1875</v>
      </c>
      <c r="I461" s="25">
        <v>3338236.75</v>
      </c>
      <c r="J461" s="25">
        <v>111138.8125</v>
      </c>
      <c r="K461" s="25">
        <v>157.37351989746094</v>
      </c>
      <c r="L461" s="25">
        <v>32.004005432128906</v>
      </c>
      <c r="M461" s="25">
        <v>150.27165222167969</v>
      </c>
      <c r="N461" s="25">
        <v>0</v>
      </c>
      <c r="O461" s="9"/>
    </row>
    <row r="462" spans="1:15">
      <c r="A462" s="9">
        <v>119648303</v>
      </c>
      <c r="B462" s="9"/>
      <c r="C462" s="9" t="s">
        <v>507</v>
      </c>
      <c r="D462" s="9" t="s">
        <v>40</v>
      </c>
      <c r="E462" s="9" t="s">
        <v>43</v>
      </c>
      <c r="F462" s="25">
        <v>301563.90625</v>
      </c>
      <c r="G462" s="25">
        <v>3252721</v>
      </c>
      <c r="H462" s="25">
        <v>1750614.5</v>
      </c>
      <c r="I462" s="25">
        <v>2842533.5</v>
      </c>
      <c r="J462" s="25">
        <v>232584.75</v>
      </c>
      <c r="K462" s="25">
        <v>246.64303588867188</v>
      </c>
      <c r="L462" s="25">
        <v>15.28167724609375</v>
      </c>
      <c r="M462" s="25">
        <v>85.9849853515625</v>
      </c>
      <c r="N462" s="25">
        <v>49.875251770019531</v>
      </c>
      <c r="O462" s="9"/>
    </row>
    <row r="463" spans="1:15">
      <c r="A463" s="9">
        <v>125239603</v>
      </c>
      <c r="B463" s="9"/>
      <c r="C463" s="9" t="s">
        <v>508</v>
      </c>
      <c r="D463" s="9" t="s">
        <v>40</v>
      </c>
      <c r="E463" s="9" t="s">
        <v>66</v>
      </c>
      <c r="F463" s="25">
        <v>383129.25</v>
      </c>
      <c r="G463" s="25">
        <v>3023289.5</v>
      </c>
      <c r="H463" s="25">
        <v>2035141.375</v>
      </c>
      <c r="I463" s="25">
        <v>2956897</v>
      </c>
      <c r="J463" s="25">
        <v>255290.71875</v>
      </c>
      <c r="K463" s="25">
        <v>289.99880981445313</v>
      </c>
      <c r="L463" s="25">
        <v>13.343292236328125</v>
      </c>
      <c r="M463" s="25">
        <v>69.500907897949219</v>
      </c>
      <c r="N463" s="25">
        <v>49.639076232910156</v>
      </c>
      <c r="O463" s="9"/>
    </row>
    <row r="464" spans="1:15">
      <c r="A464" s="9">
        <v>105628302</v>
      </c>
      <c r="B464" s="9"/>
      <c r="C464" s="9" t="s">
        <v>509</v>
      </c>
      <c r="D464" s="9" t="s">
        <v>40</v>
      </c>
      <c r="E464" s="9" t="s">
        <v>148</v>
      </c>
      <c r="F464" s="25">
        <v>820708.5</v>
      </c>
      <c r="G464" s="25">
        <v>8457064</v>
      </c>
      <c r="H464" s="25">
        <v>2590859</v>
      </c>
      <c r="I464" s="25">
        <v>8060431</v>
      </c>
      <c r="J464" s="25">
        <v>245044.78125</v>
      </c>
      <c r="K464" s="25">
        <v>80.871780395507813</v>
      </c>
      <c r="L464" s="25">
        <v>37.861537933349609</v>
      </c>
      <c r="M464" s="25">
        <v>203.01036071777344</v>
      </c>
      <c r="N464" s="25">
        <v>93.135482788085938</v>
      </c>
      <c r="O464" s="9"/>
    </row>
    <row r="465" spans="1:15">
      <c r="A465" s="9">
        <v>116498003</v>
      </c>
      <c r="B465" s="9"/>
      <c r="C465" s="9" t="s">
        <v>510</v>
      </c>
      <c r="D465" s="9" t="s">
        <v>40</v>
      </c>
      <c r="E465" s="9" t="s">
        <v>43</v>
      </c>
      <c r="F465" s="25">
        <v>194207.25</v>
      </c>
      <c r="G465" s="25">
        <v>2406825</v>
      </c>
      <c r="H465" s="25">
        <v>672607.25</v>
      </c>
      <c r="I465" s="25">
        <v>2379352.5</v>
      </c>
      <c r="J465" s="25">
        <v>93338.03125</v>
      </c>
      <c r="K465" s="25">
        <v>96.413307189941406</v>
      </c>
      <c r="L465" s="25">
        <v>27.866800308227539</v>
      </c>
      <c r="M465" s="25">
        <v>131.34530639648438</v>
      </c>
      <c r="N465" s="25">
        <v>124.61270904541016</v>
      </c>
      <c r="O465" s="9"/>
    </row>
    <row r="466" spans="1:15">
      <c r="A466" s="9">
        <v>113369003</v>
      </c>
      <c r="B466" s="9"/>
      <c r="C466" s="9" t="s">
        <v>511</v>
      </c>
      <c r="D466" s="9" t="s">
        <v>40</v>
      </c>
      <c r="E466" s="9" t="s">
        <v>57</v>
      </c>
      <c r="F466" s="25">
        <v>411290.84375</v>
      </c>
      <c r="G466" s="25">
        <v>3854066</v>
      </c>
      <c r="H466" s="25">
        <v>1766830.625</v>
      </c>
      <c r="I466" s="25">
        <v>3744427.75</v>
      </c>
      <c r="J466" s="25">
        <v>228067.796875</v>
      </c>
      <c r="K466" s="25">
        <v>204.2960205078125</v>
      </c>
      <c r="L466" s="25">
        <v>18.702144622802734</v>
      </c>
      <c r="M466" s="25">
        <v>105.11613464355469</v>
      </c>
      <c r="N466" s="25">
        <v>86.766517639160156</v>
      </c>
      <c r="O466" s="9"/>
    </row>
    <row r="467" spans="1:15">
      <c r="A467" s="9">
        <v>101638803</v>
      </c>
      <c r="B467" s="9"/>
      <c r="C467" s="9" t="s">
        <v>512</v>
      </c>
      <c r="D467" s="9" t="s">
        <v>40</v>
      </c>
      <c r="E467" s="9" t="s">
        <v>45</v>
      </c>
      <c r="F467" s="25">
        <v>314672.6875</v>
      </c>
      <c r="G467" s="25">
        <v>3528784.25</v>
      </c>
      <c r="H467" s="25">
        <v>940626.25</v>
      </c>
      <c r="I467" s="25">
        <v>3687200</v>
      </c>
      <c r="J467" s="25">
        <v>90476.453125</v>
      </c>
      <c r="K467" s="25">
        <v>87.654266357421875</v>
      </c>
      <c r="L467" s="25">
        <v>42.480190277099609</v>
      </c>
      <c r="M467" s="25">
        <v>185.9735107421875</v>
      </c>
      <c r="N467" s="25">
        <v>20.952224731445313</v>
      </c>
      <c r="O467" s="9"/>
    </row>
    <row r="468" spans="1:15">
      <c r="A468" s="9">
        <v>105259703</v>
      </c>
      <c r="B468" s="9"/>
      <c r="C468" s="9" t="s">
        <v>513</v>
      </c>
      <c r="D468" s="9" t="s">
        <v>40</v>
      </c>
      <c r="E468" s="9" t="s">
        <v>148</v>
      </c>
      <c r="F468" s="25">
        <v>209616.453125</v>
      </c>
      <c r="G468" s="25">
        <v>2097937.5</v>
      </c>
      <c r="H468" s="25">
        <v>703569.875</v>
      </c>
      <c r="I468" s="25">
        <v>2029133.25</v>
      </c>
      <c r="J468" s="25">
        <v>78969.7265625</v>
      </c>
      <c r="K468" s="25">
        <v>163.7984619140625</v>
      </c>
      <c r="L468" s="25">
        <v>29.220741271972656</v>
      </c>
      <c r="M468" s="25">
        <v>163.73017883300781</v>
      </c>
      <c r="N468" s="25">
        <v>69.463607788085938</v>
      </c>
      <c r="O468" s="9"/>
    </row>
    <row r="469" spans="1:15">
      <c r="A469" s="9">
        <v>119648703</v>
      </c>
      <c r="B469" s="9"/>
      <c r="C469" s="9" t="s">
        <v>514</v>
      </c>
      <c r="D469" s="9" t="s">
        <v>40</v>
      </c>
      <c r="E469" s="9" t="s">
        <v>43</v>
      </c>
      <c r="F469" s="25">
        <v>304645.65625</v>
      </c>
      <c r="G469" s="25">
        <v>3389141</v>
      </c>
      <c r="H469" s="25">
        <v>1354693.5</v>
      </c>
      <c r="I469" s="25">
        <v>3032203</v>
      </c>
      <c r="J469" s="25">
        <v>174002.640625</v>
      </c>
      <c r="K469" s="25">
        <v>210.92648315429688</v>
      </c>
      <c r="L469" s="25">
        <v>21.228338241577148</v>
      </c>
      <c r="M469" s="25">
        <v>116.84891510009766</v>
      </c>
      <c r="N469" s="25">
        <v>61.340862274169922</v>
      </c>
      <c r="O469" s="9"/>
    </row>
    <row r="470" spans="1:15">
      <c r="A470" s="9">
        <v>112289003</v>
      </c>
      <c r="B470" s="9"/>
      <c r="C470" s="9" t="s">
        <v>515</v>
      </c>
      <c r="D470" s="9" t="s">
        <v>40</v>
      </c>
      <c r="E470" s="9" t="s">
        <v>57</v>
      </c>
      <c r="F470" s="25">
        <v>495612</v>
      </c>
      <c r="G470" s="25">
        <v>6363365.5</v>
      </c>
      <c r="H470" s="25">
        <v>1960562.375</v>
      </c>
      <c r="I470" s="25">
        <v>6474946</v>
      </c>
      <c r="J470" s="25">
        <v>211352.984375</v>
      </c>
      <c r="K470" s="25">
        <v>142.677001953125</v>
      </c>
      <c r="L470" s="25">
        <v>32.452713012695313</v>
      </c>
      <c r="M470" s="25">
        <v>139.67005920410156</v>
      </c>
      <c r="N470" s="25">
        <v>57.099796295166016</v>
      </c>
      <c r="O470" s="9"/>
    </row>
    <row r="471" spans="1:15">
      <c r="A471" s="9">
        <v>121139004</v>
      </c>
      <c r="B471" s="9"/>
      <c r="C471" s="9" t="s">
        <v>516</v>
      </c>
      <c r="D471" s="9" t="s">
        <v>40</v>
      </c>
      <c r="E471" s="9" t="s">
        <v>52</v>
      </c>
      <c r="F471" s="25">
        <v>100983</v>
      </c>
      <c r="G471" s="25">
        <v>1319746.75</v>
      </c>
      <c r="H471" s="25">
        <v>346467.625</v>
      </c>
      <c r="I471" s="25">
        <v>1234997.875</v>
      </c>
      <c r="J471" s="25">
        <v>41528.8984375</v>
      </c>
      <c r="K471" s="25">
        <v>170.33946228027344</v>
      </c>
      <c r="L471" s="25">
        <v>34.210628509521484</v>
      </c>
      <c r="M471" s="25">
        <v>168.64143371582031</v>
      </c>
      <c r="N471" s="25">
        <v>141.92645263671875</v>
      </c>
      <c r="O471" s="9"/>
    </row>
    <row r="472" spans="1:15">
      <c r="A472" s="9">
        <v>117598503</v>
      </c>
      <c r="B472" s="9"/>
      <c r="C472" s="9" t="s">
        <v>517</v>
      </c>
      <c r="D472" s="9" t="s">
        <v>40</v>
      </c>
      <c r="E472" s="9" t="s">
        <v>54</v>
      </c>
      <c r="F472" s="25">
        <v>187505.703125</v>
      </c>
      <c r="G472" s="25">
        <v>2144942.5</v>
      </c>
      <c r="H472" s="25">
        <v>673927.5</v>
      </c>
      <c r="I472" s="25">
        <v>2200731.5</v>
      </c>
      <c r="J472" s="25">
        <v>78718.3828125</v>
      </c>
      <c r="K472" s="25">
        <v>146.33024597167969</v>
      </c>
      <c r="L472" s="25">
        <v>29.630287170410156</v>
      </c>
      <c r="M472" s="25">
        <v>150.31027221679688</v>
      </c>
      <c r="N472" s="25">
        <v>116.85116577148438</v>
      </c>
      <c r="O472" s="9"/>
    </row>
    <row r="473" spans="1:15">
      <c r="A473" s="9">
        <v>103029403</v>
      </c>
      <c r="B473" s="9"/>
      <c r="C473" s="9" t="s">
        <v>518</v>
      </c>
      <c r="D473" s="9" t="s">
        <v>40</v>
      </c>
      <c r="E473" s="9" t="s">
        <v>49</v>
      </c>
      <c r="F473" s="25">
        <v>310498.5</v>
      </c>
      <c r="G473" s="25">
        <v>2703663.5</v>
      </c>
      <c r="H473" s="25">
        <v>1513476.625</v>
      </c>
      <c r="I473" s="25">
        <v>2536620.5</v>
      </c>
      <c r="J473" s="25">
        <v>195676.484375</v>
      </c>
      <c r="K473" s="25">
        <v>244.09300231933594</v>
      </c>
      <c r="L473" s="25">
        <v>15.403802871704102</v>
      </c>
      <c r="M473" s="25">
        <v>90.106178283691406</v>
      </c>
      <c r="N473" s="25">
        <v>179.50975036621094</v>
      </c>
      <c r="O473" s="9"/>
    </row>
    <row r="474" spans="1:15">
      <c r="A474" s="9">
        <v>110179003</v>
      </c>
      <c r="B474" s="9"/>
      <c r="C474" s="9" t="s">
        <v>519</v>
      </c>
      <c r="D474" s="9" t="s">
        <v>40</v>
      </c>
      <c r="E474" s="9" t="s">
        <v>54</v>
      </c>
      <c r="F474" s="25">
        <v>177784.34375</v>
      </c>
      <c r="G474" s="25">
        <v>2187034.5</v>
      </c>
      <c r="H474" s="25">
        <v>592140.625</v>
      </c>
      <c r="I474" s="25">
        <v>2130034.5</v>
      </c>
      <c r="J474" s="25">
        <v>59400.33203125</v>
      </c>
      <c r="K474" s="25">
        <v>77.03253173828125</v>
      </c>
      <c r="L474" s="25">
        <v>39.811542510986328</v>
      </c>
      <c r="M474" s="25">
        <v>212.18312072753906</v>
      </c>
      <c r="N474" s="25">
        <v>170.35426330566406</v>
      </c>
      <c r="O474" s="9"/>
    </row>
    <row r="475" spans="1:15">
      <c r="A475" s="9">
        <v>124159002</v>
      </c>
      <c r="B475" s="9"/>
      <c r="C475" s="9" t="s">
        <v>520</v>
      </c>
      <c r="D475" s="9" t="s">
        <v>40</v>
      </c>
      <c r="E475" s="9" t="s">
        <v>66</v>
      </c>
      <c r="F475" s="25">
        <v>849918.875</v>
      </c>
      <c r="G475" s="25">
        <v>6424801.5</v>
      </c>
      <c r="H475" s="25">
        <v>5507236</v>
      </c>
      <c r="I475" s="25">
        <v>5658221</v>
      </c>
      <c r="J475" s="25">
        <v>737397.875</v>
      </c>
      <c r="K475" s="25">
        <v>257.36929321289063</v>
      </c>
      <c r="L475" s="25">
        <v>9.8653936386108398</v>
      </c>
      <c r="M475" s="25">
        <v>64.084518432617188</v>
      </c>
      <c r="N475" s="25">
        <v>124.40593719482422</v>
      </c>
      <c r="O475" s="9"/>
    </row>
    <row r="476" spans="1:15">
      <c r="A476" s="9">
        <v>101308503</v>
      </c>
      <c r="B476" s="9"/>
      <c r="C476" s="9" t="s">
        <v>521</v>
      </c>
      <c r="D476" s="9" t="s">
        <v>40</v>
      </c>
      <c r="E476" s="9" t="s">
        <v>45</v>
      </c>
      <c r="F476" s="25">
        <v>108208.796875</v>
      </c>
      <c r="G476" s="25">
        <v>927364.25</v>
      </c>
      <c r="H476" s="25">
        <v>356121</v>
      </c>
      <c r="I476" s="25">
        <v>828980.1875</v>
      </c>
      <c r="J476" s="25">
        <v>45849.94921875</v>
      </c>
      <c r="K476" s="25">
        <v>184.8441162109375</v>
      </c>
      <c r="L476" s="25">
        <v>22.58613395690918</v>
      </c>
      <c r="M476" s="25">
        <v>141.34553527832031</v>
      </c>
      <c r="N476" s="25">
        <v>549.74981689453125</v>
      </c>
      <c r="O476" s="9"/>
    </row>
    <row r="477" spans="1:15">
      <c r="A477" s="9">
        <v>103029553</v>
      </c>
      <c r="B477" s="9"/>
      <c r="C477" s="9" t="s">
        <v>522</v>
      </c>
      <c r="D477" s="9" t="s">
        <v>40</v>
      </c>
      <c r="E477" s="9" t="s">
        <v>49</v>
      </c>
      <c r="F477" s="25">
        <v>330786.59375</v>
      </c>
      <c r="G477" s="25">
        <v>2966958</v>
      </c>
      <c r="H477" s="25">
        <v>1514149.125</v>
      </c>
      <c r="I477" s="25">
        <v>2772630.5</v>
      </c>
      <c r="J477" s="25">
        <v>170142.4375</v>
      </c>
      <c r="K477" s="25">
        <v>206.60453796386719</v>
      </c>
      <c r="L477" s="25">
        <v>19.382257461547852</v>
      </c>
      <c r="M477" s="25">
        <v>99.70458984375</v>
      </c>
      <c r="N477" s="25">
        <v>113.63948822021484</v>
      </c>
      <c r="O477" s="9"/>
    </row>
    <row r="478" spans="1:15">
      <c r="A478" s="9">
        <v>104437503</v>
      </c>
      <c r="B478" s="9"/>
      <c r="C478" s="9" t="s">
        <v>523</v>
      </c>
      <c r="D478" s="9" t="s">
        <v>40</v>
      </c>
      <c r="E478" s="9" t="s">
        <v>47</v>
      </c>
      <c r="F478" s="25">
        <v>134119.796875</v>
      </c>
      <c r="G478" s="25">
        <v>1418208.375</v>
      </c>
      <c r="H478" s="25">
        <v>482047.5625</v>
      </c>
      <c r="I478" s="25">
        <v>1356437.125</v>
      </c>
      <c r="J478" s="25">
        <v>47458.20703125</v>
      </c>
      <c r="K478" s="25">
        <v>94.851921081542969</v>
      </c>
      <c r="L478" s="25">
        <v>32.709369659423828</v>
      </c>
      <c r="M478" s="25">
        <v>206.72683715820313</v>
      </c>
      <c r="N478" s="25">
        <v>119.04219055175781</v>
      </c>
      <c r="O478" s="9"/>
    </row>
    <row r="479" spans="1:15">
      <c r="A479" s="9">
        <v>103029603</v>
      </c>
      <c r="B479" s="9"/>
      <c r="C479" s="9" t="s">
        <v>524</v>
      </c>
      <c r="D479" s="9" t="s">
        <v>40</v>
      </c>
      <c r="E479" s="9" t="s">
        <v>49</v>
      </c>
      <c r="F479" s="25">
        <v>476719.1875</v>
      </c>
      <c r="G479" s="25">
        <v>5009227.5</v>
      </c>
      <c r="H479" s="25">
        <v>1666523.75</v>
      </c>
      <c r="I479" s="25">
        <v>4818021.5</v>
      </c>
      <c r="J479" s="25">
        <v>174740.015625</v>
      </c>
      <c r="K479" s="25">
        <v>127.37136077880859</v>
      </c>
      <c r="L479" s="25">
        <v>31.394906997680664</v>
      </c>
      <c r="M479" s="25">
        <v>128.99984741210938</v>
      </c>
      <c r="N479" s="25">
        <v>35.826629638671875</v>
      </c>
      <c r="O479" s="9"/>
    </row>
    <row r="480" spans="1:15">
      <c r="A480" s="9">
        <v>115508003</v>
      </c>
      <c r="B480" s="9"/>
      <c r="C480" s="9" t="s">
        <v>525</v>
      </c>
      <c r="D480" s="9" t="s">
        <v>40</v>
      </c>
      <c r="E480" s="9" t="s">
        <v>57</v>
      </c>
      <c r="F480" s="25">
        <v>362049.75</v>
      </c>
      <c r="G480" s="25">
        <v>2994500.25</v>
      </c>
      <c r="H480" s="25">
        <v>1090291.75</v>
      </c>
      <c r="I480" s="25">
        <v>2624546.25</v>
      </c>
      <c r="J480" s="25">
        <v>125886.6640625</v>
      </c>
      <c r="K480" s="25">
        <v>143.579345703125</v>
      </c>
      <c r="L480" s="25">
        <v>26.66326904296875</v>
      </c>
      <c r="M480" s="25">
        <v>153.95635986328125</v>
      </c>
      <c r="N480" s="25">
        <v>110.49943542480469</v>
      </c>
      <c r="O480" s="9"/>
    </row>
    <row r="481" spans="1:15">
      <c r="A481" s="9">
        <v>115219002</v>
      </c>
      <c r="B481" s="9"/>
      <c r="C481" s="9" t="s">
        <v>526</v>
      </c>
      <c r="D481" s="9" t="s">
        <v>40</v>
      </c>
      <c r="E481" s="9" t="s">
        <v>57</v>
      </c>
      <c r="F481" s="25">
        <v>836643.4375</v>
      </c>
      <c r="G481" s="25">
        <v>6909984</v>
      </c>
      <c r="H481" s="25">
        <v>3177710.5</v>
      </c>
      <c r="I481" s="25">
        <v>6818950.5</v>
      </c>
      <c r="J481" s="25">
        <v>392367.0625</v>
      </c>
      <c r="K481" s="25">
        <v>202.59144592285156</v>
      </c>
      <c r="L481" s="25">
        <v>19.743316650390625</v>
      </c>
      <c r="M481" s="25">
        <v>91.682952880859375</v>
      </c>
      <c r="N481" s="25">
        <v>55.127960205078125</v>
      </c>
      <c r="O481" s="9"/>
    </row>
    <row r="482" spans="1:15">
      <c r="A482" s="9">
        <v>112678503</v>
      </c>
      <c r="B482" s="9"/>
      <c r="C482" s="9" t="s">
        <v>527</v>
      </c>
      <c r="D482" s="9" t="s">
        <v>40</v>
      </c>
      <c r="E482" s="9" t="s">
        <v>57</v>
      </c>
      <c r="F482" s="25">
        <v>376203.59375</v>
      </c>
      <c r="G482" s="25">
        <v>3330220.75</v>
      </c>
      <c r="H482" s="25">
        <v>1491405.75</v>
      </c>
      <c r="I482" s="25">
        <v>3262207.75</v>
      </c>
      <c r="J482" s="25">
        <v>206833.859375</v>
      </c>
      <c r="K482" s="25">
        <v>186.27262878417969</v>
      </c>
      <c r="L482" s="25">
        <v>17.91981315612793</v>
      </c>
      <c r="M482" s="25">
        <v>88.279190063476563</v>
      </c>
      <c r="N482" s="25">
        <v>46.829204559326172</v>
      </c>
      <c r="O482" s="9"/>
    </row>
    <row r="483" spans="1:15">
      <c r="A483" s="9">
        <v>127049303</v>
      </c>
      <c r="B483" s="9"/>
      <c r="C483" s="9" t="s">
        <v>528</v>
      </c>
      <c r="D483" s="9" t="s">
        <v>40</v>
      </c>
      <c r="E483" s="9" t="s">
        <v>47</v>
      </c>
      <c r="F483" s="25">
        <v>125470.5</v>
      </c>
      <c r="G483" s="25">
        <v>1454041.875</v>
      </c>
      <c r="H483" s="25">
        <v>420251.75</v>
      </c>
      <c r="I483" s="25">
        <v>1334918.875</v>
      </c>
      <c r="J483" s="25">
        <v>42734.8828125</v>
      </c>
      <c r="K483" s="25">
        <v>97.140853881835938</v>
      </c>
      <c r="L483" s="25">
        <v>36.960727691650391</v>
      </c>
      <c r="M483" s="25">
        <v>223.70181274414063</v>
      </c>
      <c r="N483" s="25">
        <v>19.937179565429688</v>
      </c>
      <c r="O483" s="9"/>
    </row>
    <row r="484" spans="1:15">
      <c r="A484" s="9">
        <v>119648903</v>
      </c>
      <c r="B484" s="9"/>
      <c r="C484" s="9" t="s">
        <v>529</v>
      </c>
      <c r="D484" s="9" t="s">
        <v>40</v>
      </c>
      <c r="E484" s="9" t="s">
        <v>43</v>
      </c>
      <c r="F484" s="25">
        <v>222882.75</v>
      </c>
      <c r="G484" s="25">
        <v>2740064.25</v>
      </c>
      <c r="H484" s="25">
        <v>1032434</v>
      </c>
      <c r="I484" s="25">
        <v>2059437.75</v>
      </c>
      <c r="J484" s="25">
        <v>139793.484375</v>
      </c>
      <c r="K484" s="25">
        <v>201.21156311035156</v>
      </c>
      <c r="L484" s="25">
        <v>21.195173263549805</v>
      </c>
      <c r="M484" s="25">
        <v>127.33749389648438</v>
      </c>
      <c r="N484" s="25">
        <v>68.314796447753906</v>
      </c>
      <c r="O484" s="9"/>
    </row>
    <row r="485" spans="1:15">
      <c r="A485" s="9">
        <v>108118503</v>
      </c>
      <c r="B485" s="9"/>
      <c r="C485" s="9" t="s">
        <v>530</v>
      </c>
      <c r="D485" s="9" t="s">
        <v>40</v>
      </c>
      <c r="E485" s="9" t="s">
        <v>60</v>
      </c>
      <c r="F485" s="25">
        <v>192377.09375</v>
      </c>
      <c r="G485" s="25">
        <v>2085252.875</v>
      </c>
      <c r="H485" s="25">
        <v>652564.125</v>
      </c>
      <c r="I485" s="25">
        <v>2158023</v>
      </c>
      <c r="J485" s="25">
        <v>69379.9453125</v>
      </c>
      <c r="K485" s="25">
        <v>160.86698913574219</v>
      </c>
      <c r="L485" s="25">
        <v>32.828361511230469</v>
      </c>
      <c r="M485" s="25">
        <v>137.8349609375</v>
      </c>
      <c r="N485" s="25">
        <v>110.62607574462891</v>
      </c>
      <c r="O485" s="9"/>
    </row>
    <row r="486" spans="1:15">
      <c r="A486" s="9">
        <v>121397803</v>
      </c>
      <c r="B486" s="9"/>
      <c r="C486" s="9" t="s">
        <v>531</v>
      </c>
      <c r="D486" s="9" t="s">
        <v>40</v>
      </c>
      <c r="E486" s="9" t="s">
        <v>52</v>
      </c>
      <c r="F486" s="25">
        <v>488466.4375</v>
      </c>
      <c r="G486" s="25">
        <v>5460055.5</v>
      </c>
      <c r="H486" s="25">
        <v>2153274.5</v>
      </c>
      <c r="I486" s="25">
        <v>5543784</v>
      </c>
      <c r="J486" s="25">
        <v>231747.78125</v>
      </c>
      <c r="K486" s="25">
        <v>209.22634887695313</v>
      </c>
      <c r="L486" s="25">
        <v>25.668087005615234</v>
      </c>
      <c r="M486" s="25">
        <v>104.90358734130859</v>
      </c>
      <c r="N486" s="25">
        <v>44.808738708496094</v>
      </c>
      <c r="O486" s="9"/>
    </row>
    <row r="487" spans="1:15">
      <c r="A487" s="9">
        <v>118408852</v>
      </c>
      <c r="B487" s="9"/>
      <c r="C487" s="9" t="s">
        <v>532</v>
      </c>
      <c r="D487" s="9" t="s">
        <v>40</v>
      </c>
      <c r="E487" s="9" t="s">
        <v>43</v>
      </c>
      <c r="F487" s="25">
        <v>1203005.875</v>
      </c>
      <c r="G487" s="25">
        <v>19000910</v>
      </c>
      <c r="H487" s="25">
        <v>3870443.5</v>
      </c>
      <c r="I487" s="25">
        <v>20519224</v>
      </c>
      <c r="J487" s="25">
        <v>401965.71875</v>
      </c>
      <c r="K487" s="25">
        <v>128.97550964355469</v>
      </c>
      <c r="L487" s="25">
        <v>50.262783050537109</v>
      </c>
      <c r="M487" s="25">
        <v>154.39578247070313</v>
      </c>
      <c r="N487" s="25">
        <v>33.910560607910156</v>
      </c>
      <c r="O487" s="9"/>
    </row>
    <row r="488" spans="1:15">
      <c r="A488" s="9">
        <v>103029803</v>
      </c>
      <c r="B488" s="9"/>
      <c r="C488" s="9" t="s">
        <v>533</v>
      </c>
      <c r="D488" s="9" t="s">
        <v>40</v>
      </c>
      <c r="E488" s="9" t="s">
        <v>49</v>
      </c>
      <c r="F488" s="25">
        <v>257848.203125</v>
      </c>
      <c r="G488" s="25">
        <v>2914229</v>
      </c>
      <c r="H488" s="25">
        <v>634233.875</v>
      </c>
      <c r="I488" s="25">
        <v>2929296.25</v>
      </c>
      <c r="J488" s="25">
        <v>93966.953125</v>
      </c>
      <c r="K488" s="25">
        <v>86.606681823730469</v>
      </c>
      <c r="L488" s="25">
        <v>33.757369995117188</v>
      </c>
      <c r="M488" s="25">
        <v>191.47889709472656</v>
      </c>
      <c r="N488" s="25">
        <v>119.23827362060547</v>
      </c>
      <c r="O488" s="9"/>
    </row>
    <row r="489" spans="1:15">
      <c r="A489" s="9">
        <v>125239652</v>
      </c>
      <c r="B489" s="9"/>
      <c r="C489" s="9" t="s">
        <v>534</v>
      </c>
      <c r="D489" s="9" t="s">
        <v>40</v>
      </c>
      <c r="E489" s="9" t="s">
        <v>66</v>
      </c>
      <c r="F489" s="25">
        <v>980060.125</v>
      </c>
      <c r="G489" s="25">
        <v>13341799</v>
      </c>
      <c r="H489" s="25">
        <v>3421558</v>
      </c>
      <c r="I489" s="25">
        <v>14034691</v>
      </c>
      <c r="J489" s="25">
        <v>329913.0625</v>
      </c>
      <c r="K489" s="25">
        <v>151.96049499511719</v>
      </c>
      <c r="L489" s="25">
        <v>43.4110107421875</v>
      </c>
      <c r="M489" s="25">
        <v>161.93234252929688</v>
      </c>
      <c r="N489" s="25">
        <v>0</v>
      </c>
      <c r="O489" s="9"/>
    </row>
    <row r="490" spans="1:15">
      <c r="A490" s="9">
        <v>129548803</v>
      </c>
      <c r="B490" s="9"/>
      <c r="C490" s="9" t="s">
        <v>535</v>
      </c>
      <c r="D490" s="9" t="s">
        <v>40</v>
      </c>
      <c r="E490" s="9" t="s">
        <v>52</v>
      </c>
      <c r="F490" s="25">
        <v>190312.953125</v>
      </c>
      <c r="G490" s="25">
        <v>2104964</v>
      </c>
      <c r="H490" s="25">
        <v>521598</v>
      </c>
      <c r="I490" s="25">
        <v>2073219.25</v>
      </c>
      <c r="J490" s="25">
        <v>51630.2265625</v>
      </c>
      <c r="K490" s="25">
        <v>55.140239715576172</v>
      </c>
      <c r="L490" s="25">
        <v>44.456069946289063</v>
      </c>
      <c r="M490" s="25">
        <v>231.89710998535156</v>
      </c>
      <c r="N490" s="25">
        <v>42.946044921875</v>
      </c>
      <c r="O490" s="9"/>
    </row>
    <row r="491" spans="1:15">
      <c r="A491" s="9">
        <v>108079004</v>
      </c>
      <c r="B491" s="9"/>
      <c r="C491" s="9" t="s">
        <v>536</v>
      </c>
      <c r="D491" s="9" t="s">
        <v>40</v>
      </c>
      <c r="E491" s="9" t="s">
        <v>54</v>
      </c>
      <c r="F491" s="25">
        <v>68706.8984375</v>
      </c>
      <c r="G491" s="25">
        <v>1169821.25</v>
      </c>
      <c r="H491" s="25">
        <v>250574.84375</v>
      </c>
      <c r="I491" s="25">
        <v>1181470.875</v>
      </c>
      <c r="J491" s="25">
        <v>23650.138671875</v>
      </c>
      <c r="K491" s="25">
        <v>67.949661254882813</v>
      </c>
      <c r="L491" s="25">
        <v>52.368747711181641</v>
      </c>
      <c r="M491" s="25">
        <v>241.7113037109375</v>
      </c>
      <c r="N491" s="25">
        <v>191.61451721191406</v>
      </c>
      <c r="O491" s="9"/>
    </row>
    <row r="492" spans="1:15">
      <c r="A492" s="9">
        <v>117417202</v>
      </c>
      <c r="B492" s="9"/>
      <c r="C492" s="9" t="s">
        <v>537</v>
      </c>
      <c r="D492" s="9" t="s">
        <v>40</v>
      </c>
      <c r="E492" s="9" t="s">
        <v>54</v>
      </c>
      <c r="F492" s="25">
        <v>882038.6875</v>
      </c>
      <c r="G492" s="25">
        <v>10363676</v>
      </c>
      <c r="H492" s="25">
        <v>3084629.75</v>
      </c>
      <c r="I492" s="25">
        <v>10539405</v>
      </c>
      <c r="J492" s="25">
        <v>284013.15625</v>
      </c>
      <c r="K492" s="25">
        <v>75.590293884277344</v>
      </c>
      <c r="L492" s="25">
        <v>39.595752716064453</v>
      </c>
      <c r="M492" s="25">
        <v>187.52169799804688</v>
      </c>
      <c r="N492" s="25">
        <v>119.13553619384766</v>
      </c>
      <c r="O492" s="9"/>
    </row>
    <row r="493" spans="1:15">
      <c r="A493" s="9">
        <v>104378003</v>
      </c>
      <c r="B493" s="9"/>
      <c r="C493" s="9" t="s">
        <v>538</v>
      </c>
      <c r="D493" s="9" t="s">
        <v>40</v>
      </c>
      <c r="E493" s="9" t="s">
        <v>47</v>
      </c>
      <c r="F493" s="25">
        <v>180768</v>
      </c>
      <c r="G493" s="25">
        <v>1687764.625</v>
      </c>
      <c r="H493" s="25">
        <v>506960.40625</v>
      </c>
      <c r="I493" s="25">
        <v>1474181.375</v>
      </c>
      <c r="J493" s="25">
        <v>70721.515625</v>
      </c>
      <c r="K493" s="25">
        <v>108.94200897216797</v>
      </c>
      <c r="L493" s="25">
        <v>26.420991897583008</v>
      </c>
      <c r="M493" s="25">
        <v>156.03623962402344</v>
      </c>
      <c r="N493" s="25">
        <v>85.109725952148438</v>
      </c>
      <c r="O493" s="9"/>
    </row>
    <row r="494" spans="1:15">
      <c r="A494" s="9">
        <v>114069103</v>
      </c>
      <c r="B494" s="9"/>
      <c r="C494" s="9" t="s">
        <v>539</v>
      </c>
      <c r="D494" s="9" t="s">
        <v>40</v>
      </c>
      <c r="E494" s="9" t="s">
        <v>52</v>
      </c>
      <c r="F494" s="25">
        <v>616782.4375</v>
      </c>
      <c r="G494" s="25">
        <v>5901663.5</v>
      </c>
      <c r="H494" s="25">
        <v>2920593.5</v>
      </c>
      <c r="I494" s="25">
        <v>5895435.5</v>
      </c>
      <c r="J494" s="25">
        <v>332013.4375</v>
      </c>
      <c r="K494" s="25">
        <v>235.67984008789063</v>
      </c>
      <c r="L494" s="25">
        <v>19.633079528808594</v>
      </c>
      <c r="M494" s="25">
        <v>84.095474243164063</v>
      </c>
      <c r="N494" s="25">
        <v>103.63767242431641</v>
      </c>
      <c r="O494" s="9"/>
    </row>
    <row r="495" spans="1:15">
      <c r="A495" s="9">
        <v>120488603</v>
      </c>
      <c r="B495" s="9"/>
      <c r="C495" s="9" t="s">
        <v>540</v>
      </c>
      <c r="D495" s="9" t="s">
        <v>40</v>
      </c>
      <c r="E495" s="9" t="s">
        <v>52</v>
      </c>
      <c r="F495" s="25">
        <v>314364</v>
      </c>
      <c r="G495" s="25">
        <v>3141680.25</v>
      </c>
      <c r="H495" s="25">
        <v>1094908.5</v>
      </c>
      <c r="I495" s="25">
        <v>3299624.5</v>
      </c>
      <c r="J495" s="25">
        <v>134985.515625</v>
      </c>
      <c r="K495" s="25">
        <v>170.25192260742188</v>
      </c>
      <c r="L495" s="25">
        <v>25.60307502746582</v>
      </c>
      <c r="M495" s="25">
        <v>110.97728729248047</v>
      </c>
      <c r="N495" s="25">
        <v>116.03750610351563</v>
      </c>
      <c r="O495" s="9"/>
    </row>
    <row r="496" spans="1:15">
      <c r="A496" s="9">
        <v>108569103</v>
      </c>
      <c r="B496" s="9"/>
      <c r="C496" s="9" t="s">
        <v>541</v>
      </c>
      <c r="D496" s="9" t="s">
        <v>40</v>
      </c>
      <c r="E496" s="9" t="s">
        <v>60</v>
      </c>
      <c r="F496" s="25">
        <v>172878.90625</v>
      </c>
      <c r="G496" s="25">
        <v>2457400.5</v>
      </c>
      <c r="H496" s="25">
        <v>597805.0625</v>
      </c>
      <c r="I496" s="25">
        <v>2438904.25</v>
      </c>
      <c r="J496" s="25">
        <v>53761.8515625</v>
      </c>
      <c r="K496" s="25">
        <v>70.758445739746094</v>
      </c>
      <c r="L496" s="25">
        <v>48.924644470214844</v>
      </c>
      <c r="M496" s="25">
        <v>255.80320739746094</v>
      </c>
      <c r="N496" s="25">
        <v>213.8927001953125</v>
      </c>
      <c r="O496" s="9"/>
    </row>
    <row r="497" spans="1:15">
      <c r="A497" s="9">
        <v>123469303</v>
      </c>
      <c r="B497" s="9"/>
      <c r="C497" s="9" t="s">
        <v>542</v>
      </c>
      <c r="D497" s="9" t="s">
        <v>40</v>
      </c>
      <c r="E497" s="9" t="s">
        <v>41</v>
      </c>
      <c r="F497" s="25">
        <v>330168</v>
      </c>
      <c r="G497" s="25">
        <v>3381635.25</v>
      </c>
      <c r="H497" s="25">
        <v>2672943</v>
      </c>
      <c r="I497" s="25">
        <v>3272740.5</v>
      </c>
      <c r="J497" s="25">
        <v>321047.5</v>
      </c>
      <c r="K497" s="25">
        <v>263.94314575195313</v>
      </c>
      <c r="L497" s="25">
        <v>11.561539649963379</v>
      </c>
      <c r="M497" s="25">
        <v>68.372283935546875</v>
      </c>
      <c r="N497" s="25">
        <v>10.814355850219727</v>
      </c>
      <c r="O497" s="9"/>
    </row>
    <row r="498" spans="1:15">
      <c r="A498" s="9">
        <v>103029902</v>
      </c>
      <c r="B498" s="9"/>
      <c r="C498" s="9" t="s">
        <v>543</v>
      </c>
      <c r="D498" s="9" t="s">
        <v>40</v>
      </c>
      <c r="E498" s="9" t="s">
        <v>49</v>
      </c>
      <c r="F498" s="25">
        <v>833092.1875</v>
      </c>
      <c r="G498" s="25">
        <v>8134632.5</v>
      </c>
      <c r="H498" s="25">
        <v>2214721</v>
      </c>
      <c r="I498" s="25">
        <v>8247533</v>
      </c>
      <c r="J498" s="25">
        <v>298182.28125</v>
      </c>
      <c r="K498" s="25">
        <v>157.66816711425781</v>
      </c>
      <c r="L498" s="25">
        <v>30.074640274047852</v>
      </c>
      <c r="M498" s="25">
        <v>127.29526519775391</v>
      </c>
      <c r="N498" s="25">
        <v>41.66534423828125</v>
      </c>
      <c r="O498" s="9"/>
    </row>
    <row r="499" spans="1:15">
      <c r="A499" s="9">
        <v>117089003</v>
      </c>
      <c r="B499" s="9"/>
      <c r="C499" s="9" t="s">
        <v>544</v>
      </c>
      <c r="D499" s="9" t="s">
        <v>40</v>
      </c>
      <c r="E499" s="9" t="s">
        <v>43</v>
      </c>
      <c r="F499" s="25">
        <v>189852.15625</v>
      </c>
      <c r="G499" s="25">
        <v>2421235</v>
      </c>
      <c r="H499" s="25">
        <v>652985.125</v>
      </c>
      <c r="I499" s="25">
        <v>2236912.5</v>
      </c>
      <c r="J499" s="25">
        <v>76156.640625</v>
      </c>
      <c r="K499" s="25">
        <v>127.17070770263672</v>
      </c>
      <c r="L499" s="25">
        <v>34.285747528076172</v>
      </c>
      <c r="M499" s="25">
        <v>177.918701171875</v>
      </c>
      <c r="N499" s="25">
        <v>141.73487854003906</v>
      </c>
      <c r="O499" s="9"/>
    </row>
    <row r="500" spans="1:15">
      <c r="A500" s="9">
        <v>118409203</v>
      </c>
      <c r="B500" s="9"/>
      <c r="C500" s="9" t="s">
        <v>545</v>
      </c>
      <c r="D500" s="9" t="s">
        <v>40</v>
      </c>
      <c r="E500" s="9" t="s">
        <v>43</v>
      </c>
      <c r="F500" s="25">
        <v>326021.40625</v>
      </c>
      <c r="G500" s="25">
        <v>2774351.5</v>
      </c>
      <c r="H500" s="25">
        <v>1098867.5</v>
      </c>
      <c r="I500" s="25">
        <v>2363924</v>
      </c>
      <c r="J500" s="25">
        <v>113372.453125</v>
      </c>
      <c r="K500" s="25">
        <v>164.72250366210938</v>
      </c>
      <c r="L500" s="25">
        <v>27.346792221069336</v>
      </c>
      <c r="M500" s="25">
        <v>151.49322509765625</v>
      </c>
      <c r="N500" s="25">
        <v>37.518692016601563</v>
      </c>
      <c r="O500" s="9"/>
    </row>
    <row r="501" spans="1:15">
      <c r="A501" s="9">
        <v>118409302</v>
      </c>
      <c r="B501" s="9"/>
      <c r="C501" s="9" t="s">
        <v>546</v>
      </c>
      <c r="D501" s="9" t="s">
        <v>40</v>
      </c>
      <c r="E501" s="9" t="s">
        <v>43</v>
      </c>
      <c r="F501" s="25">
        <v>896766.4375</v>
      </c>
      <c r="G501" s="25">
        <v>11047654</v>
      </c>
      <c r="H501" s="25">
        <v>2634145.75</v>
      </c>
      <c r="I501" s="25">
        <v>11681080</v>
      </c>
      <c r="J501" s="25">
        <v>240716.5625</v>
      </c>
      <c r="K501" s="25">
        <v>124.11465454101563</v>
      </c>
      <c r="L501" s="25">
        <v>49.620265960693359</v>
      </c>
      <c r="M501" s="25">
        <v>173.49830627441406</v>
      </c>
      <c r="N501" s="25">
        <v>109.24192047119141</v>
      </c>
      <c r="O501" s="9"/>
    </row>
    <row r="502" spans="1:15">
      <c r="A502" s="9">
        <v>114069353</v>
      </c>
      <c r="B502" s="9"/>
      <c r="C502" s="9" t="s">
        <v>547</v>
      </c>
      <c r="D502" s="9" t="s">
        <v>40</v>
      </c>
      <c r="E502" s="9" t="s">
        <v>52</v>
      </c>
      <c r="F502" s="25">
        <v>171359.84375</v>
      </c>
      <c r="G502" s="25">
        <v>1161561.375</v>
      </c>
      <c r="H502" s="25">
        <v>878667.375</v>
      </c>
      <c r="I502" s="25">
        <v>1051954.875</v>
      </c>
      <c r="J502" s="25">
        <v>110679.53125</v>
      </c>
      <c r="K502" s="25">
        <v>249.47195434570313</v>
      </c>
      <c r="L502" s="25">
        <v>12.043068885803223</v>
      </c>
      <c r="M502" s="25">
        <v>71.631233215332031</v>
      </c>
      <c r="N502" s="25">
        <v>146.89714050292969</v>
      </c>
      <c r="O502" s="9"/>
    </row>
    <row r="503" spans="1:15">
      <c r="A503" s="9">
        <v>112679002</v>
      </c>
      <c r="B503" s="9"/>
      <c r="C503" s="9" t="s">
        <v>548</v>
      </c>
      <c r="D503" s="9" t="s">
        <v>40</v>
      </c>
      <c r="E503" s="9" t="s">
        <v>57</v>
      </c>
      <c r="F503" s="25">
        <v>1429886.5</v>
      </c>
      <c r="G503" s="25">
        <v>26413742</v>
      </c>
      <c r="H503" s="25">
        <v>5478318</v>
      </c>
      <c r="I503" s="25">
        <v>27795408</v>
      </c>
      <c r="J503" s="25">
        <v>497039.1875</v>
      </c>
      <c r="K503" s="25">
        <v>61.871131896972656</v>
      </c>
      <c r="L503" s="25">
        <v>56.018978118896484</v>
      </c>
      <c r="M503" s="25">
        <v>237.21138000488281</v>
      </c>
      <c r="N503" s="25">
        <v>104.02122497558594</v>
      </c>
      <c r="O503" s="9"/>
    </row>
    <row r="504" spans="1:15">
      <c r="A504" s="9">
        <v>112679403</v>
      </c>
      <c r="B504" s="9"/>
      <c r="C504" s="9" t="s">
        <v>549</v>
      </c>
      <c r="D504" s="9" t="s">
        <v>40</v>
      </c>
      <c r="E504" s="9" t="s">
        <v>57</v>
      </c>
      <c r="F504" s="25">
        <v>279548.84375</v>
      </c>
      <c r="G504" s="25">
        <v>2299305</v>
      </c>
      <c r="H504" s="25">
        <v>1285087.625</v>
      </c>
      <c r="I504" s="25">
        <v>2142092.25</v>
      </c>
      <c r="J504" s="25">
        <v>180583.75</v>
      </c>
      <c r="K504" s="25">
        <v>259.98397827148438</v>
      </c>
      <c r="L504" s="25">
        <v>14.280652046203613</v>
      </c>
      <c r="M504" s="25">
        <v>72.118911743164063</v>
      </c>
      <c r="N504" s="25">
        <v>79.861030578613281</v>
      </c>
      <c r="O504" s="9"/>
    </row>
    <row r="505" spans="1:15">
      <c r="A505" s="9">
        <v>107658903</v>
      </c>
      <c r="B505" s="9"/>
      <c r="C505" s="9" t="s">
        <v>550</v>
      </c>
      <c r="D505" s="9" t="s">
        <v>40</v>
      </c>
      <c r="E505" s="9" t="s">
        <v>45</v>
      </c>
      <c r="F505" s="25">
        <v>285349.0625</v>
      </c>
      <c r="G505" s="25">
        <v>3365537.25</v>
      </c>
      <c r="H505" s="25">
        <v>927706.875</v>
      </c>
      <c r="I505" s="25">
        <v>3230959.5</v>
      </c>
      <c r="J505" s="25">
        <v>98029.46875</v>
      </c>
      <c r="K505" s="25">
        <v>113.53173828125</v>
      </c>
      <c r="L505" s="25">
        <v>37.242740631103516</v>
      </c>
      <c r="M505" s="25">
        <v>194.3873291015625</v>
      </c>
      <c r="N505" s="25">
        <v>44.988204956054688</v>
      </c>
      <c r="O505" s="9"/>
    </row>
    <row r="506" spans="1:15">
      <c r="A506" s="9">
        <v>103020407</v>
      </c>
      <c r="B506" s="9"/>
      <c r="C506" s="61" t="s">
        <v>551</v>
      </c>
      <c r="D506" s="61" t="s">
        <v>552</v>
      </c>
      <c r="E506" s="61" t="s">
        <v>49</v>
      </c>
      <c r="F506" s="62">
        <v>0</v>
      </c>
      <c r="G506" s="62">
        <v>241710.140625</v>
      </c>
      <c r="H506" s="62">
        <v>194672</v>
      </c>
      <c r="I506" s="62">
        <v>200926.65625</v>
      </c>
      <c r="J506" s="62">
        <v>30617.064453125</v>
      </c>
      <c r="K506" s="62"/>
      <c r="L506" s="62">
        <v>7.8946218490600586</v>
      </c>
      <c r="M506" s="62">
        <v>64.621467590332031</v>
      </c>
      <c r="N506" s="62">
        <v>98.771293640136719</v>
      </c>
      <c r="O506" s="9"/>
    </row>
    <row r="507" spans="1:15">
      <c r="A507" s="9">
        <v>112015106</v>
      </c>
      <c r="B507" s="9"/>
      <c r="C507" s="61" t="s">
        <v>553</v>
      </c>
      <c r="D507" s="61" t="s">
        <v>552</v>
      </c>
      <c r="E507" s="61" t="s">
        <v>57</v>
      </c>
      <c r="F507" s="62">
        <v>0</v>
      </c>
      <c r="G507" s="62">
        <v>67555.2734375</v>
      </c>
      <c r="H507" s="62">
        <v>22858.078125</v>
      </c>
      <c r="I507" s="62">
        <v>64629.6015625</v>
      </c>
      <c r="J507" s="62">
        <v>4056.495849609375</v>
      </c>
      <c r="K507" s="62"/>
      <c r="L507" s="62">
        <v>16.653602600097656</v>
      </c>
      <c r="M507" s="62">
        <v>80.704376220703125</v>
      </c>
      <c r="N507" s="62">
        <v>136.07829284667969</v>
      </c>
      <c r="O507" s="9"/>
    </row>
    <row r="508" spans="1:15">
      <c r="A508" s="9">
        <v>108110307</v>
      </c>
      <c r="B508" s="9"/>
      <c r="C508" s="61" t="s">
        <v>554</v>
      </c>
      <c r="D508" s="61" t="s">
        <v>552</v>
      </c>
      <c r="E508" s="61" t="s">
        <v>60</v>
      </c>
      <c r="F508" s="62">
        <v>0</v>
      </c>
      <c r="G508" s="62">
        <v>223438.828125</v>
      </c>
      <c r="H508" s="62">
        <v>125511.03125</v>
      </c>
      <c r="I508" s="62">
        <v>197190.90625</v>
      </c>
      <c r="J508" s="62">
        <v>15651.3486328125</v>
      </c>
      <c r="K508" s="62"/>
      <c r="L508" s="62">
        <v>14.27601146697998</v>
      </c>
      <c r="M508" s="62">
        <v>93.020973205566406</v>
      </c>
      <c r="N508" s="62">
        <v>48.817455291748047</v>
      </c>
      <c r="O508" s="9"/>
    </row>
    <row r="509" spans="1:15">
      <c r="A509" s="9">
        <v>108070607</v>
      </c>
      <c r="B509" s="9"/>
      <c r="C509" s="61" t="s">
        <v>555</v>
      </c>
      <c r="D509" s="61" t="s">
        <v>552</v>
      </c>
      <c r="E509" s="61" t="s">
        <v>54</v>
      </c>
      <c r="F509" s="62">
        <v>0</v>
      </c>
      <c r="G509" s="62">
        <v>308913.5</v>
      </c>
      <c r="H509" s="62">
        <v>219783.734375</v>
      </c>
      <c r="I509" s="62">
        <v>261797.09375</v>
      </c>
      <c r="J509" s="62">
        <v>33080.68359375</v>
      </c>
      <c r="K509" s="62"/>
      <c r="L509" s="62">
        <v>9.3381834030151367</v>
      </c>
      <c r="M509" s="62">
        <v>79.355644226074219</v>
      </c>
      <c r="N509" s="62">
        <v>0</v>
      </c>
      <c r="O509" s="9"/>
    </row>
    <row r="510" spans="1:15">
      <c r="A510" s="9">
        <v>127041307</v>
      </c>
      <c r="B510" s="9"/>
      <c r="C510" s="61" t="s">
        <v>556</v>
      </c>
      <c r="D510" s="61" t="s">
        <v>552</v>
      </c>
      <c r="E510" s="61" t="s">
        <v>47</v>
      </c>
      <c r="F510" s="62">
        <v>0</v>
      </c>
      <c r="G510" s="62">
        <v>235922.34375</v>
      </c>
      <c r="H510" s="62">
        <v>143399.046875</v>
      </c>
      <c r="I510" s="62">
        <v>204578.25</v>
      </c>
      <c r="J510" s="62">
        <v>19728.1328125</v>
      </c>
      <c r="K510" s="62"/>
      <c r="L510" s="62">
        <v>11.958675384521484</v>
      </c>
      <c r="M510" s="62">
        <v>80.977752685546875</v>
      </c>
      <c r="N510" s="62">
        <v>39.961814880371094</v>
      </c>
      <c r="O510" s="9"/>
    </row>
    <row r="511" spans="1:15">
      <c r="A511" s="9">
        <v>108051307</v>
      </c>
      <c r="B511" s="9"/>
      <c r="C511" s="61" t="s">
        <v>557</v>
      </c>
      <c r="D511" s="61" t="s">
        <v>552</v>
      </c>
      <c r="E511" s="61" t="s">
        <v>60</v>
      </c>
      <c r="F511" s="62">
        <v>0</v>
      </c>
      <c r="G511" s="62">
        <v>90410.703125</v>
      </c>
      <c r="H511" s="62">
        <v>42879.97265625</v>
      </c>
      <c r="I511" s="62">
        <v>81527.8515625</v>
      </c>
      <c r="J511" s="62">
        <v>6255.4345703125</v>
      </c>
      <c r="K511" s="62"/>
      <c r="L511" s="62">
        <v>14.453145027160645</v>
      </c>
      <c r="M511" s="62">
        <v>107.89720153808594</v>
      </c>
      <c r="N511" s="62">
        <v>150.83908081054688</v>
      </c>
      <c r="O511" s="9"/>
    </row>
    <row r="512" spans="1:15">
      <c r="A512" s="9">
        <v>114060557</v>
      </c>
      <c r="B512" s="9"/>
      <c r="C512" s="61" t="s">
        <v>558</v>
      </c>
      <c r="D512" s="61" t="s">
        <v>552</v>
      </c>
      <c r="E512" s="61" t="s">
        <v>52</v>
      </c>
      <c r="F512" s="62">
        <v>0</v>
      </c>
      <c r="G512" s="62">
        <v>489972.5</v>
      </c>
      <c r="H512" s="62">
        <v>313206.125</v>
      </c>
      <c r="I512" s="62">
        <v>417898.0625</v>
      </c>
      <c r="J512" s="62">
        <v>53795.0625</v>
      </c>
      <c r="K512" s="62"/>
      <c r="L512" s="62">
        <v>9.1081314086914063</v>
      </c>
      <c r="M512" s="62">
        <v>71.250762939453125</v>
      </c>
      <c r="N512" s="62">
        <v>70.20001220703125</v>
      </c>
      <c r="O512" s="9"/>
    </row>
    <row r="513" spans="1:15">
      <c r="A513" s="9">
        <v>120481107</v>
      </c>
      <c r="B513" s="9"/>
      <c r="C513" s="61" t="s">
        <v>559</v>
      </c>
      <c r="D513" s="61" t="s">
        <v>552</v>
      </c>
      <c r="E513" s="61" t="s">
        <v>52</v>
      </c>
      <c r="F513" s="62">
        <v>0</v>
      </c>
      <c r="G513" s="62">
        <v>298248.84375</v>
      </c>
      <c r="H513" s="62">
        <v>218416.546875</v>
      </c>
      <c r="I513" s="62">
        <v>251471.703125</v>
      </c>
      <c r="J513" s="62">
        <v>36947.99609375</v>
      </c>
      <c r="K513" s="62"/>
      <c r="L513" s="62">
        <v>8.0721254348754883</v>
      </c>
      <c r="M513" s="62">
        <v>66.021453857421875</v>
      </c>
      <c r="N513" s="62">
        <v>0</v>
      </c>
      <c r="O513" s="9"/>
    </row>
    <row r="514" spans="1:15">
      <c r="A514" s="9">
        <v>122091457</v>
      </c>
      <c r="B514" s="9"/>
      <c r="C514" s="61" t="s">
        <v>560</v>
      </c>
      <c r="D514" s="61" t="s">
        <v>552</v>
      </c>
      <c r="E514" s="61" t="s">
        <v>41</v>
      </c>
      <c r="F514" s="62">
        <v>0</v>
      </c>
      <c r="G514" s="62">
        <v>458275.875</v>
      </c>
      <c r="H514" s="62">
        <v>622523.5</v>
      </c>
      <c r="I514" s="62">
        <v>324861.59375</v>
      </c>
      <c r="J514" s="62">
        <v>79799.171875</v>
      </c>
      <c r="K514" s="62"/>
      <c r="L514" s="62">
        <v>5.7428650856018066</v>
      </c>
      <c r="M514" s="62">
        <v>61.947223663330078</v>
      </c>
      <c r="N514" s="62">
        <v>98.192962646484375</v>
      </c>
      <c r="O514" s="9"/>
    </row>
    <row r="515" spans="1:15">
      <c r="A515" s="9">
        <v>104101307</v>
      </c>
      <c r="B515" s="9"/>
      <c r="C515" s="61" t="s">
        <v>561</v>
      </c>
      <c r="D515" s="61" t="s">
        <v>552</v>
      </c>
      <c r="E515" s="61" t="s">
        <v>47</v>
      </c>
      <c r="F515" s="62">
        <v>0</v>
      </c>
      <c r="G515" s="62">
        <v>240924.28125</v>
      </c>
      <c r="H515" s="62">
        <v>108207.1796875</v>
      </c>
      <c r="I515" s="62">
        <v>218759.40625</v>
      </c>
      <c r="J515" s="62">
        <v>17119.07421875</v>
      </c>
      <c r="K515" s="62"/>
      <c r="L515" s="62">
        <v>14.073440551757813</v>
      </c>
      <c r="M515" s="62">
        <v>97.283554077148438</v>
      </c>
      <c r="N515" s="62">
        <v>3.7014851570129395</v>
      </c>
      <c r="O515" s="9"/>
    </row>
    <row r="516" spans="1:15">
      <c r="A516" s="9">
        <v>123460957</v>
      </c>
      <c r="B516" s="9"/>
      <c r="C516" s="61" t="s">
        <v>562</v>
      </c>
      <c r="D516" s="61" t="s">
        <v>552</v>
      </c>
      <c r="E516" s="61" t="s">
        <v>41</v>
      </c>
      <c r="F516" s="62">
        <v>0</v>
      </c>
      <c r="G516" s="62">
        <v>236509.046875</v>
      </c>
      <c r="H516" s="62">
        <v>200584.125</v>
      </c>
      <c r="I516" s="62">
        <v>198736.5</v>
      </c>
      <c r="J516" s="62">
        <v>29665.158203125</v>
      </c>
      <c r="K516" s="62"/>
      <c r="L516" s="62">
        <v>7.9726204872131348</v>
      </c>
      <c r="M516" s="62">
        <v>64.973258972167969</v>
      </c>
      <c r="N516" s="62">
        <v>18.540302276611328</v>
      </c>
      <c r="O516" s="9"/>
    </row>
    <row r="517" spans="1:15">
      <c r="A517" s="9">
        <v>121131507</v>
      </c>
      <c r="B517" s="9"/>
      <c r="C517" s="61" t="s">
        <v>563</v>
      </c>
      <c r="D517" s="61" t="s">
        <v>552</v>
      </c>
      <c r="E517" s="61" t="s">
        <v>52</v>
      </c>
      <c r="F517" s="62">
        <v>0</v>
      </c>
      <c r="G517" s="62">
        <v>158631.59375</v>
      </c>
      <c r="H517" s="62">
        <v>176075.8125</v>
      </c>
      <c r="I517" s="62">
        <v>117938.8515625</v>
      </c>
      <c r="J517" s="62">
        <v>22918.595703125</v>
      </c>
      <c r="K517" s="62"/>
      <c r="L517" s="62">
        <v>6.9215230941772461</v>
      </c>
      <c r="M517" s="62">
        <v>65.274330139160156</v>
      </c>
      <c r="N517" s="62">
        <v>175.0037841796875</v>
      </c>
      <c r="O517" s="9"/>
    </row>
    <row r="518" spans="1:15">
      <c r="A518" s="9">
        <v>120483007</v>
      </c>
      <c r="B518" s="9"/>
      <c r="C518" s="61" t="s">
        <v>564</v>
      </c>
      <c r="D518" s="61" t="s">
        <v>552</v>
      </c>
      <c r="E518" s="61" t="s">
        <v>52</v>
      </c>
      <c r="F518" s="62">
        <v>0</v>
      </c>
      <c r="G518" s="62">
        <v>219542.609375</v>
      </c>
      <c r="H518" s="62">
        <v>153600.65625</v>
      </c>
      <c r="I518" s="62">
        <v>186269.09375</v>
      </c>
      <c r="J518" s="62">
        <v>25098.599609375</v>
      </c>
      <c r="K518" s="62"/>
      <c r="L518" s="62">
        <v>8.7472057342529297</v>
      </c>
      <c r="M518" s="62">
        <v>66.108169555664063</v>
      </c>
      <c r="N518" s="62">
        <v>176.06169128417969</v>
      </c>
      <c r="O518" s="9"/>
    </row>
    <row r="519" spans="1:15">
      <c r="A519" s="9">
        <v>124151607</v>
      </c>
      <c r="B519" s="9"/>
      <c r="C519" s="61" t="s">
        <v>565</v>
      </c>
      <c r="D519" s="61" t="s">
        <v>552</v>
      </c>
      <c r="E519" s="61" t="s">
        <v>66</v>
      </c>
      <c r="F519" s="62">
        <v>0</v>
      </c>
      <c r="G519" s="62">
        <v>631811.3125</v>
      </c>
      <c r="H519" s="62">
        <v>466529.84375</v>
      </c>
      <c r="I519" s="62">
        <v>533153.6875</v>
      </c>
      <c r="J519" s="62">
        <v>97153.2109375</v>
      </c>
      <c r="K519" s="62"/>
      <c r="L519" s="62">
        <v>6.5032467842102051</v>
      </c>
      <c r="M519" s="62">
        <v>52.040950775146484</v>
      </c>
      <c r="N519" s="62">
        <v>9.6342058181762695</v>
      </c>
      <c r="O519" s="9"/>
    </row>
    <row r="520" spans="1:15">
      <c r="A520" s="9">
        <v>110141607</v>
      </c>
      <c r="B520" s="9"/>
      <c r="C520" s="61" t="s">
        <v>566</v>
      </c>
      <c r="D520" s="61" t="s">
        <v>552</v>
      </c>
      <c r="E520" s="61" t="s">
        <v>54</v>
      </c>
      <c r="F520" s="62">
        <v>0</v>
      </c>
      <c r="G520" s="62">
        <v>163611.5</v>
      </c>
      <c r="H520" s="62">
        <v>144868.65625</v>
      </c>
      <c r="I520" s="62">
        <v>131169.75</v>
      </c>
      <c r="J520" s="62">
        <v>26958.01171875</v>
      </c>
      <c r="K520" s="62"/>
      <c r="L520" s="62">
        <v>6.0691232681274414</v>
      </c>
      <c r="M520" s="62">
        <v>65.218605041503906</v>
      </c>
      <c r="N520" s="62">
        <v>4.8655295372009277</v>
      </c>
      <c r="O520" s="9"/>
    </row>
    <row r="521" spans="1:15">
      <c r="A521" s="9">
        <v>106161357</v>
      </c>
      <c r="B521" s="9"/>
      <c r="C521" s="61" t="s">
        <v>567</v>
      </c>
      <c r="D521" s="61" t="s">
        <v>552</v>
      </c>
      <c r="E521" s="61" t="s">
        <v>47</v>
      </c>
      <c r="F521" s="62">
        <v>0</v>
      </c>
      <c r="G521" s="62">
        <v>119397.8671875</v>
      </c>
      <c r="H521" s="62">
        <v>71503.15625</v>
      </c>
      <c r="I521" s="62">
        <v>105946.6484375</v>
      </c>
      <c r="J521" s="62">
        <v>8464.37109375</v>
      </c>
      <c r="K521" s="62"/>
      <c r="L521" s="62">
        <v>14.105935096740723</v>
      </c>
      <c r="M521" s="62">
        <v>102.61006927490234</v>
      </c>
      <c r="N521" s="62">
        <v>71.474418640136719</v>
      </c>
      <c r="O521" s="9"/>
    </row>
    <row r="522" spans="1:15">
      <c r="A522" s="9">
        <v>110171607</v>
      </c>
      <c r="B522" s="9"/>
      <c r="C522" s="61" t="s">
        <v>568</v>
      </c>
      <c r="D522" s="61" t="s">
        <v>552</v>
      </c>
      <c r="E522" s="61" t="s">
        <v>54</v>
      </c>
      <c r="F522" s="62">
        <v>0</v>
      </c>
      <c r="G522" s="62">
        <v>171180.625</v>
      </c>
      <c r="H522" s="62">
        <v>133043.671875</v>
      </c>
      <c r="I522" s="62">
        <v>143466.296875</v>
      </c>
      <c r="J522" s="62">
        <v>18718.935546875</v>
      </c>
      <c r="K522" s="62"/>
      <c r="L522" s="62">
        <v>9.1447839736938477</v>
      </c>
      <c r="M522" s="62">
        <v>73.797088623046875</v>
      </c>
      <c r="N522" s="62">
        <v>48.984088897705078</v>
      </c>
      <c r="O522" s="9"/>
    </row>
    <row r="523" spans="1:15">
      <c r="A523" s="9">
        <v>107651207</v>
      </c>
      <c r="B523" s="9"/>
      <c r="C523" s="61" t="s">
        <v>569</v>
      </c>
      <c r="D523" s="61" t="s">
        <v>552</v>
      </c>
      <c r="E523" s="61" t="s">
        <v>45</v>
      </c>
      <c r="F523" s="62">
        <v>0</v>
      </c>
      <c r="G523" s="62">
        <v>340109.8125</v>
      </c>
      <c r="H523" s="62">
        <v>184768.40625</v>
      </c>
      <c r="I523" s="62">
        <v>299413.65625</v>
      </c>
      <c r="J523" s="62">
        <v>28681.16015625</v>
      </c>
      <c r="K523" s="62"/>
      <c r="L523" s="62">
        <v>11.85830020904541</v>
      </c>
      <c r="M523" s="62">
        <v>83.591316223144531</v>
      </c>
      <c r="N523" s="62">
        <v>22.40606689453125</v>
      </c>
      <c r="O523" s="9"/>
    </row>
    <row r="524" spans="1:15">
      <c r="A524" s="9">
        <v>116191757</v>
      </c>
      <c r="B524" s="9"/>
      <c r="C524" s="61" t="s">
        <v>570</v>
      </c>
      <c r="D524" s="61" t="s">
        <v>552</v>
      </c>
      <c r="E524" s="61" t="s">
        <v>43</v>
      </c>
      <c r="F524" s="62">
        <v>0</v>
      </c>
      <c r="G524" s="62">
        <v>186655.78125</v>
      </c>
      <c r="H524" s="62">
        <v>192605.90625</v>
      </c>
      <c r="I524" s="62">
        <v>142230.59375</v>
      </c>
      <c r="J524" s="62">
        <v>27814.078125</v>
      </c>
      <c r="K524" s="62"/>
      <c r="L524" s="62">
        <v>6.7108383178710938</v>
      </c>
      <c r="M524" s="62">
        <v>64.390769958496094</v>
      </c>
      <c r="N524" s="62">
        <v>74.391250610351563</v>
      </c>
      <c r="O524" s="9"/>
    </row>
    <row r="525" spans="1:15">
      <c r="A525" s="9">
        <v>101266007</v>
      </c>
      <c r="B525" s="9"/>
      <c r="C525" s="61" t="s">
        <v>571</v>
      </c>
      <c r="D525" s="61" t="s">
        <v>552</v>
      </c>
      <c r="E525" s="61" t="s">
        <v>45</v>
      </c>
      <c r="F525" s="62">
        <v>0</v>
      </c>
      <c r="G525" s="62">
        <v>166243.09375</v>
      </c>
      <c r="H525" s="62">
        <v>122274.234375</v>
      </c>
      <c r="I525" s="62">
        <v>139227.296875</v>
      </c>
      <c r="J525" s="62">
        <v>12577.025390625</v>
      </c>
      <c r="K525" s="62"/>
      <c r="L525" s="62">
        <v>13.217997550964355</v>
      </c>
      <c r="M525" s="62">
        <v>114.62953948974609</v>
      </c>
      <c r="N525" s="62">
        <v>0</v>
      </c>
      <c r="O525" s="9"/>
    </row>
    <row r="526" spans="1:15">
      <c r="A526" s="9">
        <v>105201407</v>
      </c>
      <c r="B526" s="9"/>
      <c r="C526" s="61" t="s">
        <v>572</v>
      </c>
      <c r="D526" s="61" t="s">
        <v>552</v>
      </c>
      <c r="E526" s="61" t="s">
        <v>148</v>
      </c>
      <c r="F526" s="62">
        <v>0</v>
      </c>
      <c r="G526" s="62">
        <v>173975.96875</v>
      </c>
      <c r="H526" s="62">
        <v>124138.3359375</v>
      </c>
      <c r="I526" s="62">
        <v>147569.40625</v>
      </c>
      <c r="J526" s="62">
        <v>20235.111328125</v>
      </c>
      <c r="K526" s="62"/>
      <c r="L526" s="62">
        <v>8.5977268218994141</v>
      </c>
      <c r="M526" s="62">
        <v>68.156417846679688</v>
      </c>
      <c r="N526" s="62">
        <v>84.982337951660156</v>
      </c>
      <c r="O526" s="9"/>
    </row>
    <row r="527" spans="1:15">
      <c r="A527" s="9">
        <v>115211657</v>
      </c>
      <c r="B527" s="9"/>
      <c r="C527" s="61" t="s">
        <v>573</v>
      </c>
      <c r="D527" s="61" t="s">
        <v>552</v>
      </c>
      <c r="E527" s="61" t="s">
        <v>57</v>
      </c>
      <c r="F527" s="62">
        <v>0</v>
      </c>
      <c r="G527" s="62">
        <v>328885.03125</v>
      </c>
      <c r="H527" s="62">
        <v>168330.984375</v>
      </c>
      <c r="I527" s="62">
        <v>294316.34375</v>
      </c>
      <c r="J527" s="62">
        <v>28928.03125</v>
      </c>
      <c r="K527" s="62"/>
      <c r="L527" s="62">
        <v>11.369077682495117</v>
      </c>
      <c r="M527" s="62">
        <v>74.573860168457031</v>
      </c>
      <c r="N527" s="62">
        <v>35.070377349853516</v>
      </c>
      <c r="O527" s="9"/>
    </row>
    <row r="528" spans="1:15">
      <c r="A528" s="9">
        <v>115221607</v>
      </c>
      <c r="B528" s="9"/>
      <c r="C528" s="61" t="s">
        <v>574</v>
      </c>
      <c r="D528" s="61" t="s">
        <v>552</v>
      </c>
      <c r="E528" s="61" t="s">
        <v>57</v>
      </c>
      <c r="F528" s="62">
        <v>0</v>
      </c>
      <c r="G528" s="62">
        <v>373449.6875</v>
      </c>
      <c r="H528" s="62">
        <v>397858.25</v>
      </c>
      <c r="I528" s="62">
        <v>284525.40625</v>
      </c>
      <c r="J528" s="62">
        <v>63960.46484375</v>
      </c>
      <c r="K528" s="62"/>
      <c r="L528" s="62">
        <v>5.8387579917907715</v>
      </c>
      <c r="M528" s="62">
        <v>55.232540130615234</v>
      </c>
      <c r="N528" s="62">
        <v>11.380311012268066</v>
      </c>
      <c r="O528" s="9"/>
    </row>
    <row r="529" spans="1:15">
      <c r="A529" s="9">
        <v>125232407</v>
      </c>
      <c r="B529" s="9"/>
      <c r="C529" s="61" t="s">
        <v>575</v>
      </c>
      <c r="D529" s="61" t="s">
        <v>552</v>
      </c>
      <c r="E529" s="61" t="s">
        <v>66</v>
      </c>
      <c r="F529" s="62">
        <v>0</v>
      </c>
      <c r="G529" s="62">
        <v>388287.3125</v>
      </c>
      <c r="H529" s="62">
        <v>239573.875</v>
      </c>
      <c r="I529" s="62">
        <v>338170.65625</v>
      </c>
      <c r="J529" s="62">
        <v>52047.49609375</v>
      </c>
      <c r="K529" s="62"/>
      <c r="L529" s="62">
        <v>7.4602494239807129</v>
      </c>
      <c r="M529" s="62">
        <v>57.288417816162109</v>
      </c>
      <c r="N529" s="62">
        <v>0</v>
      </c>
      <c r="O529" s="9"/>
    </row>
    <row r="530" spans="1:15">
      <c r="A530" s="9">
        <v>123463507</v>
      </c>
      <c r="B530" s="9"/>
      <c r="C530" s="61" t="s">
        <v>576</v>
      </c>
      <c r="D530" s="61" t="s">
        <v>552</v>
      </c>
      <c r="E530" s="61" t="s">
        <v>41</v>
      </c>
      <c r="F530" s="62">
        <v>0</v>
      </c>
      <c r="G530" s="62">
        <v>161588.03125</v>
      </c>
      <c r="H530" s="62">
        <v>194845.65625</v>
      </c>
      <c r="I530" s="62">
        <v>119294.703125</v>
      </c>
      <c r="J530" s="62">
        <v>30705.9921875</v>
      </c>
      <c r="K530" s="62"/>
      <c r="L530" s="62">
        <v>5.2624268531799316</v>
      </c>
      <c r="M530" s="62">
        <v>61.131984710693359</v>
      </c>
      <c r="N530" s="62">
        <v>156.12646484375</v>
      </c>
      <c r="O530" s="9"/>
    </row>
    <row r="531" spans="1:15">
      <c r="A531" s="9">
        <v>107652207</v>
      </c>
      <c r="B531" s="9"/>
      <c r="C531" s="61" t="s">
        <v>577</v>
      </c>
      <c r="D531" s="61" t="s">
        <v>552</v>
      </c>
      <c r="E531" s="61" t="s">
        <v>45</v>
      </c>
      <c r="F531" s="62">
        <v>0</v>
      </c>
      <c r="G531" s="62">
        <v>113538.0859375</v>
      </c>
      <c r="H531" s="62">
        <v>80840.796875</v>
      </c>
      <c r="I531" s="62">
        <v>97687.796875</v>
      </c>
      <c r="J531" s="62">
        <v>12064.509765625</v>
      </c>
      <c r="K531" s="62"/>
      <c r="L531" s="62">
        <v>9.4109153747558594</v>
      </c>
      <c r="M531" s="62">
        <v>83.766227722167969</v>
      </c>
      <c r="N531" s="62">
        <v>0</v>
      </c>
      <c r="O531" s="9"/>
    </row>
    <row r="532" spans="1:15">
      <c r="A532" s="9">
        <v>105252507</v>
      </c>
      <c r="B532" s="9"/>
      <c r="C532" s="61" t="s">
        <v>578</v>
      </c>
      <c r="D532" s="61" t="s">
        <v>552</v>
      </c>
      <c r="E532" s="61" t="s">
        <v>148</v>
      </c>
      <c r="F532" s="62">
        <v>0</v>
      </c>
      <c r="G532" s="62">
        <v>231655.65625</v>
      </c>
      <c r="H532" s="62">
        <v>0</v>
      </c>
      <c r="I532" s="62">
        <v>231655.65625</v>
      </c>
      <c r="J532" s="62"/>
      <c r="K532" s="62"/>
      <c r="L532" s="62"/>
      <c r="M532" s="62"/>
      <c r="N532" s="62"/>
      <c r="O532" s="9"/>
    </row>
    <row r="533" spans="1:15">
      <c r="A533" s="9">
        <v>105252807</v>
      </c>
      <c r="B533" s="9"/>
      <c r="C533" s="61" t="s">
        <v>579</v>
      </c>
      <c r="D533" s="61" t="s">
        <v>552</v>
      </c>
      <c r="E533" s="61" t="s">
        <v>148</v>
      </c>
      <c r="F533" s="62">
        <v>0</v>
      </c>
      <c r="G533" s="62">
        <v>247190.96875</v>
      </c>
      <c r="H533" s="62">
        <v>126240.1015625</v>
      </c>
      <c r="I533" s="62">
        <v>220269</v>
      </c>
      <c r="J533" s="62">
        <v>39546.03515625</v>
      </c>
      <c r="K533" s="62"/>
      <c r="L533" s="62">
        <v>6.2507143020629883</v>
      </c>
      <c r="M533" s="62">
        <v>42.931476593017578</v>
      </c>
      <c r="N533" s="62">
        <v>85.171493530273438</v>
      </c>
      <c r="O533" s="9"/>
    </row>
    <row r="534" spans="1:15">
      <c r="A534" s="9">
        <v>101262507</v>
      </c>
      <c r="B534" s="9"/>
      <c r="C534" s="61" t="s">
        <v>580</v>
      </c>
      <c r="D534" s="61" t="s">
        <v>552</v>
      </c>
      <c r="E534" s="61" t="s">
        <v>45</v>
      </c>
      <c r="F534" s="62">
        <v>0</v>
      </c>
      <c r="G534" s="62">
        <v>195361.390625</v>
      </c>
      <c r="H534" s="62">
        <v>171556.5625</v>
      </c>
      <c r="I534" s="62">
        <v>155282.25</v>
      </c>
      <c r="J534" s="62">
        <v>24928.53515625</v>
      </c>
      <c r="K534" s="62"/>
      <c r="L534" s="62">
        <v>7.836857795715332</v>
      </c>
      <c r="M534" s="62">
        <v>81.687004089355469</v>
      </c>
      <c r="N534" s="62">
        <v>14.932165145874023</v>
      </c>
      <c r="O534" s="9"/>
    </row>
    <row r="535" spans="1:15">
      <c r="A535" s="9">
        <v>103023807</v>
      </c>
      <c r="B535" s="9"/>
      <c r="C535" s="61" t="s">
        <v>581</v>
      </c>
      <c r="D535" s="61" t="s">
        <v>552</v>
      </c>
      <c r="E535" s="61" t="s">
        <v>49</v>
      </c>
      <c r="F535" s="62">
        <v>0</v>
      </c>
      <c r="G535" s="62">
        <v>286620.625</v>
      </c>
      <c r="H535" s="62">
        <v>136723.3125</v>
      </c>
      <c r="I535" s="62">
        <v>258612.15625</v>
      </c>
      <c r="J535" s="62">
        <v>19819.22265625</v>
      </c>
      <c r="K535" s="62"/>
      <c r="L535" s="62">
        <v>14.461749076843262</v>
      </c>
      <c r="M535" s="62">
        <v>88.378387451171875</v>
      </c>
      <c r="N535" s="62">
        <v>4.9475197792053223</v>
      </c>
      <c r="O535" s="9"/>
    </row>
    <row r="536" spans="1:15">
      <c r="A536" s="9">
        <v>112282307</v>
      </c>
      <c r="B536" s="9"/>
      <c r="C536" s="61" t="s">
        <v>582</v>
      </c>
      <c r="D536" s="61" t="s">
        <v>552</v>
      </c>
      <c r="E536" s="61" t="s">
        <v>57</v>
      </c>
      <c r="F536" s="62">
        <v>0</v>
      </c>
      <c r="G536" s="62">
        <v>283472.09375</v>
      </c>
      <c r="H536" s="62">
        <v>166984.015625</v>
      </c>
      <c r="I536" s="62">
        <v>245958.296875</v>
      </c>
      <c r="J536" s="62">
        <v>32507.482421875</v>
      </c>
      <c r="K536" s="62"/>
      <c r="L536" s="62">
        <v>8.7202110290527344</v>
      </c>
      <c r="M536" s="62">
        <v>65.521675109863281</v>
      </c>
      <c r="N536" s="62">
        <v>46.399501800537109</v>
      </c>
      <c r="O536" s="9"/>
    </row>
    <row r="537" spans="1:15">
      <c r="A537" s="9">
        <v>111292507</v>
      </c>
      <c r="B537" s="9"/>
      <c r="C537" s="61" t="s">
        <v>583</v>
      </c>
      <c r="D537" s="61" t="s">
        <v>552</v>
      </c>
      <c r="E537" s="61" t="s">
        <v>57</v>
      </c>
      <c r="F537" s="62">
        <v>0</v>
      </c>
      <c r="G537" s="62">
        <v>41536.94921875</v>
      </c>
      <c r="H537" s="62">
        <v>0</v>
      </c>
      <c r="I537" s="62">
        <v>41536.94921875</v>
      </c>
      <c r="J537" s="62">
        <v>3104.8505859375</v>
      </c>
      <c r="K537" s="62"/>
      <c r="L537" s="62">
        <v>13.378083229064941</v>
      </c>
      <c r="M537" s="62">
        <v>95.72149658203125</v>
      </c>
      <c r="N537" s="62">
        <v>0</v>
      </c>
      <c r="O537" s="9"/>
    </row>
    <row r="538" spans="1:15">
      <c r="A538" s="9">
        <v>108112607</v>
      </c>
      <c r="B538" s="9"/>
      <c r="C538" s="61" t="s">
        <v>584</v>
      </c>
      <c r="D538" s="61" t="s">
        <v>552</v>
      </c>
      <c r="E538" s="61" t="s">
        <v>60</v>
      </c>
      <c r="F538" s="62">
        <v>0</v>
      </c>
      <c r="G538" s="62">
        <v>183044.71875</v>
      </c>
      <c r="H538" s="62">
        <v>150091.59375</v>
      </c>
      <c r="I538" s="62">
        <v>148830.59375</v>
      </c>
      <c r="J538" s="62">
        <v>21389.984375</v>
      </c>
      <c r="K538" s="62"/>
      <c r="L538" s="62">
        <v>8.5574970245361328</v>
      </c>
      <c r="M538" s="62">
        <v>75.286827087402344</v>
      </c>
      <c r="N538" s="62">
        <v>72.173828125</v>
      </c>
      <c r="O538" s="9"/>
    </row>
    <row r="539" spans="1:15">
      <c r="A539" s="9">
        <v>101302607</v>
      </c>
      <c r="B539" s="9"/>
      <c r="C539" s="61" t="s">
        <v>585</v>
      </c>
      <c r="D539" s="61" t="s">
        <v>552</v>
      </c>
      <c r="E539" s="61" t="s">
        <v>45</v>
      </c>
      <c r="F539" s="62">
        <v>0</v>
      </c>
      <c r="G539" s="62">
        <v>105168.3125</v>
      </c>
      <c r="H539" s="62">
        <v>76170.265625</v>
      </c>
      <c r="I539" s="62">
        <v>91083.6015625</v>
      </c>
      <c r="J539" s="62">
        <v>12441.033203125</v>
      </c>
      <c r="K539" s="62"/>
      <c r="L539" s="62">
        <v>8.4533424377441406</v>
      </c>
      <c r="M539" s="62">
        <v>68.279548645019531</v>
      </c>
      <c r="N539" s="62">
        <v>0.40189588069915771</v>
      </c>
      <c r="O539" s="9"/>
    </row>
    <row r="540" spans="1:15">
      <c r="A540" s="9">
        <v>118403207</v>
      </c>
      <c r="B540" s="9"/>
      <c r="C540" s="61" t="s">
        <v>586</v>
      </c>
      <c r="D540" s="61" t="s">
        <v>552</v>
      </c>
      <c r="E540" s="61" t="s">
        <v>43</v>
      </c>
      <c r="F540" s="62">
        <v>0</v>
      </c>
      <c r="G540" s="62">
        <v>129347.25</v>
      </c>
      <c r="H540" s="62">
        <v>0</v>
      </c>
      <c r="I540" s="62">
        <v>129347.25</v>
      </c>
      <c r="J540" s="62"/>
      <c r="K540" s="62"/>
      <c r="L540" s="62"/>
      <c r="M540" s="62"/>
      <c r="N540" s="62"/>
      <c r="O540" s="9"/>
    </row>
    <row r="541" spans="1:15">
      <c r="A541" s="9">
        <v>111312607</v>
      </c>
      <c r="B541" s="9"/>
      <c r="C541" s="61" t="s">
        <v>587</v>
      </c>
      <c r="D541" s="61" t="s">
        <v>552</v>
      </c>
      <c r="E541" s="61" t="s">
        <v>54</v>
      </c>
      <c r="F541" s="62">
        <v>0</v>
      </c>
      <c r="G541" s="62">
        <v>115300.4765625</v>
      </c>
      <c r="H541" s="62">
        <v>57769.59375</v>
      </c>
      <c r="I541" s="62">
        <v>102732.8984375</v>
      </c>
      <c r="J541" s="62">
        <v>8267.9794921875</v>
      </c>
      <c r="K541" s="62"/>
      <c r="L541" s="62">
        <v>13.94542407989502</v>
      </c>
      <c r="M541" s="62">
        <v>89.505584716796875</v>
      </c>
      <c r="N541" s="62">
        <v>0</v>
      </c>
      <c r="O541" s="9"/>
    </row>
    <row r="542" spans="1:15">
      <c r="A542" s="9">
        <v>128324207</v>
      </c>
      <c r="B542" s="9"/>
      <c r="C542" s="61" t="s">
        <v>588</v>
      </c>
      <c r="D542" s="61" t="s">
        <v>552</v>
      </c>
      <c r="E542" s="61" t="s">
        <v>60</v>
      </c>
      <c r="F542" s="62">
        <v>0</v>
      </c>
      <c r="G542" s="62">
        <v>186793.671875</v>
      </c>
      <c r="H542" s="62">
        <v>122520.8984375</v>
      </c>
      <c r="I542" s="62">
        <v>159164.40625</v>
      </c>
      <c r="J542" s="62">
        <v>19039.123046875</v>
      </c>
      <c r="K542" s="62"/>
      <c r="L542" s="62">
        <v>9.8110437393188477</v>
      </c>
      <c r="M542" s="62">
        <v>82.48052978515625</v>
      </c>
      <c r="N542" s="62">
        <v>135.32902526855469</v>
      </c>
      <c r="O542" s="9"/>
    </row>
    <row r="543" spans="1:15">
      <c r="A543" s="9">
        <v>106333407</v>
      </c>
      <c r="B543" s="9"/>
      <c r="C543" s="61" t="s">
        <v>589</v>
      </c>
      <c r="D543" s="61" t="s">
        <v>552</v>
      </c>
      <c r="E543" s="61" t="s">
        <v>60</v>
      </c>
      <c r="F543" s="62">
        <v>0</v>
      </c>
      <c r="G543" s="62">
        <v>187905.375</v>
      </c>
      <c r="H543" s="62">
        <v>206010.5</v>
      </c>
      <c r="I543" s="62">
        <v>144496.953125</v>
      </c>
      <c r="J543" s="62">
        <v>26066.876953125</v>
      </c>
      <c r="K543" s="62"/>
      <c r="L543" s="62">
        <v>7.2085881233215332</v>
      </c>
      <c r="M543" s="62">
        <v>62.666572570800781</v>
      </c>
      <c r="N543" s="62">
        <v>19.55113410949707</v>
      </c>
      <c r="O543" s="9"/>
    </row>
    <row r="544" spans="1:15">
      <c r="A544" s="9">
        <v>110183707</v>
      </c>
      <c r="B544" s="9"/>
      <c r="C544" s="61" t="s">
        <v>590</v>
      </c>
      <c r="D544" s="61" t="s">
        <v>552</v>
      </c>
      <c r="E544" s="61" t="s">
        <v>54</v>
      </c>
      <c r="F544" s="62">
        <v>0</v>
      </c>
      <c r="G544" s="62">
        <v>158333.703125</v>
      </c>
      <c r="H544" s="62">
        <v>0</v>
      </c>
      <c r="I544" s="62">
        <v>158333.703125</v>
      </c>
      <c r="J544" s="62"/>
      <c r="K544" s="62"/>
      <c r="L544" s="62"/>
      <c r="M544" s="62"/>
      <c r="N544" s="62"/>
      <c r="O544" s="9"/>
    </row>
    <row r="545" spans="1:15">
      <c r="A545" s="9">
        <v>119354207</v>
      </c>
      <c r="B545" s="9"/>
      <c r="C545" s="61" t="s">
        <v>591</v>
      </c>
      <c r="D545" s="61" t="s">
        <v>552</v>
      </c>
      <c r="E545" s="61" t="s">
        <v>43</v>
      </c>
      <c r="F545" s="62">
        <v>0</v>
      </c>
      <c r="G545" s="62">
        <v>260526.625</v>
      </c>
      <c r="H545" s="62">
        <v>185492.46875</v>
      </c>
      <c r="I545" s="62">
        <v>219260.25</v>
      </c>
      <c r="J545" s="62">
        <v>24261.078125</v>
      </c>
      <c r="K545" s="62"/>
      <c r="L545" s="62">
        <v>10.738460540771484</v>
      </c>
      <c r="M545" s="62">
        <v>92.634040832519531</v>
      </c>
      <c r="N545" s="62">
        <v>0</v>
      </c>
      <c r="O545" s="9"/>
    </row>
    <row r="546" spans="1:15">
      <c r="A546" s="9">
        <v>113363807</v>
      </c>
      <c r="B546" s="9"/>
      <c r="C546" s="61" t="s">
        <v>592</v>
      </c>
      <c r="D546" s="61" t="s">
        <v>552</v>
      </c>
      <c r="E546" s="61" t="s">
        <v>57</v>
      </c>
      <c r="F546" s="62">
        <v>0</v>
      </c>
      <c r="G546" s="62">
        <v>568376.6875</v>
      </c>
      <c r="H546" s="62">
        <v>438817.03125</v>
      </c>
      <c r="I546" s="62">
        <v>473874.75</v>
      </c>
      <c r="J546" s="62">
        <v>82190.71875</v>
      </c>
      <c r="K546" s="62"/>
      <c r="L546" s="62">
        <v>6.9153389930725098</v>
      </c>
      <c r="M546" s="62">
        <v>63.37030029296875</v>
      </c>
      <c r="N546" s="62">
        <v>58.679084777832031</v>
      </c>
      <c r="O546" s="9"/>
    </row>
    <row r="547" spans="1:15">
      <c r="A547" s="9">
        <v>104374207</v>
      </c>
      <c r="B547" s="9"/>
      <c r="C547" s="61" t="s">
        <v>593</v>
      </c>
      <c r="D547" s="61" t="s">
        <v>552</v>
      </c>
      <c r="E547" s="61" t="s">
        <v>47</v>
      </c>
      <c r="F547" s="62">
        <v>0</v>
      </c>
      <c r="G547" s="62">
        <v>151614.15625</v>
      </c>
      <c r="H547" s="62">
        <v>164294.421875</v>
      </c>
      <c r="I547" s="62">
        <v>117454.6484375</v>
      </c>
      <c r="J547" s="62">
        <v>19837.427734375</v>
      </c>
      <c r="K547" s="62"/>
      <c r="L547" s="62">
        <v>7.6428332328796387</v>
      </c>
      <c r="M547" s="62">
        <v>76.694587707519531</v>
      </c>
      <c r="N547" s="62">
        <v>0</v>
      </c>
      <c r="O547" s="9"/>
    </row>
    <row r="548" spans="1:15">
      <c r="A548" s="9">
        <v>113384307</v>
      </c>
      <c r="B548" s="9"/>
      <c r="C548" s="61" t="s">
        <v>594</v>
      </c>
      <c r="D548" s="61" t="s">
        <v>552</v>
      </c>
      <c r="E548" s="61" t="s">
        <v>57</v>
      </c>
      <c r="F548" s="62">
        <v>0</v>
      </c>
      <c r="G548" s="62">
        <v>218912.0625</v>
      </c>
      <c r="H548" s="62">
        <v>168787.765625</v>
      </c>
      <c r="I548" s="62">
        <v>182236.046875</v>
      </c>
      <c r="J548" s="62">
        <v>27116.41015625</v>
      </c>
      <c r="K548" s="62"/>
      <c r="L548" s="62">
        <v>8.0730476379394531</v>
      </c>
      <c r="M548" s="62">
        <v>72.265228271484375</v>
      </c>
      <c r="N548" s="62">
        <v>0.28425592184066772</v>
      </c>
      <c r="O548" s="9"/>
    </row>
    <row r="549" spans="1:15">
      <c r="A549" s="9">
        <v>121393007</v>
      </c>
      <c r="B549" s="9"/>
      <c r="C549" s="61" t="s">
        <v>595</v>
      </c>
      <c r="D549" s="61" t="s">
        <v>552</v>
      </c>
      <c r="E549" s="61" t="s">
        <v>52</v>
      </c>
      <c r="F549" s="62">
        <v>0</v>
      </c>
      <c r="G549" s="62">
        <v>676923.875</v>
      </c>
      <c r="H549" s="62">
        <v>572231.9375</v>
      </c>
      <c r="I549" s="62">
        <v>549360.4375</v>
      </c>
      <c r="J549" s="62">
        <v>90698.375</v>
      </c>
      <c r="K549" s="62"/>
      <c r="L549" s="62">
        <v>7.4634618759155273</v>
      </c>
      <c r="M549" s="62">
        <v>70.776115417480469</v>
      </c>
      <c r="N549" s="62">
        <v>55.204154968261719</v>
      </c>
      <c r="O549" s="9"/>
    </row>
    <row r="550" spans="1:15">
      <c r="A550" s="9">
        <v>128034607</v>
      </c>
      <c r="B550" s="9"/>
      <c r="C550" s="61" t="s">
        <v>596</v>
      </c>
      <c r="D550" s="61" t="s">
        <v>552</v>
      </c>
      <c r="E550" s="61" t="s">
        <v>60</v>
      </c>
      <c r="F550" s="62">
        <v>0</v>
      </c>
      <c r="G550" s="62">
        <v>240236.140625</v>
      </c>
      <c r="H550" s="62">
        <v>235864.40625</v>
      </c>
      <c r="I550" s="62">
        <v>190554</v>
      </c>
      <c r="J550" s="62">
        <v>26799.771484375</v>
      </c>
      <c r="K550" s="62"/>
      <c r="L550" s="62">
        <v>8.964111328125</v>
      </c>
      <c r="M550" s="62">
        <v>73.862014770507813</v>
      </c>
      <c r="N550" s="62">
        <v>36.895614624023438</v>
      </c>
      <c r="O550" s="9"/>
    </row>
    <row r="551" spans="1:15">
      <c r="A551" s="9">
        <v>117414807</v>
      </c>
      <c r="B551" s="9"/>
      <c r="C551" s="61" t="s">
        <v>597</v>
      </c>
      <c r="D551" s="61" t="s">
        <v>552</v>
      </c>
      <c r="E551" s="61" t="s">
        <v>54</v>
      </c>
      <c r="F551" s="62">
        <v>0</v>
      </c>
      <c r="G551" s="62">
        <v>85748.65625</v>
      </c>
      <c r="H551" s="62">
        <v>37508.75</v>
      </c>
      <c r="I551" s="62">
        <v>78224.25</v>
      </c>
      <c r="J551" s="62">
        <v>6044.18798828125</v>
      </c>
      <c r="K551" s="62"/>
      <c r="L551" s="62">
        <v>14.186960220336914</v>
      </c>
      <c r="M551" s="62">
        <v>93.513748168945313</v>
      </c>
      <c r="N551" s="62">
        <v>8.2724094390869141</v>
      </c>
      <c r="O551" s="9"/>
    </row>
    <row r="552" spans="1:15">
      <c r="A552" s="9">
        <v>103026037</v>
      </c>
      <c r="B552" s="9"/>
      <c r="C552" s="61" t="s">
        <v>598</v>
      </c>
      <c r="D552" s="61" t="s">
        <v>552</v>
      </c>
      <c r="E552" s="61" t="s">
        <v>49</v>
      </c>
      <c r="F552" s="62">
        <v>0</v>
      </c>
      <c r="G552" s="62">
        <v>66878.3984375</v>
      </c>
      <c r="H552" s="62">
        <v>0</v>
      </c>
      <c r="I552" s="62">
        <v>66878.3984375</v>
      </c>
      <c r="J552" s="62"/>
      <c r="K552" s="62"/>
      <c r="L552" s="62"/>
      <c r="M552" s="62"/>
      <c r="N552" s="62"/>
      <c r="O552" s="9"/>
    </row>
    <row r="553" spans="1:15">
      <c r="A553" s="9">
        <v>104435107</v>
      </c>
      <c r="B553" s="9"/>
      <c r="C553" s="61" t="s">
        <v>599</v>
      </c>
      <c r="D553" s="61" t="s">
        <v>552</v>
      </c>
      <c r="E553" s="61" t="s">
        <v>47</v>
      </c>
      <c r="F553" s="62">
        <v>0</v>
      </c>
      <c r="G553" s="62">
        <v>158680.265625</v>
      </c>
      <c r="H553" s="62">
        <v>118087.9765625</v>
      </c>
      <c r="I553" s="62">
        <v>133958.25</v>
      </c>
      <c r="J553" s="62">
        <v>23036.8671875</v>
      </c>
      <c r="K553" s="62"/>
      <c r="L553" s="62">
        <v>6.8881011009216309</v>
      </c>
      <c r="M553" s="62">
        <v>56.911720275878906</v>
      </c>
      <c r="N553" s="62">
        <v>131.63522338867188</v>
      </c>
      <c r="O553" s="9"/>
    </row>
    <row r="554" spans="1:15">
      <c r="A554" s="9">
        <v>122097007</v>
      </c>
      <c r="B554" s="9"/>
      <c r="C554" s="61" t="s">
        <v>600</v>
      </c>
      <c r="D554" s="61" t="s">
        <v>552</v>
      </c>
      <c r="E554" s="61" t="s">
        <v>41</v>
      </c>
      <c r="F554" s="62">
        <v>0</v>
      </c>
      <c r="G554" s="62">
        <v>217552.859375</v>
      </c>
      <c r="H554" s="62">
        <v>241824.109375</v>
      </c>
      <c r="I554" s="62">
        <v>170384.703125</v>
      </c>
      <c r="J554" s="62">
        <v>36224.12109375</v>
      </c>
      <c r="K554" s="62"/>
      <c r="L554" s="62">
        <v>6.0057458877563477</v>
      </c>
      <c r="M554" s="62">
        <v>55.354488372802734</v>
      </c>
      <c r="N554" s="62">
        <v>15.577438354492188</v>
      </c>
      <c r="O554" s="9"/>
    </row>
    <row r="555" spans="1:15">
      <c r="A555" s="9">
        <v>111444307</v>
      </c>
      <c r="B555" s="9"/>
      <c r="C555" s="61" t="s">
        <v>601</v>
      </c>
      <c r="D555" s="61" t="s">
        <v>552</v>
      </c>
      <c r="E555" s="61" t="s">
        <v>54</v>
      </c>
      <c r="F555" s="62">
        <v>0</v>
      </c>
      <c r="G555" s="62">
        <v>112834.6953125</v>
      </c>
      <c r="H555" s="62">
        <v>88728.9453125</v>
      </c>
      <c r="I555" s="62">
        <v>93195.6015625</v>
      </c>
      <c r="J555" s="62">
        <v>13413.7763671875</v>
      </c>
      <c r="K555" s="62"/>
      <c r="L555" s="62">
        <v>8.4118518829345703</v>
      </c>
      <c r="M555" s="62">
        <v>87.130340576171875</v>
      </c>
      <c r="N555" s="62">
        <v>169.02450561523438</v>
      </c>
      <c r="O555" s="9"/>
    </row>
    <row r="556" spans="1:15">
      <c r="A556" s="9">
        <v>101634207</v>
      </c>
      <c r="B556" s="9"/>
      <c r="C556" s="61" t="s">
        <v>602</v>
      </c>
      <c r="D556" s="61" t="s">
        <v>552</v>
      </c>
      <c r="E556" s="61" t="s">
        <v>45</v>
      </c>
      <c r="F556" s="62">
        <v>0</v>
      </c>
      <c r="G556" s="62">
        <v>173005.328125</v>
      </c>
      <c r="H556" s="62">
        <v>75677.609375</v>
      </c>
      <c r="I556" s="62">
        <v>155911.046875</v>
      </c>
      <c r="J556" s="62">
        <v>10829.365234375</v>
      </c>
      <c r="K556" s="62"/>
      <c r="L556" s="62">
        <v>15.975574493408203</v>
      </c>
      <c r="M556" s="62">
        <v>108.38457489013672</v>
      </c>
      <c r="N556" s="62">
        <v>81.665634155273438</v>
      </c>
      <c r="O556" s="9"/>
    </row>
    <row r="557" spans="1:15">
      <c r="A557" s="9">
        <v>120454507</v>
      </c>
      <c r="B557" s="9"/>
      <c r="C557" s="61" t="s">
        <v>603</v>
      </c>
      <c r="D557" s="61" t="s">
        <v>552</v>
      </c>
      <c r="E557" s="61" t="s">
        <v>43</v>
      </c>
      <c r="F557" s="62">
        <v>0</v>
      </c>
      <c r="G557" s="62">
        <v>373969.65625</v>
      </c>
      <c r="H557" s="62">
        <v>224926.53125</v>
      </c>
      <c r="I557" s="62">
        <v>324684.59375</v>
      </c>
      <c r="J557" s="62">
        <v>31886.55859375</v>
      </c>
      <c r="K557" s="62"/>
      <c r="L557" s="62">
        <v>11.728128433227539</v>
      </c>
      <c r="M557" s="62">
        <v>101.32743835449219</v>
      </c>
      <c r="N557" s="62">
        <v>143.41093444824219</v>
      </c>
      <c r="O557" s="9"/>
    </row>
    <row r="558" spans="1:15">
      <c r="A558" s="9">
        <v>123465507</v>
      </c>
      <c r="B558" s="9"/>
      <c r="C558" s="61" t="s">
        <v>604</v>
      </c>
      <c r="D558" s="61" t="s">
        <v>552</v>
      </c>
      <c r="E558" s="61" t="s">
        <v>41</v>
      </c>
      <c r="F558" s="62">
        <v>0</v>
      </c>
      <c r="G558" s="62">
        <v>242807.6875</v>
      </c>
      <c r="H558" s="62">
        <v>230066.703125</v>
      </c>
      <c r="I558" s="62">
        <v>183844.203125</v>
      </c>
      <c r="J558" s="62">
        <v>40315.43359375</v>
      </c>
      <c r="K558" s="62"/>
      <c r="L558" s="62">
        <v>6.022697925567627</v>
      </c>
      <c r="M558" s="62">
        <v>60.885963439941406</v>
      </c>
      <c r="N558" s="62">
        <v>72.059051513671875</v>
      </c>
      <c r="O558" s="9"/>
    </row>
    <row r="559" spans="1:15">
      <c r="A559" s="9">
        <v>117080607</v>
      </c>
      <c r="B559" s="9"/>
      <c r="C559" s="61" t="s">
        <v>605</v>
      </c>
      <c r="D559" s="61" t="s">
        <v>552</v>
      </c>
      <c r="E559" s="61" t="s">
        <v>43</v>
      </c>
      <c r="F559" s="62">
        <v>0</v>
      </c>
      <c r="G559" s="62">
        <v>159421.609375</v>
      </c>
      <c r="H559" s="62">
        <v>99087.0078125</v>
      </c>
      <c r="I559" s="62">
        <v>137787.59375</v>
      </c>
      <c r="J559" s="62">
        <v>13615.72265625</v>
      </c>
      <c r="K559" s="62"/>
      <c r="L559" s="62">
        <v>11.708641052246094</v>
      </c>
      <c r="M559" s="62">
        <v>87.433662414550781</v>
      </c>
      <c r="N559" s="62">
        <v>110.60029602050781</v>
      </c>
      <c r="O559" s="9"/>
    </row>
    <row r="560" spans="1:15">
      <c r="A560" s="9">
        <v>116495207</v>
      </c>
      <c r="B560" s="9"/>
      <c r="C560" s="61" t="s">
        <v>606</v>
      </c>
      <c r="D560" s="61" t="s">
        <v>552</v>
      </c>
      <c r="E560" s="61" t="s">
        <v>43</v>
      </c>
      <c r="F560" s="62">
        <v>0</v>
      </c>
      <c r="G560" s="62">
        <v>94524.6328125</v>
      </c>
      <c r="H560" s="62">
        <v>46784.19140625</v>
      </c>
      <c r="I560" s="62">
        <v>84017.25</v>
      </c>
      <c r="J560" s="62">
        <v>5739.5400390625</v>
      </c>
      <c r="K560" s="62"/>
      <c r="L560" s="62">
        <v>16.469026565551758</v>
      </c>
      <c r="M560" s="62">
        <v>119.15036773681641</v>
      </c>
      <c r="N560" s="62">
        <v>42.100933074951172</v>
      </c>
      <c r="O560" s="9"/>
    </row>
    <row r="561" spans="1:15">
      <c r="A561" s="9">
        <v>107656407</v>
      </c>
      <c r="B561" s="9"/>
      <c r="C561" s="61" t="s">
        <v>607</v>
      </c>
      <c r="D561" s="61" t="s">
        <v>552</v>
      </c>
      <c r="E561" s="61" t="s">
        <v>45</v>
      </c>
      <c r="F561" s="62">
        <v>0</v>
      </c>
      <c r="G561" s="62">
        <v>163890.078125</v>
      </c>
      <c r="H561" s="62">
        <v>72540.0546875</v>
      </c>
      <c r="I561" s="62">
        <v>147930.296875</v>
      </c>
      <c r="J561" s="62">
        <v>10425.279296875</v>
      </c>
      <c r="K561" s="62"/>
      <c r="L561" s="62">
        <v>15.720449447631836</v>
      </c>
      <c r="M561" s="62">
        <v>90.816749572753906</v>
      </c>
      <c r="N561" s="62">
        <v>25.131509780883789</v>
      </c>
      <c r="O561" s="9"/>
    </row>
    <row r="562" spans="1:15">
      <c r="A562" s="9">
        <v>103027307</v>
      </c>
      <c r="B562" s="9"/>
      <c r="C562" s="61" t="s">
        <v>608</v>
      </c>
      <c r="D562" s="61" t="s">
        <v>552</v>
      </c>
      <c r="E562" s="61" t="s">
        <v>49</v>
      </c>
      <c r="F562" s="62">
        <v>0</v>
      </c>
      <c r="G562" s="62">
        <v>301261.71875</v>
      </c>
      <c r="H562" s="62">
        <v>145431.984375</v>
      </c>
      <c r="I562" s="62">
        <v>268474.0625</v>
      </c>
      <c r="J562" s="62">
        <v>25070.26953125</v>
      </c>
      <c r="K562" s="62"/>
      <c r="L562" s="62">
        <v>12.016692161560059</v>
      </c>
      <c r="M562" s="62">
        <v>73.772560119628906</v>
      </c>
      <c r="N562" s="62">
        <v>87.72052001953125</v>
      </c>
      <c r="O562" s="9"/>
    </row>
    <row r="563" spans="1:15">
      <c r="A563" s="9">
        <v>126514007</v>
      </c>
      <c r="B563" s="9"/>
      <c r="C563" s="61" t="s">
        <v>609</v>
      </c>
      <c r="D563" s="61" t="s">
        <v>552</v>
      </c>
      <c r="E563" s="61" t="s">
        <v>66</v>
      </c>
      <c r="F563" s="62">
        <v>0</v>
      </c>
      <c r="G563" s="62">
        <v>1864295.75</v>
      </c>
      <c r="H563" s="62">
        <v>991778.125</v>
      </c>
      <c r="I563" s="62">
        <v>1603738.25</v>
      </c>
      <c r="J563" s="62">
        <v>99044.8359375</v>
      </c>
      <c r="K563" s="62"/>
      <c r="L563" s="62">
        <v>18.822746276855469</v>
      </c>
      <c r="M563" s="62">
        <v>133.72659301757813</v>
      </c>
      <c r="N563" s="62">
        <v>0</v>
      </c>
      <c r="O563" s="9"/>
    </row>
    <row r="564" spans="1:15">
      <c r="A564" s="9">
        <v>102025007</v>
      </c>
      <c r="B564" s="9"/>
      <c r="C564" s="61" t="s">
        <v>610</v>
      </c>
      <c r="D564" s="61" t="s">
        <v>552</v>
      </c>
      <c r="E564" s="61" t="s">
        <v>49</v>
      </c>
      <c r="F564" s="62">
        <v>0</v>
      </c>
      <c r="G564" s="62">
        <v>103150.953125</v>
      </c>
      <c r="H564" s="62">
        <v>0</v>
      </c>
      <c r="I564" s="62">
        <v>103150.953125</v>
      </c>
      <c r="J564" s="62"/>
      <c r="K564" s="62"/>
      <c r="L564" s="62"/>
      <c r="M564" s="62"/>
      <c r="N564" s="62"/>
      <c r="O564" s="9"/>
    </row>
    <row r="565" spans="1:15">
      <c r="A565" s="9">
        <v>114067107</v>
      </c>
      <c r="B565" s="9"/>
      <c r="C565" s="61" t="s">
        <v>611</v>
      </c>
      <c r="D565" s="61" t="s">
        <v>552</v>
      </c>
      <c r="E565" s="61" t="s">
        <v>52</v>
      </c>
      <c r="F565" s="62">
        <v>0</v>
      </c>
      <c r="G565" s="62">
        <v>454983.84375</v>
      </c>
      <c r="H565" s="62">
        <v>348544.03125</v>
      </c>
      <c r="I565" s="62">
        <v>381399.4375</v>
      </c>
      <c r="J565" s="62">
        <v>30655.044921875</v>
      </c>
      <c r="K565" s="62"/>
      <c r="L565" s="62">
        <v>14.84205436706543</v>
      </c>
      <c r="M565" s="62">
        <v>114.55161285400391</v>
      </c>
      <c r="N565" s="62">
        <v>17.872653961181641</v>
      </c>
      <c r="O565" s="9"/>
    </row>
    <row r="566" spans="1:15">
      <c r="A566" s="9">
        <v>129546907</v>
      </c>
      <c r="B566" s="9"/>
      <c r="C566" s="61" t="s">
        <v>612</v>
      </c>
      <c r="D566" s="61" t="s">
        <v>552</v>
      </c>
      <c r="E566" s="61" t="s">
        <v>52</v>
      </c>
      <c r="F566" s="62">
        <v>0</v>
      </c>
      <c r="G566" s="62">
        <v>254187.328125</v>
      </c>
      <c r="H566" s="62">
        <v>177455.484375</v>
      </c>
      <c r="I566" s="62">
        <v>217440.453125</v>
      </c>
      <c r="J566" s="62">
        <v>24013.1171875</v>
      </c>
      <c r="K566" s="62"/>
      <c r="L566" s="62">
        <v>10.585352897644043</v>
      </c>
      <c r="M566" s="62">
        <v>85.349502563476563</v>
      </c>
      <c r="N566" s="62">
        <v>32.952030181884766</v>
      </c>
      <c r="O566" s="9"/>
    </row>
    <row r="567" spans="1:15">
      <c r="A567" s="9">
        <v>109420107</v>
      </c>
      <c r="B567" s="9"/>
      <c r="C567" s="61" t="s">
        <v>613</v>
      </c>
      <c r="D567" s="61" t="s">
        <v>552</v>
      </c>
      <c r="E567" s="61" t="s">
        <v>54</v>
      </c>
      <c r="F567" s="62">
        <v>0</v>
      </c>
      <c r="G567" s="62">
        <v>110439.546875</v>
      </c>
      <c r="H567" s="62">
        <v>54593.79296875</v>
      </c>
      <c r="I567" s="62">
        <v>97249.5</v>
      </c>
      <c r="J567" s="62">
        <v>7103.39453125</v>
      </c>
      <c r="K567" s="62"/>
      <c r="L567" s="62">
        <v>15.547432899475098</v>
      </c>
      <c r="M567" s="62">
        <v>112.24671173095703</v>
      </c>
      <c r="N567" s="62">
        <v>142.19412231445313</v>
      </c>
      <c r="O567" s="9"/>
    </row>
    <row r="568" spans="1:15">
      <c r="A568" s="9">
        <v>108567807</v>
      </c>
      <c r="B568" s="9"/>
      <c r="C568" s="61" t="s">
        <v>614</v>
      </c>
      <c r="D568" s="61" t="s">
        <v>552</v>
      </c>
      <c r="E568" s="61" t="s">
        <v>60</v>
      </c>
      <c r="F568" s="62">
        <v>0</v>
      </c>
      <c r="G568" s="62">
        <v>158467.28125</v>
      </c>
      <c r="H568" s="62">
        <v>100014.8828125</v>
      </c>
      <c r="I568" s="62">
        <v>135654.453125</v>
      </c>
      <c r="J568" s="62">
        <v>19013.01953125</v>
      </c>
      <c r="K568" s="62"/>
      <c r="L568" s="62">
        <v>8.3346719741821289</v>
      </c>
      <c r="M568" s="62">
        <v>71.732696533203125</v>
      </c>
      <c r="N568" s="62">
        <v>73.250381469726563</v>
      </c>
      <c r="O568" s="9"/>
    </row>
    <row r="569" spans="1:15">
      <c r="A569" s="9">
        <v>103028807</v>
      </c>
      <c r="B569" s="9"/>
      <c r="C569" s="61" t="s">
        <v>615</v>
      </c>
      <c r="D569" s="61" t="s">
        <v>552</v>
      </c>
      <c r="E569" s="61" t="s">
        <v>49</v>
      </c>
      <c r="F569" s="62">
        <v>0</v>
      </c>
      <c r="G569" s="62">
        <v>250031.40625</v>
      </c>
      <c r="H569" s="62">
        <v>0</v>
      </c>
      <c r="I569" s="62">
        <v>250031.40625</v>
      </c>
      <c r="J569" s="62">
        <v>17662.80078125</v>
      </c>
      <c r="K569" s="62"/>
      <c r="L569" s="62">
        <v>14.155818939208984</v>
      </c>
      <c r="M569" s="62">
        <v>90.789054870605469</v>
      </c>
      <c r="N569" s="62">
        <v>205.93223571777344</v>
      </c>
      <c r="O569" s="9"/>
    </row>
    <row r="570" spans="1:15">
      <c r="A570" s="9">
        <v>116606707</v>
      </c>
      <c r="B570" s="9"/>
      <c r="C570" s="61" t="s">
        <v>616</v>
      </c>
      <c r="D570" s="61" t="s">
        <v>552</v>
      </c>
      <c r="E570" s="61" t="s">
        <v>54</v>
      </c>
      <c r="F570" s="62">
        <v>0</v>
      </c>
      <c r="G570" s="62">
        <v>177494.828125</v>
      </c>
      <c r="H570" s="62">
        <v>118834.5703125</v>
      </c>
      <c r="I570" s="62">
        <v>150430.953125</v>
      </c>
      <c r="J570" s="62">
        <v>21792.044921875</v>
      </c>
      <c r="K570" s="62"/>
      <c r="L570" s="62">
        <v>8.1449365615844727</v>
      </c>
      <c r="M570" s="62">
        <v>64.439201354980469</v>
      </c>
      <c r="N570" s="62">
        <v>83.0211181640625</v>
      </c>
      <c r="O570" s="9"/>
    </row>
    <row r="571" spans="1:15">
      <c r="A571" s="9">
        <v>119584707</v>
      </c>
      <c r="B571" s="9"/>
      <c r="C571" s="61" t="s">
        <v>617</v>
      </c>
      <c r="D571" s="61" t="s">
        <v>552</v>
      </c>
      <c r="E571" s="61" t="s">
        <v>43</v>
      </c>
      <c r="F571" s="62">
        <v>0</v>
      </c>
      <c r="G571" s="62">
        <v>123159.796875</v>
      </c>
      <c r="H571" s="62">
        <v>99965.359375</v>
      </c>
      <c r="I571" s="62">
        <v>101177.1015625</v>
      </c>
      <c r="J571" s="62">
        <v>16254.2626953125</v>
      </c>
      <c r="K571" s="62"/>
      <c r="L571" s="62">
        <v>7.5770769119262695</v>
      </c>
      <c r="M571" s="62">
        <v>75.805267333984375</v>
      </c>
      <c r="N571" s="62">
        <v>59.342216491699219</v>
      </c>
      <c r="O571" s="9"/>
    </row>
    <row r="572" spans="1:15">
      <c r="A572" s="9">
        <v>122099007</v>
      </c>
      <c r="B572" s="9"/>
      <c r="C572" s="61" t="s">
        <v>618</v>
      </c>
      <c r="D572" s="61" t="s">
        <v>552</v>
      </c>
      <c r="E572" s="61" t="s">
        <v>41</v>
      </c>
      <c r="F572" s="62">
        <v>0</v>
      </c>
      <c r="G572" s="62">
        <v>196171</v>
      </c>
      <c r="H572" s="62">
        <v>127652.53125</v>
      </c>
      <c r="I572" s="62">
        <v>168559.5</v>
      </c>
      <c r="J572" s="62">
        <v>29013.892578125</v>
      </c>
      <c r="K572" s="62"/>
      <c r="L572" s="62">
        <v>6.7612781524658203</v>
      </c>
      <c r="M572" s="62">
        <v>55.839729309082031</v>
      </c>
      <c r="N572" s="62">
        <v>141.41473388671875</v>
      </c>
      <c r="O572" s="9"/>
    </row>
    <row r="573" spans="1:15">
      <c r="A573" s="9">
        <v>106619107</v>
      </c>
      <c r="B573" s="9"/>
      <c r="C573" s="61" t="s">
        <v>619</v>
      </c>
      <c r="D573" s="61" t="s">
        <v>552</v>
      </c>
      <c r="E573" s="61" t="s">
        <v>148</v>
      </c>
      <c r="F573" s="62">
        <v>0</v>
      </c>
      <c r="G573" s="62">
        <v>202588.703125</v>
      </c>
      <c r="H573" s="62">
        <v>124981.8515625</v>
      </c>
      <c r="I573" s="62">
        <v>174549.296875</v>
      </c>
      <c r="J573" s="62">
        <v>21223.35546875</v>
      </c>
      <c r="K573" s="62"/>
      <c r="L573" s="62">
        <v>9.5455551147460938</v>
      </c>
      <c r="M573" s="62">
        <v>73.950920104980469</v>
      </c>
      <c r="N573" s="62">
        <v>49.905963897705078</v>
      </c>
      <c r="O573" s="9"/>
    </row>
    <row r="574" spans="1:15">
      <c r="A574" s="9">
        <v>123469007</v>
      </c>
      <c r="B574" s="9"/>
      <c r="C574" s="61" t="s">
        <v>620</v>
      </c>
      <c r="D574" s="61" t="s">
        <v>552</v>
      </c>
      <c r="E574" s="61" t="s">
        <v>41</v>
      </c>
      <c r="F574" s="62">
        <v>0</v>
      </c>
      <c r="G574" s="62">
        <v>185196.09375</v>
      </c>
      <c r="H574" s="62">
        <v>137761.125</v>
      </c>
      <c r="I574" s="62">
        <v>155054.09375</v>
      </c>
      <c r="J574" s="62">
        <v>21610.177734375</v>
      </c>
      <c r="K574" s="62"/>
      <c r="L574" s="62">
        <v>8.569854736328125</v>
      </c>
      <c r="M574" s="62">
        <v>69.167976379394531</v>
      </c>
      <c r="N574" s="62">
        <v>9.0840063095092773</v>
      </c>
      <c r="O574" s="9"/>
    </row>
    <row r="575" spans="1:15">
      <c r="A575" s="9">
        <v>105628007</v>
      </c>
      <c r="B575" s="9"/>
      <c r="C575" s="61" t="s">
        <v>621</v>
      </c>
      <c r="D575" s="61" t="s">
        <v>552</v>
      </c>
      <c r="E575" s="61" t="s">
        <v>148</v>
      </c>
      <c r="F575" s="62">
        <v>0</v>
      </c>
      <c r="G575" s="62">
        <v>93502.6484375</v>
      </c>
      <c r="H575" s="62">
        <v>0</v>
      </c>
      <c r="I575" s="62">
        <v>93502.6484375</v>
      </c>
      <c r="J575" s="62"/>
      <c r="K575" s="62"/>
      <c r="L575" s="62"/>
      <c r="M575" s="62"/>
      <c r="N575" s="62"/>
      <c r="O575" s="9"/>
    </row>
    <row r="576" spans="1:15">
      <c r="A576" s="9">
        <v>118408707</v>
      </c>
      <c r="B576" s="9"/>
      <c r="C576" s="61" t="s">
        <v>622</v>
      </c>
      <c r="D576" s="61" t="s">
        <v>552</v>
      </c>
      <c r="E576" s="61" t="s">
        <v>43</v>
      </c>
      <c r="F576" s="62">
        <v>0</v>
      </c>
      <c r="G576" s="62">
        <v>154142.703125</v>
      </c>
      <c r="H576" s="62">
        <v>155986.640625</v>
      </c>
      <c r="I576" s="62">
        <v>119607.453125</v>
      </c>
      <c r="J576" s="62">
        <v>21347.15234375</v>
      </c>
      <c r="K576" s="62"/>
      <c r="L576" s="62">
        <v>7.220761775970459</v>
      </c>
      <c r="M576" s="62">
        <v>70.273017883300781</v>
      </c>
      <c r="N576" s="62">
        <v>0</v>
      </c>
      <c r="O576" s="9"/>
    </row>
    <row r="577" spans="1:15">
      <c r="A577" s="9">
        <v>101638907</v>
      </c>
      <c r="B577" s="9"/>
      <c r="C577" s="61" t="s">
        <v>623</v>
      </c>
      <c r="D577" s="61" t="s">
        <v>552</v>
      </c>
      <c r="E577" s="61" t="s">
        <v>45</v>
      </c>
      <c r="F577" s="62">
        <v>0</v>
      </c>
      <c r="G577" s="62">
        <v>153176.703125</v>
      </c>
      <c r="H577" s="62">
        <v>95687.3984375</v>
      </c>
      <c r="I577" s="62">
        <v>132451.65625</v>
      </c>
      <c r="J577" s="62">
        <v>15255.7001953125</v>
      </c>
      <c r="K577" s="62"/>
      <c r="L577" s="62">
        <v>10.040620803833008</v>
      </c>
      <c r="M577" s="62">
        <v>72.774444580078125</v>
      </c>
      <c r="N577" s="62">
        <v>129.651611328125</v>
      </c>
      <c r="O577" s="9"/>
    </row>
    <row r="578" spans="1:15">
      <c r="A578" s="9">
        <v>118408607</v>
      </c>
      <c r="B578" s="9"/>
      <c r="C578" s="61" t="s">
        <v>624</v>
      </c>
      <c r="D578" s="61" t="s">
        <v>552</v>
      </c>
      <c r="E578" s="61" t="s">
        <v>43</v>
      </c>
      <c r="F578" s="62">
        <v>0</v>
      </c>
      <c r="G578" s="62">
        <v>256502.546875</v>
      </c>
      <c r="H578" s="62">
        <v>252894.34375</v>
      </c>
      <c r="I578" s="62">
        <v>199824.453125</v>
      </c>
      <c r="J578" s="62">
        <v>30436.630859375</v>
      </c>
      <c r="K578" s="62"/>
      <c r="L578" s="62">
        <v>8.42742919921875</v>
      </c>
      <c r="M578" s="62">
        <v>75.523139953613281</v>
      </c>
      <c r="N578" s="62">
        <v>0.17114245891571045</v>
      </c>
      <c r="O578" s="9"/>
    </row>
    <row r="579" spans="1:15">
      <c r="A579" s="9">
        <v>112679107</v>
      </c>
      <c r="B579" s="9"/>
      <c r="C579" s="61" t="s">
        <v>625</v>
      </c>
      <c r="D579" s="61" t="s">
        <v>552</v>
      </c>
      <c r="E579" s="61" t="s">
        <v>57</v>
      </c>
      <c r="F579" s="62">
        <v>0</v>
      </c>
      <c r="G579" s="62">
        <v>635732.125</v>
      </c>
      <c r="H579" s="62">
        <v>688466.6875</v>
      </c>
      <c r="I579" s="62">
        <v>484980.4375</v>
      </c>
      <c r="J579" s="62">
        <v>89993.5703125</v>
      </c>
      <c r="K579" s="62"/>
      <c r="L579" s="62">
        <v>7.0641951560974121</v>
      </c>
      <c r="M579" s="62">
        <v>71.155242919921875</v>
      </c>
      <c r="N579" s="62">
        <v>45.048297882080078</v>
      </c>
      <c r="O579" s="9"/>
    </row>
    <row r="580" spans="1:15">
      <c r="A580" s="9">
        <v>101000000</v>
      </c>
      <c r="B580" s="9"/>
      <c r="C580" s="9" t="s">
        <v>626</v>
      </c>
      <c r="D580" s="9" t="s">
        <v>627</v>
      </c>
      <c r="E580" s="9" t="s">
        <v>45</v>
      </c>
      <c r="F580" s="25">
        <v>526640.0625</v>
      </c>
      <c r="G580" s="25">
        <v>1650003.25</v>
      </c>
      <c r="H580" s="25">
        <v>1095319.5</v>
      </c>
      <c r="I580" s="25">
        <v>0</v>
      </c>
      <c r="J580" s="25">
        <v>187284.40625</v>
      </c>
      <c r="K580" s="25"/>
      <c r="L580" s="25">
        <v>11.622127532958984</v>
      </c>
      <c r="M580" s="25">
        <v>85.546104431152344</v>
      </c>
      <c r="N580" s="25">
        <v>26.586490631103516</v>
      </c>
      <c r="O580" s="9"/>
    </row>
    <row r="581" spans="1:15">
      <c r="A581" s="9">
        <v>103000000</v>
      </c>
      <c r="B581" s="9"/>
      <c r="C581" s="9" t="s">
        <v>628</v>
      </c>
      <c r="D581" s="9" t="s">
        <v>627</v>
      </c>
      <c r="E581" s="9" t="s">
        <v>49</v>
      </c>
      <c r="F581" s="25">
        <v>989274.75</v>
      </c>
      <c r="G581" s="25">
        <v>2927402.5</v>
      </c>
      <c r="H581" s="25">
        <v>2437779</v>
      </c>
      <c r="I581" s="25">
        <v>0</v>
      </c>
      <c r="J581" s="25">
        <v>505216.53125</v>
      </c>
      <c r="K581" s="25"/>
      <c r="L581" s="25">
        <v>7.7524724006652832</v>
      </c>
      <c r="M581" s="25">
        <v>104.97554016113281</v>
      </c>
      <c r="N581" s="25">
        <v>124.17350006103516</v>
      </c>
      <c r="O581" s="9"/>
    </row>
    <row r="582" spans="1:15">
      <c r="A582" s="9">
        <v>104000000</v>
      </c>
      <c r="B582" s="9"/>
      <c r="C582" s="9" t="s">
        <v>629</v>
      </c>
      <c r="D582" s="9" t="s">
        <v>627</v>
      </c>
      <c r="E582" s="9" t="s">
        <v>47</v>
      </c>
      <c r="F582" s="25">
        <v>613685.8125</v>
      </c>
      <c r="G582" s="25">
        <v>1532353.25</v>
      </c>
      <c r="H582" s="25">
        <v>576105.375</v>
      </c>
      <c r="I582" s="25">
        <v>0</v>
      </c>
      <c r="J582" s="25">
        <v>124775.609375</v>
      </c>
      <c r="K582" s="25"/>
      <c r="L582" s="25">
        <v>17.199186325073242</v>
      </c>
      <c r="M582" s="25">
        <v>118.61870574951172</v>
      </c>
      <c r="N582" s="25">
        <v>73.706932067871094</v>
      </c>
      <c r="O582" s="9"/>
    </row>
    <row r="583" spans="1:15">
      <c r="A583" s="9">
        <v>105000000</v>
      </c>
      <c r="B583" s="9"/>
      <c r="C583" s="9" t="s">
        <v>630</v>
      </c>
      <c r="D583" s="9" t="s">
        <v>627</v>
      </c>
      <c r="E583" s="9" t="s">
        <v>148</v>
      </c>
      <c r="F583" s="25">
        <v>536635.125</v>
      </c>
      <c r="G583" s="25">
        <v>2427612</v>
      </c>
      <c r="H583" s="25">
        <v>956692.3125</v>
      </c>
      <c r="I583" s="25">
        <v>0</v>
      </c>
      <c r="J583" s="25">
        <v>167648.296875</v>
      </c>
      <c r="K583" s="25"/>
      <c r="L583" s="25">
        <v>17.681343078613281</v>
      </c>
      <c r="M583" s="25">
        <v>110.88915252685547</v>
      </c>
      <c r="N583" s="25">
        <v>73.0582275390625</v>
      </c>
      <c r="O583" s="9"/>
    </row>
    <row r="584" spans="1:15">
      <c r="A584" s="9">
        <v>106000000</v>
      </c>
      <c r="B584" s="9"/>
      <c r="C584" s="9" t="s">
        <v>631</v>
      </c>
      <c r="D584" s="9" t="s">
        <v>627</v>
      </c>
      <c r="E584" s="9" t="s">
        <v>47</v>
      </c>
      <c r="F584" s="25">
        <v>389594.5625</v>
      </c>
      <c r="G584" s="25">
        <v>1026353.25</v>
      </c>
      <c r="H584" s="25">
        <v>581206.5625</v>
      </c>
      <c r="I584" s="25">
        <v>0</v>
      </c>
      <c r="J584" s="25">
        <v>84809.9140625</v>
      </c>
      <c r="K584" s="25"/>
      <c r="L584" s="25">
        <v>16.695545196533203</v>
      </c>
      <c r="M584" s="25">
        <v>153.49739074707031</v>
      </c>
      <c r="N584" s="25">
        <v>78.957244873046875</v>
      </c>
      <c r="O584" s="9"/>
    </row>
    <row r="585" spans="1:15">
      <c r="A585" s="9">
        <v>107000000</v>
      </c>
      <c r="B585" s="9"/>
      <c r="C585" s="9" t="s">
        <v>632</v>
      </c>
      <c r="D585" s="9" t="s">
        <v>627</v>
      </c>
      <c r="E585" s="9" t="s">
        <v>45</v>
      </c>
      <c r="F585" s="25">
        <v>390590.96875</v>
      </c>
      <c r="G585" s="25">
        <v>1449725.75</v>
      </c>
      <c r="H585" s="25">
        <v>529002.875</v>
      </c>
      <c r="I585" s="25">
        <v>0</v>
      </c>
      <c r="J585" s="25">
        <v>116646.125</v>
      </c>
      <c r="K585" s="25"/>
      <c r="L585" s="25">
        <v>15.776921272277832</v>
      </c>
      <c r="M585" s="25">
        <v>99.964279174804688</v>
      </c>
      <c r="N585" s="25">
        <v>39.265392303466797</v>
      </c>
      <c r="O585" s="9"/>
    </row>
    <row r="586" spans="1:15">
      <c r="A586" s="9">
        <v>108000000</v>
      </c>
      <c r="B586" s="9"/>
      <c r="C586" s="9" t="s">
        <v>633</v>
      </c>
      <c r="D586" s="9" t="s">
        <v>627</v>
      </c>
      <c r="E586" s="9" t="s">
        <v>60</v>
      </c>
      <c r="F586" s="25">
        <v>430072</v>
      </c>
      <c r="G586" s="25">
        <v>1731304.75</v>
      </c>
      <c r="H586" s="25">
        <v>600272.5625</v>
      </c>
      <c r="I586" s="25">
        <v>0</v>
      </c>
      <c r="J586" s="25">
        <v>131589.328125</v>
      </c>
      <c r="K586" s="25"/>
      <c r="L586" s="25">
        <v>16.425167083740234</v>
      </c>
      <c r="M586" s="25">
        <v>116.91932678222656</v>
      </c>
      <c r="N586" s="25">
        <v>12.033270835876465</v>
      </c>
      <c r="O586" s="9"/>
    </row>
    <row r="587" spans="1:15">
      <c r="A587" s="9">
        <v>109000000</v>
      </c>
      <c r="B587" s="9"/>
      <c r="C587" s="9" t="s">
        <v>634</v>
      </c>
      <c r="D587" s="9" t="s">
        <v>627</v>
      </c>
      <c r="E587" s="9" t="s">
        <v>54</v>
      </c>
      <c r="F587" s="25">
        <v>195616.234375</v>
      </c>
      <c r="G587" s="25">
        <v>972153.5</v>
      </c>
      <c r="H587" s="25">
        <v>486527.0625</v>
      </c>
      <c r="I587" s="25">
        <v>0</v>
      </c>
      <c r="J587" s="25">
        <v>65297.85546875</v>
      </c>
      <c r="K587" s="25"/>
      <c r="L587" s="25">
        <v>17.883737564086914</v>
      </c>
      <c r="M587" s="25">
        <v>147.94973754882813</v>
      </c>
      <c r="N587" s="25">
        <v>180.75411987304688</v>
      </c>
      <c r="O587" s="9"/>
    </row>
    <row r="588" spans="1:15">
      <c r="A588" s="9">
        <v>110000000</v>
      </c>
      <c r="B588" s="9"/>
      <c r="C588" s="9" t="s">
        <v>635</v>
      </c>
      <c r="D588" s="9" t="s">
        <v>627</v>
      </c>
      <c r="E588" s="9" t="s">
        <v>54</v>
      </c>
      <c r="F588" s="25">
        <v>467170.71875</v>
      </c>
      <c r="G588" s="25">
        <v>1982985.125</v>
      </c>
      <c r="H588" s="25">
        <v>295249.5</v>
      </c>
      <c r="I588" s="25">
        <v>0</v>
      </c>
      <c r="J588" s="25">
        <v>76774.546875</v>
      </c>
      <c r="K588" s="25"/>
      <c r="L588" s="25">
        <v>31.913646697998047</v>
      </c>
      <c r="M588" s="25">
        <v>162.95225524902344</v>
      </c>
      <c r="N588" s="25">
        <v>69.837509155273438</v>
      </c>
      <c r="O588" s="9"/>
    </row>
    <row r="589" spans="1:15">
      <c r="A589" s="9">
        <v>111000000</v>
      </c>
      <c r="B589" s="9"/>
      <c r="C589" s="9" t="s">
        <v>636</v>
      </c>
      <c r="D589" s="9" t="s">
        <v>627</v>
      </c>
      <c r="E589" s="9" t="s">
        <v>54</v>
      </c>
      <c r="F589" s="25">
        <v>482649.28125</v>
      </c>
      <c r="G589" s="25">
        <v>1097889.375</v>
      </c>
      <c r="H589" s="25">
        <v>939610.4375</v>
      </c>
      <c r="I589" s="25">
        <v>0</v>
      </c>
      <c r="J589" s="25">
        <v>123194.78125</v>
      </c>
      <c r="K589" s="25"/>
      <c r="L589" s="25">
        <v>12.829590797424316</v>
      </c>
      <c r="M589" s="25">
        <v>160.84713745117188</v>
      </c>
      <c r="N589" s="25">
        <v>58.042701721191406</v>
      </c>
      <c r="O589" s="9"/>
    </row>
    <row r="590" spans="1:15">
      <c r="A590" s="9">
        <v>112000000</v>
      </c>
      <c r="B590" s="9"/>
      <c r="C590" s="9" t="s">
        <v>637</v>
      </c>
      <c r="D590" s="9" t="s">
        <v>627</v>
      </c>
      <c r="E590" s="9" t="s">
        <v>57</v>
      </c>
      <c r="F590" s="25">
        <v>805991.25</v>
      </c>
      <c r="G590" s="25">
        <v>6061205</v>
      </c>
      <c r="H590" s="25">
        <v>1987289.5</v>
      </c>
      <c r="I590" s="25">
        <v>0</v>
      </c>
      <c r="J590" s="25">
        <v>374260.8125</v>
      </c>
      <c r="K590" s="25"/>
      <c r="L590" s="25">
        <v>18.348691940307617</v>
      </c>
      <c r="M590" s="25">
        <v>97.646842956542969</v>
      </c>
      <c r="N590" s="25">
        <v>53.538162231445313</v>
      </c>
      <c r="O590" s="9"/>
    </row>
    <row r="591" spans="1:15">
      <c r="A591" s="9">
        <v>113000000</v>
      </c>
      <c r="B591" s="9"/>
      <c r="C591" s="9" t="s">
        <v>638</v>
      </c>
      <c r="D591" s="9" t="s">
        <v>627</v>
      </c>
      <c r="E591" s="9" t="s">
        <v>57</v>
      </c>
      <c r="F591" s="25">
        <v>1553287.875</v>
      </c>
      <c r="G591" s="25">
        <v>3803833.5</v>
      </c>
      <c r="H591" s="25">
        <v>2873214.25</v>
      </c>
      <c r="I591" s="25">
        <v>0</v>
      </c>
      <c r="J591" s="25">
        <v>473944.3125</v>
      </c>
      <c r="K591" s="25"/>
      <c r="L591" s="25">
        <v>11.303272247314453</v>
      </c>
      <c r="M591" s="25">
        <v>113.64128112792969</v>
      </c>
      <c r="N591" s="25">
        <v>28.241472244262695</v>
      </c>
      <c r="O591" s="9"/>
    </row>
    <row r="592" spans="1:15">
      <c r="A592" s="9">
        <v>114000000</v>
      </c>
      <c r="B592" s="9"/>
      <c r="C592" s="9" t="s">
        <v>639</v>
      </c>
      <c r="D592" s="9" t="s">
        <v>627</v>
      </c>
      <c r="E592" s="9" t="s">
        <v>52</v>
      </c>
      <c r="F592" s="25">
        <v>1277358</v>
      </c>
      <c r="G592" s="25">
        <v>5777607</v>
      </c>
      <c r="H592" s="25">
        <v>1816726.125</v>
      </c>
      <c r="I592" s="25">
        <v>0</v>
      </c>
      <c r="J592" s="25">
        <v>344778.03125</v>
      </c>
      <c r="K592" s="25"/>
      <c r="L592" s="25">
        <v>20.462339401245117</v>
      </c>
      <c r="M592" s="25">
        <v>144.86570739746094</v>
      </c>
      <c r="N592" s="25">
        <v>31.933618545532227</v>
      </c>
      <c r="O592" s="9"/>
    </row>
    <row r="593" spans="1:15">
      <c r="A593" s="9">
        <v>115000000</v>
      </c>
      <c r="B593" s="9"/>
      <c r="C593" s="9" t="s">
        <v>640</v>
      </c>
      <c r="D593" s="9" t="s">
        <v>627</v>
      </c>
      <c r="E593" s="9" t="s">
        <v>57</v>
      </c>
      <c r="F593" s="25">
        <v>1416464</v>
      </c>
      <c r="G593" s="25">
        <v>4509385.5</v>
      </c>
      <c r="H593" s="25">
        <v>1254787.75</v>
      </c>
      <c r="I593" s="25">
        <v>0</v>
      </c>
      <c r="J593" s="25">
        <v>278252.5625</v>
      </c>
      <c r="K593" s="25"/>
      <c r="L593" s="25">
        <v>21.296657562255859</v>
      </c>
      <c r="M593" s="25">
        <v>134.8106689453125</v>
      </c>
      <c r="N593" s="25">
        <v>41.046527862548828</v>
      </c>
      <c r="O593" s="9"/>
    </row>
    <row r="594" spans="1:15">
      <c r="A594" s="9">
        <v>116000000</v>
      </c>
      <c r="B594" s="9"/>
      <c r="C594" s="9" t="s">
        <v>641</v>
      </c>
      <c r="D594" s="9" t="s">
        <v>627</v>
      </c>
      <c r="E594" s="9" t="s">
        <v>43</v>
      </c>
      <c r="F594" s="25">
        <v>484531.53125</v>
      </c>
      <c r="G594" s="25">
        <v>1630608.375</v>
      </c>
      <c r="H594" s="25">
        <v>1328781.375</v>
      </c>
      <c r="I594" s="25">
        <v>0</v>
      </c>
      <c r="J594" s="25">
        <v>197836.953125</v>
      </c>
      <c r="K594" s="25"/>
      <c r="L594" s="25">
        <v>10.691329002380371</v>
      </c>
      <c r="M594" s="25">
        <v>110.95038604736328</v>
      </c>
      <c r="N594" s="25">
        <v>157.6138916015625</v>
      </c>
      <c r="O594" s="9"/>
    </row>
    <row r="595" spans="1:15">
      <c r="A595" s="9">
        <v>117000000</v>
      </c>
      <c r="B595" s="9"/>
      <c r="C595" s="9" t="s">
        <v>642</v>
      </c>
      <c r="D595" s="9" t="s">
        <v>627</v>
      </c>
      <c r="E595" s="9" t="s">
        <v>54</v>
      </c>
      <c r="F595" s="25">
        <v>332385.84375</v>
      </c>
      <c r="G595" s="25">
        <v>1383963.75</v>
      </c>
      <c r="H595" s="25">
        <v>535771.1875</v>
      </c>
      <c r="I595" s="25">
        <v>0</v>
      </c>
      <c r="J595" s="25">
        <v>110408.078125</v>
      </c>
      <c r="K595" s="25"/>
      <c r="L595" s="25">
        <v>15.545507431030273</v>
      </c>
      <c r="M595" s="25">
        <v>95.140846252441406</v>
      </c>
      <c r="N595" s="25">
        <v>109.90362548828125</v>
      </c>
      <c r="O595" s="9"/>
    </row>
    <row r="596" spans="1:15">
      <c r="A596" s="9">
        <v>118000000</v>
      </c>
      <c r="B596" s="9"/>
      <c r="C596" s="9" t="s">
        <v>643</v>
      </c>
      <c r="D596" s="9" t="s">
        <v>627</v>
      </c>
      <c r="E596" s="9" t="s">
        <v>43</v>
      </c>
      <c r="F596" s="25">
        <v>0</v>
      </c>
      <c r="G596" s="25">
        <v>2769129.5</v>
      </c>
      <c r="H596" s="25">
        <v>651514.5</v>
      </c>
      <c r="I596" s="25">
        <v>0</v>
      </c>
      <c r="J596" s="25">
        <v>109201.03125</v>
      </c>
      <c r="K596" s="25"/>
      <c r="L596" s="25">
        <v>25.358089447021484</v>
      </c>
      <c r="M596" s="25">
        <v>119.31332397460938</v>
      </c>
      <c r="N596" s="25">
        <v>77.416946411132813</v>
      </c>
      <c r="O596" s="9"/>
    </row>
    <row r="597" spans="1:15">
      <c r="A597" s="9">
        <v>119000000</v>
      </c>
      <c r="B597" s="9"/>
      <c r="C597" s="9" t="s">
        <v>644</v>
      </c>
      <c r="D597" s="9" t="s">
        <v>627</v>
      </c>
      <c r="E597" s="9" t="s">
        <v>43</v>
      </c>
      <c r="F597" s="25">
        <v>501301.03125</v>
      </c>
      <c r="G597" s="25">
        <v>2574135.25</v>
      </c>
      <c r="H597" s="25">
        <v>454195.9375</v>
      </c>
      <c r="I597" s="25">
        <v>0</v>
      </c>
      <c r="J597" s="25">
        <v>111544.9765625</v>
      </c>
      <c r="K597" s="25"/>
      <c r="L597" s="25">
        <v>27.571266174316406</v>
      </c>
      <c r="M597" s="25">
        <v>130.93574523925781</v>
      </c>
      <c r="N597" s="25">
        <v>50.462146759033203</v>
      </c>
      <c r="O597" s="9"/>
    </row>
    <row r="598" spans="1:15">
      <c r="A598" s="9">
        <v>120000000</v>
      </c>
      <c r="B598" s="9"/>
      <c r="C598" s="9" t="s">
        <v>645</v>
      </c>
      <c r="D598" s="9" t="s">
        <v>627</v>
      </c>
      <c r="E598" s="9" t="s">
        <v>52</v>
      </c>
      <c r="F598" s="25">
        <v>751691.6875</v>
      </c>
      <c r="G598" s="25">
        <v>4362247.5</v>
      </c>
      <c r="H598" s="25">
        <v>1959586.25</v>
      </c>
      <c r="I598" s="25">
        <v>0</v>
      </c>
      <c r="J598" s="25">
        <v>276344.96875</v>
      </c>
      <c r="K598" s="25"/>
      <c r="L598" s="25">
        <v>18.505634307861328</v>
      </c>
      <c r="M598" s="25">
        <v>101.35533905029297</v>
      </c>
      <c r="N598" s="25">
        <v>114.95217895507813</v>
      </c>
      <c r="O598" s="9"/>
    </row>
    <row r="599" spans="1:15">
      <c r="A599" s="9">
        <v>121000000</v>
      </c>
      <c r="B599" s="9"/>
      <c r="C599" s="9" t="s">
        <v>646</v>
      </c>
      <c r="D599" s="9" t="s">
        <v>627</v>
      </c>
      <c r="E599" s="9" t="s">
        <v>52</v>
      </c>
      <c r="F599" s="25">
        <v>933136.875</v>
      </c>
      <c r="G599" s="25">
        <v>5697194.5</v>
      </c>
      <c r="H599" s="25">
        <v>1663028.375</v>
      </c>
      <c r="I599" s="25">
        <v>0</v>
      </c>
      <c r="J599" s="25">
        <v>286956.34375</v>
      </c>
      <c r="K599" s="25"/>
      <c r="L599" s="25">
        <v>23.105714797973633</v>
      </c>
      <c r="M599" s="25">
        <v>112.93461608886719</v>
      </c>
      <c r="N599" s="25">
        <v>61.961341857910156</v>
      </c>
      <c r="O599" s="9"/>
    </row>
    <row r="600" spans="1:15">
      <c r="A600" s="9">
        <v>122000000</v>
      </c>
      <c r="B600" s="9"/>
      <c r="C600" s="9" t="s">
        <v>647</v>
      </c>
      <c r="D600" s="9" t="s">
        <v>627</v>
      </c>
      <c r="E600" s="9" t="s">
        <v>41</v>
      </c>
      <c r="F600" s="25">
        <v>2047977.5</v>
      </c>
      <c r="G600" s="25">
        <v>10840044</v>
      </c>
      <c r="H600" s="25">
        <v>2614836.75</v>
      </c>
      <c r="I600" s="25">
        <v>0</v>
      </c>
      <c r="J600" s="25">
        <v>517453.4375</v>
      </c>
      <c r="K600" s="25"/>
      <c r="L600" s="25">
        <v>24.906631469726563</v>
      </c>
      <c r="M600" s="25">
        <v>116.93759918212891</v>
      </c>
      <c r="N600" s="25">
        <v>20.576814651489258</v>
      </c>
      <c r="O600" s="9"/>
    </row>
    <row r="601" spans="1:15">
      <c r="A601" s="9">
        <v>123000000</v>
      </c>
      <c r="B601" s="9"/>
      <c r="C601" s="9" t="s">
        <v>648</v>
      </c>
      <c r="D601" s="9" t="s">
        <v>627</v>
      </c>
      <c r="E601" s="9" t="s">
        <v>41</v>
      </c>
      <c r="F601" s="25">
        <v>2286206.75</v>
      </c>
      <c r="G601" s="25">
        <v>8918532</v>
      </c>
      <c r="H601" s="25">
        <v>2159652.5</v>
      </c>
      <c r="I601" s="25">
        <v>0</v>
      </c>
      <c r="J601" s="25">
        <v>462764.34375</v>
      </c>
      <c r="K601" s="25"/>
      <c r="L601" s="25">
        <v>24.212623596191406</v>
      </c>
      <c r="M601" s="25">
        <v>148.77104187011719</v>
      </c>
      <c r="N601" s="25">
        <v>62.592700958251953</v>
      </c>
      <c r="O601" s="9"/>
    </row>
    <row r="602" spans="1:15">
      <c r="A602" s="9">
        <v>124000000</v>
      </c>
      <c r="B602" s="9"/>
      <c r="C602" s="9" t="s">
        <v>649</v>
      </c>
      <c r="D602" s="9" t="s">
        <v>627</v>
      </c>
      <c r="E602" s="9" t="s">
        <v>66</v>
      </c>
      <c r="F602" s="25">
        <v>1826839.125</v>
      </c>
      <c r="G602" s="25">
        <v>4029696</v>
      </c>
      <c r="H602" s="25">
        <v>3481196.75</v>
      </c>
      <c r="I602" s="25">
        <v>0</v>
      </c>
      <c r="J602" s="25">
        <v>714776</v>
      </c>
      <c r="K602" s="25"/>
      <c r="L602" s="25">
        <v>8.1935253143310547</v>
      </c>
      <c r="M602" s="25">
        <v>73.915977478027344</v>
      </c>
      <c r="N602" s="25">
        <v>26.776704788208008</v>
      </c>
      <c r="O602" s="9"/>
    </row>
    <row r="603" spans="1:15">
      <c r="A603" s="9">
        <v>125000000</v>
      </c>
      <c r="B603" s="9"/>
      <c r="C603" s="9" t="s">
        <v>650</v>
      </c>
      <c r="D603" s="9" t="s">
        <v>627</v>
      </c>
      <c r="E603" s="9" t="s">
        <v>66</v>
      </c>
      <c r="F603" s="25">
        <v>1603492.625</v>
      </c>
      <c r="G603" s="25">
        <v>3498069</v>
      </c>
      <c r="H603" s="25">
        <v>1364066.625</v>
      </c>
      <c r="I603" s="25">
        <v>0</v>
      </c>
      <c r="J603" s="25">
        <v>332856.96875</v>
      </c>
      <c r="K603" s="25"/>
      <c r="L603" s="25">
        <v>15.326587677001953</v>
      </c>
      <c r="M603" s="25">
        <v>114.12574005126953</v>
      </c>
      <c r="N603" s="25">
        <v>0.62397974729537964</v>
      </c>
      <c r="O603" s="9"/>
    </row>
    <row r="604" spans="1:15">
      <c r="A604" s="9">
        <v>127000000</v>
      </c>
      <c r="B604" s="9"/>
      <c r="C604" s="9" t="s">
        <v>651</v>
      </c>
      <c r="D604" s="9" t="s">
        <v>627</v>
      </c>
      <c r="E604" s="9" t="s">
        <v>47</v>
      </c>
      <c r="F604" s="25">
        <v>347423.28125</v>
      </c>
      <c r="G604" s="25">
        <v>1057971.125</v>
      </c>
      <c r="H604" s="25">
        <v>539437.0625</v>
      </c>
      <c r="I604" s="25">
        <v>0</v>
      </c>
      <c r="J604" s="25">
        <v>73761.140625</v>
      </c>
      <c r="K604" s="25"/>
      <c r="L604" s="25">
        <v>19.053316116333008</v>
      </c>
      <c r="M604" s="25">
        <v>102.36754608154297</v>
      </c>
      <c r="N604" s="25">
        <v>71.368392944335938</v>
      </c>
      <c r="O604" s="9"/>
    </row>
    <row r="605" spans="1:15">
      <c r="A605" s="9">
        <v>128000000</v>
      </c>
      <c r="B605" s="9"/>
      <c r="C605" s="9" t="s">
        <v>652</v>
      </c>
      <c r="D605" s="9" t="s">
        <v>627</v>
      </c>
      <c r="E605" s="9" t="s">
        <v>60</v>
      </c>
      <c r="F605" s="25">
        <v>260111.046875</v>
      </c>
      <c r="G605" s="25">
        <v>1922423</v>
      </c>
      <c r="H605" s="25">
        <v>416779.375</v>
      </c>
      <c r="I605" s="25">
        <v>0</v>
      </c>
      <c r="J605" s="25">
        <v>69801.6640625</v>
      </c>
      <c r="K605" s="25"/>
      <c r="L605" s="25">
        <v>31.267650604248047</v>
      </c>
      <c r="M605" s="25">
        <v>161.28997802734375</v>
      </c>
      <c r="N605" s="25">
        <v>43.79742431640625</v>
      </c>
      <c r="O605" s="9"/>
    </row>
    <row r="606" spans="1:15">
      <c r="A606" s="9">
        <v>129000000</v>
      </c>
      <c r="B606" s="9"/>
      <c r="C606" s="29" t="s">
        <v>653</v>
      </c>
      <c r="D606" s="29" t="s">
        <v>627</v>
      </c>
      <c r="E606" s="29" t="s">
        <v>52</v>
      </c>
      <c r="F606" s="30">
        <v>284092.96875</v>
      </c>
      <c r="G606" s="30">
        <v>960985</v>
      </c>
      <c r="H606" s="30">
        <v>470358.5</v>
      </c>
      <c r="I606" s="30">
        <v>0</v>
      </c>
      <c r="J606" s="30">
        <v>86259.203125</v>
      </c>
      <c r="K606" s="30"/>
      <c r="L606" s="30">
        <v>14.434146881103516</v>
      </c>
      <c r="M606" s="30">
        <v>95.823593139648438</v>
      </c>
      <c r="N606" s="30">
        <v>100.77773284912109</v>
      </c>
      <c r="O606" s="9"/>
    </row>
    <row r="607" spans="1:15" ht="63" customHeight="1">
      <c r="A607" s="9"/>
      <c r="B607" s="9"/>
      <c r="C607" s="81" t="s">
        <v>1212</v>
      </c>
      <c r="D607" s="81"/>
      <c r="E607" s="81"/>
      <c r="F607" s="81"/>
      <c r="G607" s="81"/>
      <c r="H607" s="81"/>
      <c r="I607" s="81"/>
      <c r="J607" s="81"/>
      <c r="K607" s="81"/>
      <c r="L607" s="81"/>
      <c r="M607" s="81"/>
      <c r="N607" s="81"/>
      <c r="O607" s="9"/>
    </row>
    <row r="608" spans="1:15">
      <c r="C608" s="91" t="s">
        <v>1213</v>
      </c>
      <c r="D608" s="91"/>
      <c r="E608" s="91"/>
      <c r="F608" s="91"/>
      <c r="G608" s="91"/>
      <c r="H608" s="91"/>
      <c r="I608" s="91"/>
      <c r="J608" s="91"/>
      <c r="K608" s="91"/>
      <c r="L608" s="91"/>
      <c r="M608" s="91"/>
      <c r="N608" s="91"/>
    </row>
  </sheetData>
  <mergeCells count="11">
    <mergeCell ref="C607:N607"/>
    <mergeCell ref="C608:N608"/>
    <mergeCell ref="C3:N3"/>
    <mergeCell ref="K4:N4"/>
    <mergeCell ref="J4:J5"/>
    <mergeCell ref="I4:I5"/>
    <mergeCell ref="H4:H5"/>
    <mergeCell ref="G4:G5"/>
    <mergeCell ref="F4:F5"/>
    <mergeCell ref="E4:E5"/>
    <mergeCell ref="C4:D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204"/>
  <sheetViews>
    <sheetView topLeftCell="A190" workbookViewId="0">
      <selection activeCell="B93" sqref="B93"/>
    </sheetView>
  </sheetViews>
  <sheetFormatPr defaultRowHeight="15"/>
  <cols>
    <col min="2" max="2" width="15.7109375" customWidth="1"/>
  </cols>
  <sheetData>
    <row r="1" spans="1:2">
      <c r="A1" t="s">
        <v>1205</v>
      </c>
      <c r="B1" t="s">
        <v>713</v>
      </c>
    </row>
    <row r="2" spans="1:2">
      <c r="A2">
        <v>1</v>
      </c>
      <c r="B2" s="24">
        <v>44215604</v>
      </c>
    </row>
    <row r="3" spans="1:2">
      <c r="A3">
        <v>2</v>
      </c>
      <c r="B3" s="24">
        <v>52543500</v>
      </c>
    </row>
    <row r="4" spans="1:2">
      <c r="A4">
        <v>3</v>
      </c>
      <c r="B4" s="24">
        <v>11316793</v>
      </c>
    </row>
    <row r="5" spans="1:2">
      <c r="A5">
        <v>4</v>
      </c>
      <c r="B5" s="24">
        <v>27539214</v>
      </c>
    </row>
    <row r="6" spans="1:2">
      <c r="A6">
        <v>5</v>
      </c>
      <c r="B6" s="24">
        <v>23384168</v>
      </c>
    </row>
    <row r="7" spans="1:2">
      <c r="A7">
        <v>6</v>
      </c>
      <c r="B7" s="24">
        <v>25362602</v>
      </c>
    </row>
    <row r="8" spans="1:2">
      <c r="A8">
        <v>7</v>
      </c>
      <c r="B8" s="24">
        <v>23191946</v>
      </c>
    </row>
    <row r="9" spans="1:2">
      <c r="A9">
        <v>8</v>
      </c>
      <c r="B9" s="24">
        <v>43382480</v>
      </c>
    </row>
    <row r="10" spans="1:2">
      <c r="A10">
        <v>9</v>
      </c>
      <c r="B10" s="24">
        <v>21932854</v>
      </c>
    </row>
    <row r="11" spans="1:2">
      <c r="A11">
        <v>10</v>
      </c>
      <c r="B11" s="24">
        <v>465308992</v>
      </c>
    </row>
    <row r="12" spans="1:2">
      <c r="A12">
        <v>11</v>
      </c>
      <c r="B12" s="24">
        <v>22615590</v>
      </c>
    </row>
    <row r="13" spans="1:2">
      <c r="A13">
        <v>12</v>
      </c>
      <c r="B13" s="24">
        <v>9920260</v>
      </c>
    </row>
    <row r="14" spans="1:2">
      <c r="A14">
        <v>13</v>
      </c>
      <c r="B14" s="24">
        <v>24299932</v>
      </c>
    </row>
    <row r="15" spans="1:2">
      <c r="A15">
        <v>14</v>
      </c>
      <c r="B15" s="24">
        <v>32741840</v>
      </c>
    </row>
    <row r="16" spans="1:2">
      <c r="A16">
        <v>15</v>
      </c>
      <c r="B16" s="24">
        <v>34933664</v>
      </c>
    </row>
    <row r="17" spans="1:2">
      <c r="A17">
        <v>16</v>
      </c>
      <c r="B17" s="24">
        <v>22521976</v>
      </c>
    </row>
    <row r="18" spans="1:2">
      <c r="A18">
        <v>17</v>
      </c>
      <c r="B18" s="24">
        <v>38494436</v>
      </c>
    </row>
    <row r="19" spans="1:2">
      <c r="A19">
        <v>18</v>
      </c>
      <c r="B19" s="24">
        <v>30237476</v>
      </c>
    </row>
    <row r="20" spans="1:2">
      <c r="A20">
        <v>19</v>
      </c>
      <c r="B20" s="24">
        <v>50562304</v>
      </c>
    </row>
    <row r="21" spans="1:2">
      <c r="A21">
        <v>20</v>
      </c>
      <c r="B21" s="24">
        <v>60434648</v>
      </c>
    </row>
    <row r="22" spans="1:2">
      <c r="A22">
        <v>21</v>
      </c>
      <c r="B22" s="24">
        <v>59938212</v>
      </c>
    </row>
    <row r="23" spans="1:2">
      <c r="A23">
        <v>22</v>
      </c>
      <c r="B23" s="24">
        <v>77665280</v>
      </c>
    </row>
    <row r="24" spans="1:2">
      <c r="A24">
        <v>23</v>
      </c>
      <c r="B24" s="24">
        <v>50562304</v>
      </c>
    </row>
    <row r="25" spans="1:2">
      <c r="A25">
        <v>24</v>
      </c>
      <c r="B25" s="24">
        <v>50562304</v>
      </c>
    </row>
    <row r="26" spans="1:2">
      <c r="A26">
        <v>25</v>
      </c>
      <c r="B26" s="24">
        <v>34433076</v>
      </c>
    </row>
    <row r="27" spans="1:2">
      <c r="A27">
        <v>26</v>
      </c>
      <c r="B27" s="24">
        <v>41443176</v>
      </c>
    </row>
    <row r="28" spans="1:2">
      <c r="A28">
        <v>27</v>
      </c>
      <c r="B28" s="24">
        <v>63944928</v>
      </c>
    </row>
    <row r="29" spans="1:2">
      <c r="A29">
        <v>28</v>
      </c>
      <c r="B29" s="24">
        <v>18315334</v>
      </c>
    </row>
    <row r="30" spans="1:2">
      <c r="A30">
        <v>29</v>
      </c>
      <c r="B30" s="24">
        <v>26202282</v>
      </c>
    </row>
    <row r="31" spans="1:2">
      <c r="A31">
        <v>30</v>
      </c>
      <c r="B31" s="24">
        <v>13711342</v>
      </c>
    </row>
    <row r="32" spans="1:2">
      <c r="A32">
        <v>31</v>
      </c>
      <c r="B32" s="24">
        <v>31313176</v>
      </c>
    </row>
    <row r="33" spans="1:2">
      <c r="A33">
        <v>32</v>
      </c>
      <c r="B33" s="24">
        <v>20049036</v>
      </c>
    </row>
    <row r="34" spans="1:2">
      <c r="A34">
        <v>33</v>
      </c>
      <c r="B34" s="24">
        <v>16401514</v>
      </c>
    </row>
    <row r="35" spans="1:2">
      <c r="A35">
        <v>34</v>
      </c>
      <c r="B35" s="24">
        <v>76323624</v>
      </c>
    </row>
    <row r="36" spans="1:2">
      <c r="A36">
        <v>35</v>
      </c>
      <c r="B36" s="24">
        <v>43186460</v>
      </c>
    </row>
    <row r="37" spans="1:2">
      <c r="A37">
        <v>36</v>
      </c>
      <c r="B37" s="24">
        <v>57408612</v>
      </c>
    </row>
    <row r="38" spans="1:2">
      <c r="A38">
        <v>37</v>
      </c>
      <c r="B38" s="24">
        <v>19170114</v>
      </c>
    </row>
    <row r="39" spans="1:2">
      <c r="A39">
        <v>38</v>
      </c>
      <c r="B39" s="24">
        <v>83206784</v>
      </c>
    </row>
    <row r="40" spans="1:2">
      <c r="A40">
        <v>39</v>
      </c>
      <c r="B40" s="24">
        <v>22043930</v>
      </c>
    </row>
    <row r="41" spans="1:2">
      <c r="A41">
        <v>40</v>
      </c>
      <c r="B41" s="24">
        <v>16583505</v>
      </c>
    </row>
    <row r="42" spans="1:2">
      <c r="A42">
        <v>41</v>
      </c>
      <c r="B42" s="24">
        <v>23398006</v>
      </c>
    </row>
    <row r="43" spans="1:2">
      <c r="A43">
        <v>42</v>
      </c>
      <c r="B43" s="24">
        <v>25302466</v>
      </c>
    </row>
    <row r="44" spans="1:2">
      <c r="A44">
        <v>43</v>
      </c>
      <c r="B44" s="24">
        <v>19787918</v>
      </c>
    </row>
    <row r="45" spans="1:2">
      <c r="A45">
        <v>44</v>
      </c>
      <c r="B45" s="24">
        <v>11861389</v>
      </c>
    </row>
    <row r="46" spans="1:2">
      <c r="A46">
        <v>45</v>
      </c>
      <c r="B46" s="24">
        <v>17682214</v>
      </c>
    </row>
    <row r="47" spans="1:2">
      <c r="A47">
        <v>46</v>
      </c>
      <c r="B47" s="24">
        <v>20005806</v>
      </c>
    </row>
    <row r="48" spans="1:2">
      <c r="A48">
        <v>47</v>
      </c>
      <c r="B48" s="24">
        <v>23446878</v>
      </c>
    </row>
    <row r="49" spans="1:2">
      <c r="A49">
        <v>48</v>
      </c>
      <c r="B49" s="24">
        <v>30130130</v>
      </c>
    </row>
    <row r="50" spans="1:2">
      <c r="A50">
        <v>49</v>
      </c>
      <c r="B50" s="24">
        <v>39628144</v>
      </c>
    </row>
    <row r="51" spans="1:2">
      <c r="A51">
        <v>50</v>
      </c>
      <c r="B51" s="24">
        <v>27902966</v>
      </c>
    </row>
    <row r="52" spans="1:2">
      <c r="A52">
        <v>51</v>
      </c>
      <c r="B52" s="24">
        <v>19899962</v>
      </c>
    </row>
    <row r="53" spans="1:2">
      <c r="A53">
        <v>52</v>
      </c>
      <c r="B53" s="24">
        <v>35082860</v>
      </c>
    </row>
    <row r="54" spans="1:2">
      <c r="A54">
        <v>53</v>
      </c>
      <c r="B54" s="24">
        <v>26213078</v>
      </c>
    </row>
    <row r="55" spans="1:2">
      <c r="A55">
        <v>54</v>
      </c>
      <c r="B55" s="24">
        <v>30269208</v>
      </c>
    </row>
    <row r="56" spans="1:2">
      <c r="A56">
        <v>55</v>
      </c>
      <c r="B56" s="24">
        <v>33581252</v>
      </c>
    </row>
    <row r="57" spans="1:2">
      <c r="A57">
        <v>56</v>
      </c>
      <c r="B57" s="24">
        <v>23300910</v>
      </c>
    </row>
    <row r="58" spans="1:2">
      <c r="A58">
        <v>57</v>
      </c>
      <c r="B58" s="24">
        <v>16938978</v>
      </c>
    </row>
    <row r="59" spans="1:2">
      <c r="A59">
        <v>58</v>
      </c>
      <c r="B59" s="24">
        <v>32924834</v>
      </c>
    </row>
    <row r="60" spans="1:2">
      <c r="A60">
        <v>59</v>
      </c>
      <c r="B60" s="24">
        <v>16775064</v>
      </c>
    </row>
    <row r="61" spans="1:2">
      <c r="A61">
        <v>60</v>
      </c>
      <c r="B61" s="24">
        <v>31492530</v>
      </c>
    </row>
    <row r="62" spans="1:2">
      <c r="A62">
        <v>61</v>
      </c>
      <c r="B62" s="24">
        <v>24724112</v>
      </c>
    </row>
    <row r="63" spans="1:2">
      <c r="A63">
        <v>62</v>
      </c>
      <c r="B63" s="24">
        <v>21387170</v>
      </c>
    </row>
    <row r="64" spans="1:2">
      <c r="A64">
        <v>63</v>
      </c>
      <c r="B64" s="24">
        <v>33166278</v>
      </c>
    </row>
    <row r="65" spans="1:2">
      <c r="A65">
        <v>64</v>
      </c>
      <c r="B65" s="24">
        <v>31236058</v>
      </c>
    </row>
    <row r="66" spans="1:2">
      <c r="A66">
        <v>65</v>
      </c>
      <c r="B66" s="24">
        <v>32839296</v>
      </c>
    </row>
    <row r="67" spans="1:2">
      <c r="A67">
        <v>66</v>
      </c>
      <c r="B67" s="24">
        <v>44654204</v>
      </c>
    </row>
    <row r="68" spans="1:2">
      <c r="A68">
        <v>67</v>
      </c>
      <c r="B68" s="24">
        <v>32643582</v>
      </c>
    </row>
    <row r="69" spans="1:2">
      <c r="A69">
        <v>68</v>
      </c>
      <c r="B69" s="24">
        <v>29210282</v>
      </c>
    </row>
    <row r="70" spans="1:2">
      <c r="A70">
        <v>69</v>
      </c>
      <c r="B70" s="24">
        <v>16378445</v>
      </c>
    </row>
    <row r="71" spans="1:2">
      <c r="A71">
        <v>70</v>
      </c>
      <c r="B71" s="24">
        <v>38706752</v>
      </c>
    </row>
    <row r="72" spans="1:2">
      <c r="A72">
        <v>71</v>
      </c>
      <c r="B72" s="24">
        <v>35601448</v>
      </c>
    </row>
    <row r="73" spans="1:2">
      <c r="A73">
        <v>72</v>
      </c>
      <c r="B73" s="24">
        <v>25705118</v>
      </c>
    </row>
    <row r="74" spans="1:2">
      <c r="A74">
        <v>73</v>
      </c>
      <c r="B74" s="24">
        <v>30906562</v>
      </c>
    </row>
    <row r="75" spans="1:2">
      <c r="A75">
        <v>74</v>
      </c>
      <c r="B75" s="24">
        <v>35947448</v>
      </c>
    </row>
    <row r="76" spans="1:2">
      <c r="A76">
        <v>75</v>
      </c>
      <c r="B76" s="24">
        <v>31841762</v>
      </c>
    </row>
    <row r="77" spans="1:2">
      <c r="A77">
        <v>76</v>
      </c>
      <c r="B77" s="24">
        <v>26037188</v>
      </c>
    </row>
    <row r="78" spans="1:2">
      <c r="A78">
        <v>77</v>
      </c>
      <c r="B78" s="24">
        <v>19503464</v>
      </c>
    </row>
    <row r="79" spans="1:2">
      <c r="A79">
        <v>78</v>
      </c>
      <c r="B79" s="24">
        <v>22083650</v>
      </c>
    </row>
    <row r="80" spans="1:2">
      <c r="A80">
        <v>79</v>
      </c>
      <c r="B80" s="24">
        <v>23472158</v>
      </c>
    </row>
    <row r="81" spans="1:2">
      <c r="A81">
        <v>80</v>
      </c>
      <c r="B81" s="24">
        <v>30863678</v>
      </c>
    </row>
    <row r="82" spans="1:2">
      <c r="A82">
        <v>81</v>
      </c>
      <c r="B82" s="24">
        <v>52168780</v>
      </c>
    </row>
    <row r="83" spans="1:2">
      <c r="A83">
        <v>82</v>
      </c>
      <c r="B83" s="24">
        <v>21789860</v>
      </c>
    </row>
    <row r="84" spans="1:2">
      <c r="A84">
        <v>83</v>
      </c>
      <c r="B84" s="24">
        <v>27215950</v>
      </c>
    </row>
    <row r="85" spans="1:2">
      <c r="A85">
        <v>84</v>
      </c>
      <c r="B85" s="24">
        <v>33642220</v>
      </c>
    </row>
    <row r="86" spans="1:2">
      <c r="A86">
        <v>85</v>
      </c>
      <c r="B86" s="24">
        <v>29137568</v>
      </c>
    </row>
    <row r="87" spans="1:2">
      <c r="A87">
        <v>86</v>
      </c>
      <c r="B87" s="24">
        <v>30004430</v>
      </c>
    </row>
    <row r="88" spans="1:2">
      <c r="A88">
        <v>87</v>
      </c>
      <c r="B88" s="24">
        <v>32581230</v>
      </c>
    </row>
    <row r="89" spans="1:2">
      <c r="A89">
        <v>88</v>
      </c>
      <c r="B89" s="24">
        <v>23776626</v>
      </c>
    </row>
    <row r="90" spans="1:2">
      <c r="A90">
        <v>89</v>
      </c>
      <c r="B90" s="24">
        <v>27110078</v>
      </c>
    </row>
    <row r="91" spans="1:2">
      <c r="A91">
        <v>90</v>
      </c>
      <c r="B91" s="24">
        <v>21464840</v>
      </c>
    </row>
    <row r="92" spans="1:2">
      <c r="A92">
        <v>91</v>
      </c>
      <c r="B92" s="24">
        <v>20652246</v>
      </c>
    </row>
    <row r="93" spans="1:2">
      <c r="A93">
        <v>92</v>
      </c>
      <c r="B93" s="24">
        <v>35738212</v>
      </c>
    </row>
    <row r="94" spans="1:2">
      <c r="A94">
        <v>93</v>
      </c>
      <c r="B94" s="24">
        <v>29330292</v>
      </c>
    </row>
    <row r="95" spans="1:2">
      <c r="A95">
        <v>94</v>
      </c>
      <c r="B95" s="24">
        <v>29111166</v>
      </c>
    </row>
    <row r="96" spans="1:2">
      <c r="A96">
        <v>95</v>
      </c>
      <c r="B96" s="24">
        <v>46852016</v>
      </c>
    </row>
    <row r="97" spans="1:2">
      <c r="A97">
        <v>96</v>
      </c>
      <c r="B97" s="24">
        <v>41371512</v>
      </c>
    </row>
    <row r="98" spans="1:2">
      <c r="A98">
        <v>97</v>
      </c>
      <c r="B98" s="24">
        <v>25215020</v>
      </c>
    </row>
    <row r="99" spans="1:2">
      <c r="A99">
        <v>98</v>
      </c>
      <c r="B99" s="24">
        <v>26018446</v>
      </c>
    </row>
    <row r="100" spans="1:2">
      <c r="A100">
        <v>99</v>
      </c>
      <c r="B100" s="24">
        <v>35377248</v>
      </c>
    </row>
    <row r="101" spans="1:2">
      <c r="A101">
        <v>100</v>
      </c>
      <c r="B101" s="24">
        <v>30630198</v>
      </c>
    </row>
    <row r="102" spans="1:2">
      <c r="A102">
        <v>101</v>
      </c>
      <c r="B102" s="24">
        <v>28495886</v>
      </c>
    </row>
    <row r="103" spans="1:2">
      <c r="A103">
        <v>102</v>
      </c>
      <c r="B103" s="24">
        <v>17444502</v>
      </c>
    </row>
    <row r="104" spans="1:2">
      <c r="A104">
        <v>103</v>
      </c>
      <c r="B104" s="24">
        <v>43763788</v>
      </c>
    </row>
    <row r="105" spans="1:2">
      <c r="A105">
        <v>104</v>
      </c>
      <c r="B105" s="24">
        <v>53265780</v>
      </c>
    </row>
    <row r="106" spans="1:2">
      <c r="A106">
        <v>105</v>
      </c>
      <c r="B106" s="24">
        <v>23781346</v>
      </c>
    </row>
    <row r="107" spans="1:2">
      <c r="A107">
        <v>106</v>
      </c>
      <c r="B107" s="24">
        <v>17050728</v>
      </c>
    </row>
    <row r="108" spans="1:2">
      <c r="A108">
        <v>107</v>
      </c>
      <c r="B108" s="24">
        <v>26035830</v>
      </c>
    </row>
    <row r="109" spans="1:2">
      <c r="A109">
        <v>108</v>
      </c>
      <c r="B109" s="24">
        <v>16971244</v>
      </c>
    </row>
    <row r="110" spans="1:2">
      <c r="A110">
        <v>109</v>
      </c>
      <c r="B110" s="24">
        <v>26018872</v>
      </c>
    </row>
    <row r="111" spans="1:2">
      <c r="A111">
        <v>110</v>
      </c>
      <c r="B111" s="24">
        <v>34966200</v>
      </c>
    </row>
    <row r="112" spans="1:2">
      <c r="A112">
        <v>111</v>
      </c>
      <c r="B112" s="24">
        <v>26525682</v>
      </c>
    </row>
    <row r="113" spans="1:2">
      <c r="A113">
        <v>112</v>
      </c>
      <c r="B113" s="24">
        <v>23296038</v>
      </c>
    </row>
    <row r="114" spans="1:2">
      <c r="A114">
        <v>113</v>
      </c>
      <c r="B114" s="24">
        <v>36414184</v>
      </c>
    </row>
    <row r="115" spans="1:2">
      <c r="A115">
        <v>114</v>
      </c>
      <c r="B115" s="24">
        <v>42628936</v>
      </c>
    </row>
    <row r="116" spans="1:2">
      <c r="A116">
        <v>115</v>
      </c>
      <c r="B116" s="24">
        <v>46415488</v>
      </c>
    </row>
    <row r="117" spans="1:2">
      <c r="A117">
        <v>116</v>
      </c>
      <c r="B117" s="24">
        <v>41758516</v>
      </c>
    </row>
    <row r="118" spans="1:2">
      <c r="A118">
        <v>117</v>
      </c>
      <c r="B118" s="24">
        <v>54330620</v>
      </c>
    </row>
    <row r="119" spans="1:2">
      <c r="A119">
        <v>118</v>
      </c>
      <c r="B119" s="24">
        <v>49150316</v>
      </c>
    </row>
    <row r="120" spans="1:2">
      <c r="A120">
        <v>119</v>
      </c>
      <c r="B120" s="24">
        <v>29843958</v>
      </c>
    </row>
    <row r="121" spans="1:2">
      <c r="A121">
        <v>120</v>
      </c>
      <c r="B121" s="24">
        <v>22933044</v>
      </c>
    </row>
    <row r="122" spans="1:2">
      <c r="A122">
        <v>121</v>
      </c>
      <c r="B122" s="24">
        <v>23229548</v>
      </c>
    </row>
    <row r="123" spans="1:2">
      <c r="A123">
        <v>122</v>
      </c>
      <c r="B123" s="24">
        <v>52718576</v>
      </c>
    </row>
    <row r="124" spans="1:2">
      <c r="A124">
        <v>123</v>
      </c>
      <c r="B124" s="24">
        <v>27772102</v>
      </c>
    </row>
    <row r="125" spans="1:2">
      <c r="A125">
        <v>124</v>
      </c>
      <c r="B125" s="24">
        <v>38484184</v>
      </c>
    </row>
    <row r="126" spans="1:2">
      <c r="A126">
        <v>125</v>
      </c>
      <c r="B126" s="24">
        <v>33375216</v>
      </c>
    </row>
    <row r="127" spans="1:2">
      <c r="A127">
        <v>126</v>
      </c>
      <c r="B127" s="24">
        <v>86862584</v>
      </c>
    </row>
    <row r="128" spans="1:2">
      <c r="A128">
        <v>127</v>
      </c>
      <c r="B128" s="24">
        <v>78334984</v>
      </c>
    </row>
    <row r="129" spans="1:2">
      <c r="A129">
        <v>128</v>
      </c>
      <c r="B129" s="24">
        <v>32456670</v>
      </c>
    </row>
    <row r="130" spans="1:2">
      <c r="A130">
        <v>129</v>
      </c>
      <c r="B130" s="24">
        <v>81349888</v>
      </c>
    </row>
    <row r="131" spans="1:2">
      <c r="A131">
        <v>130</v>
      </c>
      <c r="B131" s="24">
        <v>38883492</v>
      </c>
    </row>
    <row r="132" spans="1:2">
      <c r="A132">
        <v>131</v>
      </c>
      <c r="B132" s="24">
        <v>45827196</v>
      </c>
    </row>
    <row r="133" spans="1:2">
      <c r="A133">
        <v>132</v>
      </c>
      <c r="B133" s="24">
        <v>79937128</v>
      </c>
    </row>
    <row r="134" spans="1:2">
      <c r="A134">
        <v>133</v>
      </c>
      <c r="B134" s="24">
        <v>107448704</v>
      </c>
    </row>
    <row r="135" spans="1:2">
      <c r="A135">
        <v>134</v>
      </c>
      <c r="B135" s="24">
        <v>82748304</v>
      </c>
    </row>
    <row r="136" spans="1:2">
      <c r="A136">
        <v>135</v>
      </c>
      <c r="B136" s="24">
        <v>25301468</v>
      </c>
    </row>
    <row r="137" spans="1:2">
      <c r="A137">
        <v>136</v>
      </c>
      <c r="B137" s="24">
        <v>40906588</v>
      </c>
    </row>
    <row r="138" spans="1:2">
      <c r="A138">
        <v>137</v>
      </c>
      <c r="B138" s="24">
        <v>40026148</v>
      </c>
    </row>
    <row r="139" spans="1:2">
      <c r="A139">
        <v>138</v>
      </c>
      <c r="B139" s="24">
        <v>34124984</v>
      </c>
    </row>
    <row r="140" spans="1:2">
      <c r="A140">
        <v>139</v>
      </c>
      <c r="B140" s="24">
        <v>29141724</v>
      </c>
    </row>
    <row r="141" spans="1:2">
      <c r="A141">
        <v>140</v>
      </c>
      <c r="B141" s="24">
        <v>31945808</v>
      </c>
    </row>
    <row r="142" spans="1:2">
      <c r="A142">
        <v>141</v>
      </c>
      <c r="B142" s="24">
        <v>26659686</v>
      </c>
    </row>
    <row r="143" spans="1:2">
      <c r="A143">
        <v>142</v>
      </c>
      <c r="B143" s="24">
        <v>30635592</v>
      </c>
    </row>
    <row r="144" spans="1:2">
      <c r="A144">
        <v>143</v>
      </c>
      <c r="B144" s="24">
        <v>53617584</v>
      </c>
    </row>
    <row r="145" spans="1:2">
      <c r="A145">
        <v>144</v>
      </c>
      <c r="B145" s="24">
        <v>30240728</v>
      </c>
    </row>
    <row r="146" spans="1:2">
      <c r="A146">
        <v>145</v>
      </c>
      <c r="B146" s="24">
        <v>42226976</v>
      </c>
    </row>
    <row r="147" spans="1:2">
      <c r="A147">
        <v>146</v>
      </c>
      <c r="B147" s="24">
        <v>30767686</v>
      </c>
    </row>
    <row r="148" spans="1:2">
      <c r="A148">
        <v>147</v>
      </c>
      <c r="B148" s="24">
        <v>41072932</v>
      </c>
    </row>
    <row r="149" spans="1:2">
      <c r="A149">
        <v>148</v>
      </c>
      <c r="B149" s="24">
        <v>21902940</v>
      </c>
    </row>
    <row r="150" spans="1:2">
      <c r="A150">
        <v>149</v>
      </c>
      <c r="B150" s="24">
        <v>20043846</v>
      </c>
    </row>
    <row r="151" spans="1:2">
      <c r="A151">
        <v>150</v>
      </c>
      <c r="B151" s="24">
        <v>41029480</v>
      </c>
    </row>
    <row r="152" spans="1:2">
      <c r="A152">
        <v>151</v>
      </c>
      <c r="B152" s="24">
        <v>32045378</v>
      </c>
    </row>
    <row r="153" spans="1:2">
      <c r="A153">
        <v>152</v>
      </c>
      <c r="B153" s="24">
        <v>30696420</v>
      </c>
    </row>
    <row r="154" spans="1:2">
      <c r="A154">
        <v>153</v>
      </c>
      <c r="B154" s="24">
        <v>21914626</v>
      </c>
    </row>
    <row r="155" spans="1:2">
      <c r="A155">
        <v>154</v>
      </c>
      <c r="B155" s="24">
        <v>27273230</v>
      </c>
    </row>
    <row r="156" spans="1:2">
      <c r="A156">
        <v>155</v>
      </c>
      <c r="B156" s="24">
        <v>32151984</v>
      </c>
    </row>
    <row r="157" spans="1:2">
      <c r="A157">
        <v>156</v>
      </c>
      <c r="B157" s="24">
        <v>13763067</v>
      </c>
    </row>
    <row r="158" spans="1:2">
      <c r="A158">
        <v>157</v>
      </c>
      <c r="B158" s="24">
        <v>15622531</v>
      </c>
    </row>
    <row r="159" spans="1:2">
      <c r="A159">
        <v>158</v>
      </c>
      <c r="B159" s="24">
        <v>46692820</v>
      </c>
    </row>
    <row r="160" spans="1:2">
      <c r="A160">
        <v>159</v>
      </c>
      <c r="B160" s="24">
        <v>47371684</v>
      </c>
    </row>
    <row r="161" spans="1:2">
      <c r="A161">
        <v>160</v>
      </c>
      <c r="B161" s="24">
        <v>25017018</v>
      </c>
    </row>
    <row r="162" spans="1:2">
      <c r="A162">
        <v>161</v>
      </c>
      <c r="B162" s="24">
        <v>47690816</v>
      </c>
    </row>
    <row r="163" spans="1:2">
      <c r="A163">
        <v>162</v>
      </c>
      <c r="B163" s="24">
        <v>32908896</v>
      </c>
    </row>
    <row r="164" spans="1:2">
      <c r="A164">
        <v>163</v>
      </c>
      <c r="B164" s="24">
        <v>56643524</v>
      </c>
    </row>
    <row r="165" spans="1:2">
      <c r="A165">
        <v>164</v>
      </c>
      <c r="B165" s="24">
        <v>45083376</v>
      </c>
    </row>
    <row r="166" spans="1:2">
      <c r="A166">
        <v>165</v>
      </c>
      <c r="B166" s="24">
        <v>16805700</v>
      </c>
    </row>
    <row r="167" spans="1:2">
      <c r="A167">
        <v>166</v>
      </c>
      <c r="B167" s="24">
        <v>12391077</v>
      </c>
    </row>
    <row r="168" spans="1:2">
      <c r="A168">
        <v>167</v>
      </c>
      <c r="B168" s="24">
        <v>30034832</v>
      </c>
    </row>
    <row r="169" spans="1:2">
      <c r="A169">
        <v>168</v>
      </c>
      <c r="B169" s="24">
        <v>17707448</v>
      </c>
    </row>
    <row r="170" spans="1:2">
      <c r="A170">
        <v>169</v>
      </c>
      <c r="B170" s="24">
        <v>24525126</v>
      </c>
    </row>
    <row r="171" spans="1:2">
      <c r="A171">
        <v>170</v>
      </c>
      <c r="B171" s="24">
        <v>465308992</v>
      </c>
    </row>
    <row r="172" spans="1:2">
      <c r="A172">
        <v>171</v>
      </c>
      <c r="B172" s="24">
        <v>23375100</v>
      </c>
    </row>
    <row r="173" spans="1:2">
      <c r="A173">
        <v>172</v>
      </c>
      <c r="B173" s="24">
        <v>465308992</v>
      </c>
    </row>
    <row r="174" spans="1:2">
      <c r="A174">
        <v>173</v>
      </c>
      <c r="B174" s="24">
        <v>465308992</v>
      </c>
    </row>
    <row r="175" spans="1:2">
      <c r="A175">
        <v>174</v>
      </c>
      <c r="B175" s="24">
        <v>465308992</v>
      </c>
    </row>
    <row r="176" spans="1:2">
      <c r="A176">
        <v>175</v>
      </c>
      <c r="B176" s="24">
        <v>465308992</v>
      </c>
    </row>
    <row r="177" spans="1:2">
      <c r="A177">
        <v>176</v>
      </c>
      <c r="B177" s="24">
        <v>42153752</v>
      </c>
    </row>
    <row r="178" spans="1:2">
      <c r="A178">
        <v>177</v>
      </c>
      <c r="B178" s="24">
        <v>465308992</v>
      </c>
    </row>
    <row r="179" spans="1:2">
      <c r="A179">
        <v>178</v>
      </c>
      <c r="B179" s="24">
        <v>39135360</v>
      </c>
    </row>
    <row r="180" spans="1:2">
      <c r="A180">
        <v>179</v>
      </c>
      <c r="B180" s="24">
        <v>465308992</v>
      </c>
    </row>
    <row r="181" spans="1:2">
      <c r="A181">
        <v>180</v>
      </c>
      <c r="B181" s="24">
        <v>465308992</v>
      </c>
    </row>
    <row r="182" spans="1:2">
      <c r="A182">
        <v>181</v>
      </c>
      <c r="B182" s="24">
        <v>465308992</v>
      </c>
    </row>
    <row r="183" spans="1:2">
      <c r="A183">
        <v>182</v>
      </c>
      <c r="B183" s="24">
        <v>465308992</v>
      </c>
    </row>
    <row r="184" spans="1:2">
      <c r="A184">
        <v>183</v>
      </c>
      <c r="B184" s="24">
        <v>31685022</v>
      </c>
    </row>
    <row r="185" spans="1:2">
      <c r="A185">
        <v>184</v>
      </c>
      <c r="B185" s="24">
        <v>465308992</v>
      </c>
    </row>
    <row r="186" spans="1:2">
      <c r="A186">
        <v>185</v>
      </c>
      <c r="B186" s="24">
        <v>490704864</v>
      </c>
    </row>
    <row r="187" spans="1:2">
      <c r="A187">
        <v>186</v>
      </c>
      <c r="B187" s="24">
        <v>465308992</v>
      </c>
    </row>
    <row r="188" spans="1:2">
      <c r="A188">
        <v>187</v>
      </c>
      <c r="B188" s="24">
        <v>25210600</v>
      </c>
    </row>
    <row r="189" spans="1:2">
      <c r="A189">
        <v>188</v>
      </c>
      <c r="B189" s="24">
        <v>465308992</v>
      </c>
    </row>
    <row r="190" spans="1:2">
      <c r="A190">
        <v>189</v>
      </c>
      <c r="B190" s="24">
        <v>37004164</v>
      </c>
    </row>
    <row r="191" spans="1:2">
      <c r="A191">
        <v>190</v>
      </c>
      <c r="B191" s="24">
        <v>465308992</v>
      </c>
    </row>
    <row r="192" spans="1:2">
      <c r="A192">
        <v>191</v>
      </c>
      <c r="B192" s="24">
        <v>485120704</v>
      </c>
    </row>
    <row r="193" spans="1:2">
      <c r="A193">
        <v>192</v>
      </c>
      <c r="B193" s="24">
        <v>465308992</v>
      </c>
    </row>
    <row r="194" spans="1:2">
      <c r="A194">
        <v>193</v>
      </c>
      <c r="B194" s="24">
        <v>41060064</v>
      </c>
    </row>
    <row r="195" spans="1:2">
      <c r="A195">
        <v>194</v>
      </c>
      <c r="B195" s="24">
        <v>465308992</v>
      </c>
    </row>
    <row r="196" spans="1:2">
      <c r="A196">
        <v>195</v>
      </c>
      <c r="B196" s="24">
        <v>465308992</v>
      </c>
    </row>
    <row r="197" spans="1:2">
      <c r="A197">
        <v>196</v>
      </c>
      <c r="B197" s="24">
        <v>20938502</v>
      </c>
    </row>
    <row r="198" spans="1:2">
      <c r="A198">
        <v>197</v>
      </c>
      <c r="B198" s="24">
        <v>465308992</v>
      </c>
    </row>
    <row r="199" spans="1:2">
      <c r="A199">
        <v>198</v>
      </c>
      <c r="B199" s="24">
        <v>465308992</v>
      </c>
    </row>
    <row r="200" spans="1:2">
      <c r="A200">
        <v>199</v>
      </c>
      <c r="B200" s="24">
        <v>29764280</v>
      </c>
    </row>
    <row r="201" spans="1:2">
      <c r="A201">
        <v>200</v>
      </c>
      <c r="B201" s="24">
        <v>465308992</v>
      </c>
    </row>
    <row r="202" spans="1:2">
      <c r="A202">
        <v>201</v>
      </c>
      <c r="B202" s="24">
        <v>465308992</v>
      </c>
    </row>
    <row r="203" spans="1:2">
      <c r="A203">
        <v>202</v>
      </c>
      <c r="B203" s="24">
        <v>465308992</v>
      </c>
    </row>
    <row r="204" spans="1:2">
      <c r="A204">
        <v>203</v>
      </c>
      <c r="B204" s="24">
        <v>465308992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62CE1-E7AA-4D69-AEC1-CF3EC7EDCAA5}">
  <dimension ref="A1:S204"/>
  <sheetViews>
    <sheetView topLeftCell="F189" workbookViewId="0">
      <selection activeCell="R2" sqref="R2:S204"/>
    </sheetView>
  </sheetViews>
  <sheetFormatPr defaultColWidth="8.85546875" defaultRowHeight="14.25"/>
  <cols>
    <col min="1" max="1" width="26.28515625" style="2" bestFit="1" customWidth="1"/>
    <col min="2" max="2" width="13" style="2" bestFit="1" customWidth="1"/>
    <col min="3" max="3" width="16.7109375" style="2" bestFit="1" customWidth="1"/>
    <col min="4" max="4" width="6.28515625" style="2" bestFit="1" customWidth="1"/>
    <col min="5" max="5" width="31.85546875" style="2" bestFit="1" customWidth="1"/>
    <col min="6" max="11" width="8.85546875" style="2"/>
    <col min="12" max="12" width="31.85546875" style="2" bestFit="1" customWidth="1"/>
    <col min="13" max="13" width="26.28515625" style="2" bestFit="1" customWidth="1"/>
    <col min="14" max="14" width="13" style="2" bestFit="1" customWidth="1"/>
    <col min="15" max="15" width="16.7109375" style="2" bestFit="1" customWidth="1"/>
    <col min="16" max="16" width="6.28515625" style="2" bestFit="1" customWidth="1"/>
    <col min="17" max="16384" width="8.85546875" style="2"/>
  </cols>
  <sheetData>
    <row r="1" spans="1:19">
      <c r="A1" s="2" t="s">
        <v>1005</v>
      </c>
      <c r="B1" s="2" t="s">
        <v>1006</v>
      </c>
      <c r="C1" s="2" t="s">
        <v>1007</v>
      </c>
      <c r="D1" s="2" t="s">
        <v>1214</v>
      </c>
      <c r="E1" s="2" t="s">
        <v>1009</v>
      </c>
      <c r="L1" s="2" t="s">
        <v>1009</v>
      </c>
      <c r="M1" s="2" t="s">
        <v>1005</v>
      </c>
      <c r="N1" s="2" t="s">
        <v>1006</v>
      </c>
      <c r="O1" s="2" t="s">
        <v>1007</v>
      </c>
      <c r="P1" s="2" t="s">
        <v>1214</v>
      </c>
    </row>
    <row r="2" spans="1:19">
      <c r="A2" s="2" t="s">
        <v>814</v>
      </c>
      <c r="B2" s="2" t="s">
        <v>1215</v>
      </c>
      <c r="C2" s="2" t="s">
        <v>1216</v>
      </c>
      <c r="D2" s="2">
        <v>19</v>
      </c>
      <c r="E2" s="2" t="s">
        <v>1001</v>
      </c>
      <c r="L2" s="2" t="s">
        <v>1001</v>
      </c>
      <c r="M2" s="2" t="s">
        <v>814</v>
      </c>
      <c r="N2" s="2" t="s">
        <v>1215</v>
      </c>
      <c r="O2" s="2" t="s">
        <v>1216</v>
      </c>
      <c r="P2" s="2">
        <v>19</v>
      </c>
      <c r="R2" s="2">
        <f>D2</f>
        <v>19</v>
      </c>
      <c r="S2" s="2" t="str">
        <f>M2</f>
        <v>Aerion Abney</v>
      </c>
    </row>
    <row r="3" spans="1:19">
      <c r="A3" s="2" t="s">
        <v>887</v>
      </c>
      <c r="B3" s="2" t="s">
        <v>1217</v>
      </c>
      <c r="C3" s="2" t="s">
        <v>1218</v>
      </c>
      <c r="D3" s="2">
        <v>92</v>
      </c>
      <c r="E3" s="2" t="s">
        <v>1219</v>
      </c>
      <c r="L3" s="2" t="s">
        <v>1219</v>
      </c>
      <c r="M3" s="2" t="s">
        <v>887</v>
      </c>
      <c r="N3" s="2" t="s">
        <v>1217</v>
      </c>
      <c r="O3" s="2" t="s">
        <v>1218</v>
      </c>
      <c r="P3" s="2">
        <v>92</v>
      </c>
      <c r="R3" s="2">
        <f t="shared" ref="R3:R66" si="0">D3</f>
        <v>92</v>
      </c>
      <c r="S3" s="2" t="str">
        <f t="shared" ref="S3:S66" si="1">M3</f>
        <v>Marc Anderson</v>
      </c>
    </row>
    <row r="4" spans="1:19">
      <c r="A4" s="2" t="s">
        <v>870</v>
      </c>
      <c r="B4" s="2" t="s">
        <v>1220</v>
      </c>
      <c r="C4" s="2" t="s">
        <v>1221</v>
      </c>
      <c r="D4" s="2">
        <v>75</v>
      </c>
      <c r="E4" s="2" t="s">
        <v>1222</v>
      </c>
      <c r="L4" s="2" t="s">
        <v>1222</v>
      </c>
      <c r="M4" s="2" t="s">
        <v>870</v>
      </c>
      <c r="N4" s="2" t="s">
        <v>1220</v>
      </c>
      <c r="O4" s="2" t="s">
        <v>1221</v>
      </c>
      <c r="P4" s="2">
        <v>75</v>
      </c>
      <c r="R4" s="2">
        <f t="shared" si="0"/>
        <v>75</v>
      </c>
      <c r="S4" s="2" t="str">
        <f t="shared" si="1"/>
        <v>Mike Armanini</v>
      </c>
    </row>
    <row r="5" spans="1:19">
      <c r="A5" s="2" t="s">
        <v>799</v>
      </c>
      <c r="B5" s="2" t="s">
        <v>1223</v>
      </c>
      <c r="C5" s="2" t="s">
        <v>1224</v>
      </c>
      <c r="D5" s="2">
        <v>4</v>
      </c>
      <c r="E5" s="2" t="s">
        <v>1225</v>
      </c>
      <c r="L5" s="2" t="s">
        <v>1225</v>
      </c>
      <c r="M5" s="2" t="s">
        <v>799</v>
      </c>
      <c r="N5" s="2" t="s">
        <v>1223</v>
      </c>
      <c r="O5" s="2" t="s">
        <v>1224</v>
      </c>
      <c r="P5" s="2">
        <v>4</v>
      </c>
      <c r="R5" s="2">
        <f t="shared" si="0"/>
        <v>4</v>
      </c>
      <c r="S5" s="2" t="str">
        <f t="shared" si="1"/>
        <v>Jacob Banta</v>
      </c>
    </row>
    <row r="6" spans="1:19">
      <c r="A6" s="2" t="s">
        <v>875</v>
      </c>
      <c r="B6" s="2" t="s">
        <v>1085</v>
      </c>
      <c r="C6" s="2" t="s">
        <v>1226</v>
      </c>
      <c r="D6" s="2">
        <v>80</v>
      </c>
      <c r="E6" s="2" t="s">
        <v>1227</v>
      </c>
      <c r="L6" s="2" t="s">
        <v>1227</v>
      </c>
      <c r="M6" s="2" t="s">
        <v>875</v>
      </c>
      <c r="N6" s="2" t="s">
        <v>1085</v>
      </c>
      <c r="O6" s="2" t="s">
        <v>1226</v>
      </c>
      <c r="P6" s="2">
        <v>80</v>
      </c>
      <c r="R6" s="2">
        <f t="shared" si="0"/>
        <v>80</v>
      </c>
      <c r="S6" s="2" t="str">
        <f t="shared" si="1"/>
        <v>Scott Barger</v>
      </c>
    </row>
    <row r="7" spans="1:19">
      <c r="A7" s="2" t="s">
        <v>919</v>
      </c>
      <c r="B7" s="2" t="s">
        <v>1228</v>
      </c>
      <c r="C7" s="2" t="s">
        <v>1229</v>
      </c>
      <c r="D7" s="2">
        <v>124</v>
      </c>
      <c r="E7" s="2" t="s">
        <v>1230</v>
      </c>
      <c r="L7" s="2" t="s">
        <v>1230</v>
      </c>
      <c r="M7" s="2" t="s">
        <v>919</v>
      </c>
      <c r="N7" s="2" t="s">
        <v>1228</v>
      </c>
      <c r="O7" s="2" t="s">
        <v>1229</v>
      </c>
      <c r="P7" s="2">
        <v>124</v>
      </c>
      <c r="R7" s="2">
        <f t="shared" si="0"/>
        <v>124</v>
      </c>
      <c r="S7" s="2" t="str">
        <f t="shared" si="1"/>
        <v>James Barton</v>
      </c>
    </row>
    <row r="8" spans="1:19">
      <c r="A8" s="2" t="s">
        <v>858</v>
      </c>
      <c r="B8" s="2" t="s">
        <v>1231</v>
      </c>
      <c r="C8" s="2" t="s">
        <v>1232</v>
      </c>
      <c r="D8" s="2">
        <v>63</v>
      </c>
      <c r="E8" s="2" t="s">
        <v>1233</v>
      </c>
      <c r="L8" s="2" t="s">
        <v>1233</v>
      </c>
      <c r="M8" s="2" t="s">
        <v>858</v>
      </c>
      <c r="N8" s="2" t="s">
        <v>1231</v>
      </c>
      <c r="O8" s="2" t="s">
        <v>1232</v>
      </c>
      <c r="P8" s="2">
        <v>63</v>
      </c>
      <c r="R8" s="2">
        <f t="shared" si="0"/>
        <v>63</v>
      </c>
      <c r="S8" s="2" t="str">
        <f t="shared" si="1"/>
        <v>Josh Bashline</v>
      </c>
    </row>
    <row r="9" spans="1:19">
      <c r="A9" s="2" t="s">
        <v>998</v>
      </c>
      <c r="B9" s="2" t="s">
        <v>1234</v>
      </c>
      <c r="C9" s="2" t="s">
        <v>1235</v>
      </c>
      <c r="D9" s="2">
        <v>203</v>
      </c>
      <c r="E9" s="2" t="s">
        <v>1236</v>
      </c>
      <c r="L9" s="2" t="s">
        <v>1236</v>
      </c>
      <c r="M9" s="2" t="s">
        <v>998</v>
      </c>
      <c r="N9" s="2" t="s">
        <v>1234</v>
      </c>
      <c r="O9" s="2" t="s">
        <v>1235</v>
      </c>
      <c r="P9" s="2">
        <v>203</v>
      </c>
      <c r="R9" s="2">
        <f t="shared" si="0"/>
        <v>203</v>
      </c>
      <c r="S9" s="2" t="str">
        <f t="shared" si="1"/>
        <v>Anthony Bellmon</v>
      </c>
    </row>
    <row r="10" spans="1:19">
      <c r="A10" s="2" t="s">
        <v>831</v>
      </c>
      <c r="B10" s="2" t="s">
        <v>1237</v>
      </c>
      <c r="C10" s="2" t="s">
        <v>1238</v>
      </c>
      <c r="D10" s="2">
        <v>36</v>
      </c>
      <c r="E10" s="2" t="s">
        <v>1239</v>
      </c>
      <c r="L10" s="2" t="s">
        <v>1239</v>
      </c>
      <c r="M10" s="2" t="s">
        <v>831</v>
      </c>
      <c r="N10" s="2" t="s">
        <v>1237</v>
      </c>
      <c r="O10" s="2" t="s">
        <v>1238</v>
      </c>
      <c r="P10" s="2">
        <v>36</v>
      </c>
      <c r="R10" s="2">
        <f t="shared" si="0"/>
        <v>36</v>
      </c>
      <c r="S10" s="2" t="str">
        <f t="shared" si="1"/>
        <v>Jessica Benham</v>
      </c>
    </row>
    <row r="11" spans="1:19">
      <c r="A11" s="2" t="s">
        <v>966</v>
      </c>
      <c r="B11" s="2" t="s">
        <v>1240</v>
      </c>
      <c r="C11" s="2" t="s">
        <v>1241</v>
      </c>
      <c r="D11" s="2">
        <v>171</v>
      </c>
      <c r="E11" s="2" t="s">
        <v>1242</v>
      </c>
      <c r="L11" s="2" t="s">
        <v>1242</v>
      </c>
      <c r="M11" s="2" t="s">
        <v>966</v>
      </c>
      <c r="N11" s="2" t="s">
        <v>1240</v>
      </c>
      <c r="O11" s="2" t="s">
        <v>1241</v>
      </c>
      <c r="P11" s="2">
        <v>171</v>
      </c>
      <c r="R11" s="2">
        <f t="shared" si="0"/>
        <v>171</v>
      </c>
      <c r="S11" s="2" t="str">
        <f t="shared" si="1"/>
        <v>Kerry A. Benninghoff</v>
      </c>
    </row>
    <row r="12" spans="1:19">
      <c r="A12" s="2" t="s">
        <v>803</v>
      </c>
      <c r="B12" s="2" t="s">
        <v>1243</v>
      </c>
      <c r="C12" s="2" t="s">
        <v>1244</v>
      </c>
      <c r="D12" s="2">
        <v>8</v>
      </c>
      <c r="E12" s="2" t="s">
        <v>1245</v>
      </c>
      <c r="L12" s="2" t="s">
        <v>1245</v>
      </c>
      <c r="M12" s="2" t="s">
        <v>803</v>
      </c>
      <c r="N12" s="2" t="s">
        <v>1243</v>
      </c>
      <c r="O12" s="2" t="s">
        <v>1244</v>
      </c>
      <c r="P12" s="2">
        <v>8</v>
      </c>
      <c r="R12" s="2">
        <f t="shared" si="0"/>
        <v>8</v>
      </c>
      <c r="S12" s="2" t="str">
        <f t="shared" si="1"/>
        <v>Aaron Joseph Bernstine</v>
      </c>
    </row>
    <row r="13" spans="1:19">
      <c r="A13" s="2" t="s">
        <v>798</v>
      </c>
      <c r="B13" s="2" t="s">
        <v>1246</v>
      </c>
      <c r="C13" s="2" t="s">
        <v>1247</v>
      </c>
      <c r="D13" s="2">
        <v>3</v>
      </c>
      <c r="E13" s="2" t="s">
        <v>1248</v>
      </c>
      <c r="L13" s="2" t="s">
        <v>1248</v>
      </c>
      <c r="M13" s="2" t="s">
        <v>798</v>
      </c>
      <c r="N13" s="2" t="s">
        <v>1246</v>
      </c>
      <c r="O13" s="2" t="s">
        <v>1247</v>
      </c>
      <c r="P13" s="2">
        <v>3</v>
      </c>
      <c r="R13" s="2">
        <f t="shared" si="0"/>
        <v>3</v>
      </c>
      <c r="S13" s="2" t="str">
        <f t="shared" si="1"/>
        <v>Ryan A. Bizzarro</v>
      </c>
    </row>
    <row r="14" spans="1:19">
      <c r="A14" s="2" t="s">
        <v>812</v>
      </c>
      <c r="B14" s="2" t="s">
        <v>1093</v>
      </c>
      <c r="C14" s="2" t="s">
        <v>1249</v>
      </c>
      <c r="D14" s="2">
        <v>17</v>
      </c>
      <c r="E14" s="2" t="s">
        <v>1250</v>
      </c>
      <c r="L14" s="2" t="s">
        <v>1250</v>
      </c>
      <c r="M14" s="2" t="s">
        <v>812</v>
      </c>
      <c r="N14" s="2" t="s">
        <v>1093</v>
      </c>
      <c r="O14" s="2" t="s">
        <v>1249</v>
      </c>
      <c r="P14" s="2">
        <v>17</v>
      </c>
      <c r="R14" s="2">
        <f t="shared" si="0"/>
        <v>17</v>
      </c>
      <c r="S14" s="2" t="str">
        <f t="shared" si="1"/>
        <v>Tim Bonner</v>
      </c>
    </row>
    <row r="15" spans="1:19">
      <c r="A15" s="2" t="s">
        <v>871</v>
      </c>
      <c r="B15" s="2" t="s">
        <v>1251</v>
      </c>
      <c r="C15" s="2" t="s">
        <v>1252</v>
      </c>
      <c r="D15" s="2">
        <v>76</v>
      </c>
      <c r="E15" s="2" t="s">
        <v>1253</v>
      </c>
      <c r="L15" s="2" t="s">
        <v>1253</v>
      </c>
      <c r="M15" s="2" t="s">
        <v>871</v>
      </c>
      <c r="N15" s="2" t="s">
        <v>1251</v>
      </c>
      <c r="O15" s="2" t="s">
        <v>1252</v>
      </c>
      <c r="P15" s="2">
        <v>76</v>
      </c>
      <c r="R15" s="2">
        <f t="shared" si="0"/>
        <v>76</v>
      </c>
      <c r="S15" s="2" t="str">
        <f t="shared" si="1"/>
        <v>Stephanie Borowicz</v>
      </c>
    </row>
    <row r="16" spans="1:19">
      <c r="A16" s="2" t="s">
        <v>963</v>
      </c>
      <c r="B16" s="2" t="s">
        <v>1014</v>
      </c>
      <c r="C16" s="2" t="s">
        <v>1254</v>
      </c>
      <c r="D16" s="2">
        <v>168</v>
      </c>
      <c r="E16" s="2" t="s">
        <v>1255</v>
      </c>
      <c r="L16" s="2" t="s">
        <v>1255</v>
      </c>
      <c r="M16" s="2" t="s">
        <v>963</v>
      </c>
      <c r="N16" s="2" t="s">
        <v>1014</v>
      </c>
      <c r="O16" s="2" t="s">
        <v>1254</v>
      </c>
      <c r="P16" s="2">
        <v>168</v>
      </c>
      <c r="R16" s="2">
        <f t="shared" si="0"/>
        <v>168</v>
      </c>
      <c r="S16" s="2" t="str">
        <f t="shared" si="1"/>
        <v>Lisa Borowski</v>
      </c>
    </row>
    <row r="17" spans="1:19">
      <c r="A17" s="2" t="s">
        <v>958</v>
      </c>
      <c r="B17" s="2" t="s">
        <v>1256</v>
      </c>
      <c r="C17" s="2" t="s">
        <v>1257</v>
      </c>
      <c r="D17" s="2">
        <v>163</v>
      </c>
      <c r="E17" s="2" t="s">
        <v>1258</v>
      </c>
      <c r="L17" s="2" t="s">
        <v>1258</v>
      </c>
      <c r="M17" s="2" t="s">
        <v>958</v>
      </c>
      <c r="N17" s="2" t="s">
        <v>1256</v>
      </c>
      <c r="O17" s="2" t="s">
        <v>1257</v>
      </c>
      <c r="P17" s="2">
        <v>163</v>
      </c>
      <c r="R17" s="2">
        <f t="shared" si="0"/>
        <v>163</v>
      </c>
      <c r="S17" s="2" t="str">
        <f t="shared" si="1"/>
        <v>Heather Boyd</v>
      </c>
    </row>
    <row r="18" spans="1:19">
      <c r="A18" s="2" t="s">
        <v>865</v>
      </c>
      <c r="B18" s="2" t="s">
        <v>1259</v>
      </c>
      <c r="C18" s="2" t="s">
        <v>1260</v>
      </c>
      <c r="D18" s="2">
        <v>70</v>
      </c>
      <c r="E18" s="2" t="s">
        <v>1261</v>
      </c>
      <c r="L18" s="2" t="s">
        <v>1261</v>
      </c>
      <c r="M18" s="2" t="s">
        <v>865</v>
      </c>
      <c r="N18" s="2" t="s">
        <v>1259</v>
      </c>
      <c r="O18" s="2" t="s">
        <v>1260</v>
      </c>
      <c r="P18" s="2">
        <v>70</v>
      </c>
      <c r="R18" s="2">
        <f t="shared" si="0"/>
        <v>70</v>
      </c>
      <c r="S18" s="2" t="str">
        <f t="shared" si="1"/>
        <v>Matthew D. Bradford</v>
      </c>
    </row>
    <row r="19" spans="1:19">
      <c r="A19" s="2" t="s">
        <v>824</v>
      </c>
      <c r="B19" s="2" t="s">
        <v>1093</v>
      </c>
      <c r="C19" s="2" t="s">
        <v>1262</v>
      </c>
      <c r="D19" s="2">
        <v>29</v>
      </c>
      <c r="E19" s="2" t="s">
        <v>1263</v>
      </c>
      <c r="L19" s="2" t="s">
        <v>1263</v>
      </c>
      <c r="M19" s="2" t="s">
        <v>824</v>
      </c>
      <c r="N19" s="2" t="s">
        <v>1093</v>
      </c>
      <c r="O19" s="2" t="s">
        <v>1262</v>
      </c>
      <c r="P19" s="2">
        <v>29</v>
      </c>
      <c r="R19" s="2">
        <f t="shared" si="0"/>
        <v>29</v>
      </c>
      <c r="S19" s="2" t="str">
        <f t="shared" si="1"/>
        <v>Timothy Brennan</v>
      </c>
    </row>
    <row r="20" spans="1:19">
      <c r="A20" s="2" t="s">
        <v>944</v>
      </c>
      <c r="B20" s="2" t="s">
        <v>1264</v>
      </c>
      <c r="C20" s="2" t="s">
        <v>1265</v>
      </c>
      <c r="D20" s="2">
        <v>149</v>
      </c>
      <c r="E20" s="2" t="s">
        <v>1266</v>
      </c>
      <c r="L20" s="2" t="s">
        <v>1266</v>
      </c>
      <c r="M20" s="2" t="s">
        <v>944</v>
      </c>
      <c r="N20" s="2" t="s">
        <v>1264</v>
      </c>
      <c r="O20" s="2" t="s">
        <v>1265</v>
      </c>
      <c r="P20" s="2">
        <v>149</v>
      </c>
      <c r="R20" s="2">
        <f t="shared" si="0"/>
        <v>149</v>
      </c>
      <c r="S20" s="2" t="str">
        <f t="shared" si="1"/>
        <v>Tim Briggs</v>
      </c>
    </row>
    <row r="21" spans="1:19">
      <c r="A21" s="2" t="s">
        <v>804</v>
      </c>
      <c r="B21" s="2" t="s">
        <v>1267</v>
      </c>
      <c r="C21" s="2" t="s">
        <v>1030</v>
      </c>
      <c r="D21" s="2">
        <v>9</v>
      </c>
      <c r="E21" s="2" t="s">
        <v>1268</v>
      </c>
      <c r="L21" s="2" t="s">
        <v>1268</v>
      </c>
      <c r="M21" s="2" t="s">
        <v>804</v>
      </c>
      <c r="N21" s="2" t="s">
        <v>1267</v>
      </c>
      <c r="O21" s="2" t="s">
        <v>1030</v>
      </c>
      <c r="P21" s="2">
        <v>9</v>
      </c>
      <c r="R21" s="2">
        <f t="shared" si="0"/>
        <v>9</v>
      </c>
      <c r="S21" s="2" t="str">
        <f t="shared" si="1"/>
        <v>Marla Brown</v>
      </c>
    </row>
    <row r="22" spans="1:19">
      <c r="A22" s="2" t="s">
        <v>805</v>
      </c>
      <c r="B22" s="2" t="s">
        <v>1269</v>
      </c>
      <c r="C22" s="2" t="s">
        <v>1030</v>
      </c>
      <c r="D22" s="2">
        <v>10</v>
      </c>
      <c r="E22" s="2" t="s">
        <v>1270</v>
      </c>
      <c r="L22" s="2" t="s">
        <v>1270</v>
      </c>
      <c r="M22" s="2" t="s">
        <v>805</v>
      </c>
      <c r="N22" s="2" t="s">
        <v>1269</v>
      </c>
      <c r="O22" s="2" t="s">
        <v>1030</v>
      </c>
      <c r="P22" s="2">
        <v>10</v>
      </c>
      <c r="R22" s="2">
        <f t="shared" si="0"/>
        <v>10</v>
      </c>
      <c r="S22" s="2" t="str">
        <f t="shared" si="1"/>
        <v>Amen Brown</v>
      </c>
    </row>
    <row r="23" spans="1:19">
      <c r="A23" s="2" t="s">
        <v>992</v>
      </c>
      <c r="B23" s="2" t="s">
        <v>1271</v>
      </c>
      <c r="C23" s="2" t="s">
        <v>1272</v>
      </c>
      <c r="D23" s="2">
        <v>197</v>
      </c>
      <c r="E23" s="2" t="s">
        <v>1273</v>
      </c>
      <c r="L23" s="2" t="s">
        <v>1273</v>
      </c>
      <c r="M23" s="2" t="s">
        <v>992</v>
      </c>
      <c r="N23" s="2" t="s">
        <v>1271</v>
      </c>
      <c r="O23" s="2" t="s">
        <v>1272</v>
      </c>
      <c r="P23" s="2">
        <v>197</v>
      </c>
      <c r="R23" s="2">
        <f t="shared" si="0"/>
        <v>197</v>
      </c>
      <c r="S23" s="2" t="str">
        <f t="shared" si="1"/>
        <v>Danilo Burgos</v>
      </c>
    </row>
    <row r="24" spans="1:19">
      <c r="A24" s="2" t="s">
        <v>867</v>
      </c>
      <c r="B24" s="2" t="s">
        <v>1274</v>
      </c>
      <c r="C24" s="2" t="s">
        <v>1275</v>
      </c>
      <c r="D24" s="2">
        <v>72</v>
      </c>
      <c r="E24" s="2" t="s">
        <v>1276</v>
      </c>
      <c r="L24" s="2" t="s">
        <v>1276</v>
      </c>
      <c r="M24" s="2" t="s">
        <v>867</v>
      </c>
      <c r="N24" s="2" t="s">
        <v>1274</v>
      </c>
      <c r="O24" s="2" t="s">
        <v>1275</v>
      </c>
      <c r="P24" s="2">
        <v>72</v>
      </c>
      <c r="R24" s="2">
        <f t="shared" si="0"/>
        <v>72</v>
      </c>
      <c r="S24" s="2" t="str">
        <f t="shared" si="1"/>
        <v>Frank Burns</v>
      </c>
    </row>
    <row r="25" spans="1:19">
      <c r="A25" s="2" t="s">
        <v>996</v>
      </c>
      <c r="B25" s="2" t="s">
        <v>1277</v>
      </c>
      <c r="C25" s="2" t="s">
        <v>1278</v>
      </c>
      <c r="D25" s="2">
        <v>201</v>
      </c>
      <c r="E25" s="2" t="s">
        <v>1279</v>
      </c>
      <c r="L25" s="2" t="s">
        <v>1279</v>
      </c>
      <c r="M25" s="2" t="s">
        <v>996</v>
      </c>
      <c r="N25" s="2" t="s">
        <v>1277</v>
      </c>
      <c r="O25" s="2" t="s">
        <v>1278</v>
      </c>
      <c r="P25" s="2">
        <v>201</v>
      </c>
      <c r="R25" s="2">
        <f t="shared" si="0"/>
        <v>201</v>
      </c>
      <c r="S25" s="2" t="str">
        <f t="shared" si="1"/>
        <v>Andre Carroll</v>
      </c>
    </row>
    <row r="26" spans="1:19">
      <c r="A26" s="2" t="s">
        <v>862</v>
      </c>
      <c r="B26" s="2" t="s">
        <v>1280</v>
      </c>
      <c r="C26" s="2" t="s">
        <v>1281</v>
      </c>
      <c r="D26" s="2">
        <v>67</v>
      </c>
      <c r="E26" s="2" t="s">
        <v>1282</v>
      </c>
      <c r="L26" s="2" t="s">
        <v>1282</v>
      </c>
      <c r="M26" s="2" t="s">
        <v>862</v>
      </c>
      <c r="N26" s="2" t="s">
        <v>1280</v>
      </c>
      <c r="O26" s="2" t="s">
        <v>1281</v>
      </c>
      <c r="P26" s="2">
        <v>67</v>
      </c>
      <c r="R26" s="2">
        <f t="shared" si="0"/>
        <v>67</v>
      </c>
      <c r="S26" s="2" t="str">
        <f t="shared" si="1"/>
        <v>Martin T. Causer</v>
      </c>
    </row>
    <row r="27" spans="1:19">
      <c r="A27" s="2" t="s">
        <v>924</v>
      </c>
      <c r="B27" s="2" t="s">
        <v>1283</v>
      </c>
      <c r="C27" s="2" t="s">
        <v>1284</v>
      </c>
      <c r="D27" s="2">
        <v>129</v>
      </c>
      <c r="E27" s="2" t="s">
        <v>1285</v>
      </c>
      <c r="L27" s="2" t="s">
        <v>1285</v>
      </c>
      <c r="M27" s="2" t="s">
        <v>924</v>
      </c>
      <c r="N27" s="2" t="s">
        <v>1283</v>
      </c>
      <c r="O27" s="2" t="s">
        <v>1284</v>
      </c>
      <c r="P27" s="2">
        <v>129</v>
      </c>
      <c r="R27" s="2">
        <f t="shared" si="0"/>
        <v>129</v>
      </c>
      <c r="S27" s="2" t="str">
        <f t="shared" si="1"/>
        <v>Johanny Cepeda-Freytiz</v>
      </c>
    </row>
    <row r="28" spans="1:19">
      <c r="A28" s="2" t="s">
        <v>987</v>
      </c>
      <c r="B28" s="2" t="s">
        <v>1286</v>
      </c>
      <c r="C28" s="2" t="s">
        <v>1287</v>
      </c>
      <c r="D28" s="2">
        <v>192</v>
      </c>
      <c r="E28" s="2" t="s">
        <v>1288</v>
      </c>
      <c r="L28" s="2" t="s">
        <v>1288</v>
      </c>
      <c r="M28" s="2" t="s">
        <v>987</v>
      </c>
      <c r="N28" s="2" t="s">
        <v>1286</v>
      </c>
      <c r="O28" s="2" t="s">
        <v>1287</v>
      </c>
      <c r="P28" s="2">
        <v>192</v>
      </c>
      <c r="R28" s="2">
        <f t="shared" si="0"/>
        <v>192</v>
      </c>
      <c r="S28" s="2" t="str">
        <f t="shared" si="1"/>
        <v>Morgan Cephas</v>
      </c>
    </row>
    <row r="29" spans="1:19">
      <c r="A29" s="2" t="s">
        <v>946</v>
      </c>
      <c r="B29" s="2" t="s">
        <v>1289</v>
      </c>
      <c r="C29" s="2" t="s">
        <v>1290</v>
      </c>
      <c r="D29" s="2">
        <v>151</v>
      </c>
      <c r="E29" s="2" t="s">
        <v>1291</v>
      </c>
      <c r="L29" s="2" t="s">
        <v>1291</v>
      </c>
      <c r="M29" s="2" t="s">
        <v>946</v>
      </c>
      <c r="N29" s="2" t="s">
        <v>1289</v>
      </c>
      <c r="O29" s="2" t="s">
        <v>1290</v>
      </c>
      <c r="P29" s="2">
        <v>151</v>
      </c>
      <c r="R29" s="2">
        <f t="shared" si="0"/>
        <v>151</v>
      </c>
      <c r="S29" s="2" t="str">
        <f t="shared" si="1"/>
        <v>Melissa Cerrato</v>
      </c>
    </row>
    <row r="30" spans="1:19">
      <c r="A30" s="2" t="s">
        <v>941</v>
      </c>
      <c r="B30" s="2" t="s">
        <v>1139</v>
      </c>
      <c r="C30" s="2" t="s">
        <v>1292</v>
      </c>
      <c r="D30" s="2">
        <v>146</v>
      </c>
      <c r="E30" s="2" t="s">
        <v>1293</v>
      </c>
      <c r="L30" s="2" t="s">
        <v>1293</v>
      </c>
      <c r="M30" s="2" t="s">
        <v>941</v>
      </c>
      <c r="N30" s="2" t="s">
        <v>1139</v>
      </c>
      <c r="O30" s="2" t="s">
        <v>1292</v>
      </c>
      <c r="P30" s="2">
        <v>146</v>
      </c>
      <c r="R30" s="2">
        <f t="shared" si="0"/>
        <v>146</v>
      </c>
      <c r="S30" s="2" t="str">
        <f t="shared" si="1"/>
        <v>Joe Ciresi</v>
      </c>
    </row>
    <row r="31" spans="1:19">
      <c r="A31" s="2" t="s">
        <v>872</v>
      </c>
      <c r="B31" s="2" t="s">
        <v>1294</v>
      </c>
      <c r="C31" s="2" t="s">
        <v>1295</v>
      </c>
      <c r="D31" s="2">
        <v>77</v>
      </c>
      <c r="E31" s="2" t="s">
        <v>1296</v>
      </c>
      <c r="L31" s="2" t="s">
        <v>1296</v>
      </c>
      <c r="M31" s="2" t="s">
        <v>872</v>
      </c>
      <c r="N31" s="2" t="s">
        <v>1294</v>
      </c>
      <c r="O31" s="2" t="s">
        <v>1295</v>
      </c>
      <c r="P31" s="2">
        <v>77</v>
      </c>
      <c r="R31" s="2">
        <f t="shared" si="0"/>
        <v>77</v>
      </c>
      <c r="S31" s="2" t="str">
        <f t="shared" si="1"/>
        <v>H. Scott Conklin</v>
      </c>
    </row>
    <row r="32" spans="1:19">
      <c r="A32" s="2" t="s">
        <v>845</v>
      </c>
      <c r="B32" s="2" t="s">
        <v>1297</v>
      </c>
      <c r="C32" s="2" t="s">
        <v>1298</v>
      </c>
      <c r="D32" s="2">
        <v>50</v>
      </c>
      <c r="E32" s="2" t="s">
        <v>1299</v>
      </c>
      <c r="L32" s="2" t="s">
        <v>1299</v>
      </c>
      <c r="M32" s="2" t="s">
        <v>845</v>
      </c>
      <c r="N32" s="2" t="s">
        <v>1297</v>
      </c>
      <c r="O32" s="2" t="s">
        <v>1298</v>
      </c>
      <c r="P32" s="2">
        <v>50</v>
      </c>
      <c r="R32" s="2">
        <f t="shared" si="0"/>
        <v>50</v>
      </c>
      <c r="S32" s="2" t="str">
        <f t="shared" si="1"/>
        <v>Bud Cook</v>
      </c>
    </row>
    <row r="33" spans="1:19">
      <c r="A33" s="2" t="s">
        <v>850</v>
      </c>
      <c r="B33" s="2" t="s">
        <v>1300</v>
      </c>
      <c r="C33" s="2" t="s">
        <v>1301</v>
      </c>
      <c r="D33" s="2">
        <v>55</v>
      </c>
      <c r="E33" s="2" t="s">
        <v>1302</v>
      </c>
      <c r="L33" s="2" t="s">
        <v>1302</v>
      </c>
      <c r="M33" s="2" t="s">
        <v>850</v>
      </c>
      <c r="N33" s="2" t="s">
        <v>1300</v>
      </c>
      <c r="O33" s="2" t="s">
        <v>1301</v>
      </c>
      <c r="P33" s="2">
        <v>55</v>
      </c>
      <c r="R33" s="2">
        <f t="shared" si="0"/>
        <v>55</v>
      </c>
      <c r="S33" s="2" t="str">
        <f t="shared" si="1"/>
        <v>Jill Cooper</v>
      </c>
    </row>
    <row r="34" spans="1:19">
      <c r="A34" s="2" t="s">
        <v>959</v>
      </c>
      <c r="B34" s="2" t="s">
        <v>1303</v>
      </c>
      <c r="C34" s="2" t="s">
        <v>1304</v>
      </c>
      <c r="D34" s="2">
        <v>164</v>
      </c>
      <c r="E34" s="2" t="s">
        <v>1305</v>
      </c>
      <c r="L34" s="2" t="s">
        <v>1305</v>
      </c>
      <c r="M34" s="2" t="s">
        <v>959</v>
      </c>
      <c r="N34" s="2" t="s">
        <v>1303</v>
      </c>
      <c r="O34" s="2" t="s">
        <v>1304</v>
      </c>
      <c r="P34" s="2">
        <v>164</v>
      </c>
      <c r="R34" s="2">
        <f t="shared" si="0"/>
        <v>164</v>
      </c>
      <c r="S34" s="2" t="str">
        <f t="shared" si="1"/>
        <v>Gina Curry</v>
      </c>
    </row>
    <row r="35" spans="1:19">
      <c r="A35" s="2" t="s">
        <v>895</v>
      </c>
      <c r="B35" s="2" t="s">
        <v>1306</v>
      </c>
      <c r="C35" s="2" t="s">
        <v>1307</v>
      </c>
      <c r="D35" s="2">
        <v>100</v>
      </c>
      <c r="E35" s="2" t="s">
        <v>1308</v>
      </c>
      <c r="L35" s="2" t="s">
        <v>1308</v>
      </c>
      <c r="M35" s="2" t="s">
        <v>895</v>
      </c>
      <c r="N35" s="2" t="s">
        <v>1306</v>
      </c>
      <c r="O35" s="2" t="s">
        <v>1307</v>
      </c>
      <c r="P35" s="2">
        <v>100</v>
      </c>
      <c r="R35" s="2">
        <f t="shared" si="0"/>
        <v>100</v>
      </c>
      <c r="S35" s="2" t="str">
        <f t="shared" si="1"/>
        <v>Bryan Cutler</v>
      </c>
    </row>
    <row r="36" spans="1:19">
      <c r="A36" s="2" t="s">
        <v>842</v>
      </c>
      <c r="B36" s="2" t="s">
        <v>1139</v>
      </c>
      <c r="C36" s="2" t="s">
        <v>1309</v>
      </c>
      <c r="D36" s="2">
        <v>47</v>
      </c>
      <c r="E36" s="2" t="s">
        <v>1310</v>
      </c>
      <c r="L36" s="2" t="s">
        <v>1310</v>
      </c>
      <c r="M36" s="2" t="s">
        <v>842</v>
      </c>
      <c r="N36" s="2" t="s">
        <v>1139</v>
      </c>
      <c r="O36" s="2" t="s">
        <v>1309</v>
      </c>
      <c r="P36" s="2">
        <v>47</v>
      </c>
      <c r="R36" s="2">
        <f t="shared" si="0"/>
        <v>47</v>
      </c>
      <c r="S36" s="2" t="str">
        <f t="shared" si="1"/>
        <v>Joe D'Orsie</v>
      </c>
    </row>
    <row r="37" spans="1:19">
      <c r="A37" s="2" t="s">
        <v>943</v>
      </c>
      <c r="B37" s="2" t="s">
        <v>1311</v>
      </c>
      <c r="C37" s="2" t="s">
        <v>1312</v>
      </c>
      <c r="D37" s="2">
        <v>148</v>
      </c>
      <c r="E37" s="2" t="s">
        <v>1313</v>
      </c>
      <c r="L37" s="2" t="s">
        <v>1313</v>
      </c>
      <c r="M37" s="2" t="s">
        <v>943</v>
      </c>
      <c r="N37" s="2" t="s">
        <v>1311</v>
      </c>
      <c r="O37" s="2" t="s">
        <v>1312</v>
      </c>
      <c r="P37" s="2">
        <v>148</v>
      </c>
      <c r="R37" s="2">
        <f t="shared" si="0"/>
        <v>148</v>
      </c>
      <c r="S37" s="2" t="str">
        <f t="shared" si="1"/>
        <v>Mary Jo Daley</v>
      </c>
    </row>
    <row r="38" spans="1:19">
      <c r="A38" s="2" t="s">
        <v>853</v>
      </c>
      <c r="B38" s="2" t="s">
        <v>1314</v>
      </c>
      <c r="C38" s="2" t="s">
        <v>1315</v>
      </c>
      <c r="D38" s="2">
        <v>58</v>
      </c>
      <c r="E38" s="2" t="s">
        <v>1316</v>
      </c>
      <c r="L38" s="2" t="s">
        <v>1316</v>
      </c>
      <c r="M38" s="2" t="s">
        <v>853</v>
      </c>
      <c r="N38" s="2" t="s">
        <v>1314</v>
      </c>
      <c r="O38" s="2" t="s">
        <v>1315</v>
      </c>
      <c r="P38" s="2">
        <v>58</v>
      </c>
      <c r="R38" s="2">
        <f t="shared" si="0"/>
        <v>58</v>
      </c>
      <c r="S38" s="2" t="str">
        <f t="shared" si="1"/>
        <v>Eric Davanzo</v>
      </c>
    </row>
    <row r="39" spans="1:19">
      <c r="A39" s="2" t="s">
        <v>898</v>
      </c>
      <c r="B39" s="2" t="s">
        <v>1317</v>
      </c>
      <c r="C39" s="2" t="s">
        <v>1318</v>
      </c>
      <c r="D39" s="2">
        <v>103</v>
      </c>
      <c r="E39" s="2" t="s">
        <v>1319</v>
      </c>
      <c r="L39" s="2" t="s">
        <v>1319</v>
      </c>
      <c r="M39" s="2" t="s">
        <v>898</v>
      </c>
      <c r="N39" s="2" t="s">
        <v>1317</v>
      </c>
      <c r="O39" s="2" t="s">
        <v>1318</v>
      </c>
      <c r="P39" s="2">
        <v>103</v>
      </c>
      <c r="R39" s="2">
        <f t="shared" si="0"/>
        <v>103</v>
      </c>
      <c r="S39" s="2" t="str">
        <f t="shared" si="1"/>
        <v>Nate Davidson</v>
      </c>
    </row>
    <row r="40" spans="1:19">
      <c r="A40" s="2" t="s">
        <v>936</v>
      </c>
      <c r="B40" s="2" t="s">
        <v>1320</v>
      </c>
      <c r="C40" s="2" t="s">
        <v>1321</v>
      </c>
      <c r="D40" s="2">
        <v>141</v>
      </c>
      <c r="E40" s="2" t="s">
        <v>1322</v>
      </c>
      <c r="L40" s="2" t="s">
        <v>1322</v>
      </c>
      <c r="M40" s="2" t="s">
        <v>936</v>
      </c>
      <c r="N40" s="2" t="s">
        <v>1320</v>
      </c>
      <c r="O40" s="2" t="s">
        <v>1321</v>
      </c>
      <c r="P40" s="2">
        <v>141</v>
      </c>
      <c r="R40" s="2">
        <f t="shared" si="0"/>
        <v>141</v>
      </c>
      <c r="S40" s="2" t="str">
        <f t="shared" si="1"/>
        <v>Tina M. Davis</v>
      </c>
    </row>
    <row r="41" spans="1:19">
      <c r="A41" s="2" t="s">
        <v>974</v>
      </c>
      <c r="B41" s="2" t="s">
        <v>1323</v>
      </c>
      <c r="C41" s="2" t="s">
        <v>1324</v>
      </c>
      <c r="D41" s="2">
        <v>179</v>
      </c>
      <c r="E41" s="2" t="s">
        <v>1325</v>
      </c>
      <c r="L41" s="2" t="s">
        <v>1325</v>
      </c>
      <c r="M41" s="2" t="s">
        <v>974</v>
      </c>
      <c r="N41" s="2" t="s">
        <v>1323</v>
      </c>
      <c r="O41" s="2" t="s">
        <v>1324</v>
      </c>
      <c r="P41" s="2">
        <v>179</v>
      </c>
      <c r="R41" s="2">
        <f t="shared" si="0"/>
        <v>179</v>
      </c>
      <c r="S41" s="2" t="str">
        <f t="shared" si="1"/>
        <v>Jason Dawkins</v>
      </c>
    </row>
    <row r="42" spans="1:19">
      <c r="A42" s="2" t="s">
        <v>982</v>
      </c>
      <c r="B42" s="2" t="s">
        <v>1326</v>
      </c>
      <c r="C42" s="2" t="s">
        <v>1327</v>
      </c>
      <c r="D42" s="2">
        <v>187</v>
      </c>
      <c r="E42" s="2" t="s">
        <v>1328</v>
      </c>
      <c r="L42" s="2" t="s">
        <v>1328</v>
      </c>
      <c r="M42" s="2" t="s">
        <v>982</v>
      </c>
      <c r="N42" s="2" t="s">
        <v>1326</v>
      </c>
      <c r="O42" s="2" t="s">
        <v>1327</v>
      </c>
      <c r="P42" s="2">
        <v>187</v>
      </c>
      <c r="R42" s="2">
        <f t="shared" si="0"/>
        <v>187</v>
      </c>
      <c r="S42" s="2" t="str">
        <f t="shared" si="1"/>
        <v>Gary Day</v>
      </c>
    </row>
    <row r="43" spans="1:19">
      <c r="A43" s="2" t="s">
        <v>822</v>
      </c>
      <c r="B43" s="2" t="s">
        <v>1329</v>
      </c>
      <c r="C43" s="2" t="s">
        <v>1330</v>
      </c>
      <c r="D43" s="2">
        <v>27</v>
      </c>
      <c r="E43" s="2" t="s">
        <v>1331</v>
      </c>
      <c r="L43" s="2" t="s">
        <v>1331</v>
      </c>
      <c r="M43" s="2" t="s">
        <v>822</v>
      </c>
      <c r="N43" s="2" t="s">
        <v>1329</v>
      </c>
      <c r="O43" s="2" t="s">
        <v>1330</v>
      </c>
      <c r="P43" s="2">
        <v>27</v>
      </c>
      <c r="R43" s="2">
        <f t="shared" si="0"/>
        <v>27</v>
      </c>
      <c r="S43" s="2" t="str">
        <f t="shared" si="1"/>
        <v>Daniel J. Deasy</v>
      </c>
    </row>
    <row r="44" spans="1:19">
      <c r="A44" s="2" t="s">
        <v>957</v>
      </c>
      <c r="B44" s="2" t="s">
        <v>1010</v>
      </c>
      <c r="C44" s="2" t="s">
        <v>1332</v>
      </c>
      <c r="D44" s="2">
        <v>162</v>
      </c>
      <c r="E44" s="2" t="s">
        <v>1333</v>
      </c>
      <c r="L44" s="2" t="s">
        <v>1333</v>
      </c>
      <c r="M44" s="2" t="s">
        <v>957</v>
      </c>
      <c r="N44" s="2" t="s">
        <v>1010</v>
      </c>
      <c r="O44" s="2" t="s">
        <v>1332</v>
      </c>
      <c r="P44" s="2">
        <v>162</v>
      </c>
      <c r="R44" s="2">
        <f t="shared" si="0"/>
        <v>162</v>
      </c>
      <c r="S44" s="2" t="str">
        <f t="shared" si="1"/>
        <v>David Delloso</v>
      </c>
    </row>
    <row r="45" spans="1:19">
      <c r="A45" s="2" t="s">
        <v>883</v>
      </c>
      <c r="B45" s="2" t="s">
        <v>1334</v>
      </c>
      <c r="C45" s="2" t="s">
        <v>1335</v>
      </c>
      <c r="D45" s="2">
        <v>88</v>
      </c>
      <c r="E45" s="2" t="s">
        <v>1336</v>
      </c>
      <c r="L45" s="2" t="s">
        <v>1336</v>
      </c>
      <c r="M45" s="2" t="s">
        <v>883</v>
      </c>
      <c r="N45" s="2" t="s">
        <v>1334</v>
      </c>
      <c r="O45" s="2" t="s">
        <v>1335</v>
      </c>
      <c r="P45" s="2">
        <v>88</v>
      </c>
      <c r="R45" s="2">
        <f t="shared" si="0"/>
        <v>88</v>
      </c>
      <c r="S45" s="2" t="str">
        <f t="shared" si="1"/>
        <v>Sheryl M. Delozier</v>
      </c>
    </row>
    <row r="46" spans="1:19">
      <c r="A46" s="2" t="s">
        <v>897</v>
      </c>
      <c r="B46" s="2" t="s">
        <v>1337</v>
      </c>
      <c r="C46" s="2" t="s">
        <v>1338</v>
      </c>
      <c r="D46" s="2">
        <v>102</v>
      </c>
      <c r="E46" s="2" t="s">
        <v>1339</v>
      </c>
      <c r="L46" s="2" t="s">
        <v>1339</v>
      </c>
      <c r="M46" s="2" t="s">
        <v>897</v>
      </c>
      <c r="N46" s="2" t="s">
        <v>1337</v>
      </c>
      <c r="O46" s="2" t="s">
        <v>1338</v>
      </c>
      <c r="P46" s="2">
        <v>102</v>
      </c>
      <c r="R46" s="2">
        <f t="shared" si="0"/>
        <v>102</v>
      </c>
      <c r="S46" s="2" t="str">
        <f t="shared" si="1"/>
        <v>Russ Diamond</v>
      </c>
    </row>
    <row r="47" spans="1:19">
      <c r="A47" s="2" t="s">
        <v>908</v>
      </c>
      <c r="B47" s="2" t="s">
        <v>1340</v>
      </c>
      <c r="C47" s="2" t="s">
        <v>1341</v>
      </c>
      <c r="D47" s="2">
        <v>113</v>
      </c>
      <c r="E47" s="2" t="s">
        <v>1342</v>
      </c>
      <c r="L47" s="2" t="s">
        <v>1342</v>
      </c>
      <c r="M47" s="2" t="s">
        <v>908</v>
      </c>
      <c r="N47" s="2" t="s">
        <v>1340</v>
      </c>
      <c r="O47" s="2" t="s">
        <v>1341</v>
      </c>
      <c r="P47" s="2">
        <v>113</v>
      </c>
      <c r="R47" s="2">
        <f t="shared" si="0"/>
        <v>113</v>
      </c>
      <c r="S47" s="2" t="str">
        <f t="shared" si="1"/>
        <v>Kyle Donahue</v>
      </c>
    </row>
    <row r="48" spans="1:19">
      <c r="A48" s="2" t="s">
        <v>967</v>
      </c>
      <c r="B48" s="2" t="s">
        <v>1343</v>
      </c>
      <c r="C48" s="2" t="s">
        <v>1344</v>
      </c>
      <c r="D48" s="2">
        <v>172</v>
      </c>
      <c r="E48" s="2" t="s">
        <v>1345</v>
      </c>
      <c r="L48" s="2" t="s">
        <v>1345</v>
      </c>
      <c r="M48" s="2" t="s">
        <v>967</v>
      </c>
      <c r="N48" s="2" t="s">
        <v>1343</v>
      </c>
      <c r="O48" s="2" t="s">
        <v>1344</v>
      </c>
      <c r="P48" s="2">
        <v>172</v>
      </c>
      <c r="R48" s="2">
        <f t="shared" si="0"/>
        <v>172</v>
      </c>
      <c r="S48" s="2" t="str">
        <f t="shared" si="1"/>
        <v>Sean Dougherty</v>
      </c>
    </row>
    <row r="49" spans="1:19">
      <c r="A49" s="2" t="s">
        <v>988</v>
      </c>
      <c r="B49" s="2" t="s">
        <v>1346</v>
      </c>
      <c r="C49" s="2" t="s">
        <v>1347</v>
      </c>
      <c r="D49" s="2">
        <v>193</v>
      </c>
      <c r="E49" s="2" t="s">
        <v>1348</v>
      </c>
      <c r="L49" s="2" t="s">
        <v>1348</v>
      </c>
      <c r="M49" s="2" t="s">
        <v>988</v>
      </c>
      <c r="N49" s="2" t="s">
        <v>1346</v>
      </c>
      <c r="O49" s="2" t="s">
        <v>1347</v>
      </c>
      <c r="P49" s="2">
        <v>193</v>
      </c>
      <c r="R49" s="2">
        <f t="shared" si="0"/>
        <v>193</v>
      </c>
      <c r="S49" s="2" t="str">
        <f t="shared" si="1"/>
        <v>Torren Ecker</v>
      </c>
    </row>
    <row r="50" spans="1:19">
      <c r="A50" s="2" t="s">
        <v>932</v>
      </c>
      <c r="B50" s="2" t="s">
        <v>1349</v>
      </c>
      <c r="C50" s="2" t="s">
        <v>1350</v>
      </c>
      <c r="D50" s="2">
        <v>137</v>
      </c>
      <c r="E50" s="2" t="s">
        <v>1351</v>
      </c>
      <c r="L50" s="2" t="s">
        <v>1351</v>
      </c>
      <c r="M50" s="2" t="s">
        <v>932</v>
      </c>
      <c r="N50" s="2" t="s">
        <v>1349</v>
      </c>
      <c r="O50" s="2" t="s">
        <v>1350</v>
      </c>
      <c r="P50" s="2">
        <v>137</v>
      </c>
      <c r="R50" s="2">
        <f t="shared" si="0"/>
        <v>137</v>
      </c>
      <c r="S50" s="2" t="str">
        <f t="shared" si="1"/>
        <v>Joe Emrick</v>
      </c>
    </row>
    <row r="51" spans="1:19">
      <c r="A51" s="2" t="s">
        <v>832</v>
      </c>
      <c r="B51" s="2" t="s">
        <v>1352</v>
      </c>
      <c r="C51" s="2" t="s">
        <v>1353</v>
      </c>
      <c r="D51" s="2">
        <v>37</v>
      </c>
      <c r="E51" s="2" t="s">
        <v>1354</v>
      </c>
      <c r="L51" s="2" t="s">
        <v>1354</v>
      </c>
      <c r="M51" s="2" t="s">
        <v>832</v>
      </c>
      <c r="N51" s="2" t="s">
        <v>1352</v>
      </c>
      <c r="O51" s="2" t="s">
        <v>1353</v>
      </c>
      <c r="P51" s="2">
        <v>37</v>
      </c>
      <c r="R51" s="2">
        <f t="shared" si="0"/>
        <v>37</v>
      </c>
      <c r="S51" s="2" t="str">
        <f t="shared" si="1"/>
        <v>Mindy Fee</v>
      </c>
    </row>
    <row r="52" spans="1:19">
      <c r="A52" s="2" t="s">
        <v>979</v>
      </c>
      <c r="B52" s="2" t="s">
        <v>1355</v>
      </c>
      <c r="C52" s="2" t="s">
        <v>1356</v>
      </c>
      <c r="D52" s="2">
        <v>184</v>
      </c>
      <c r="E52" s="2" t="s">
        <v>1357</v>
      </c>
      <c r="L52" s="2" t="s">
        <v>1357</v>
      </c>
      <c r="M52" s="2" t="s">
        <v>979</v>
      </c>
      <c r="N52" s="2" t="s">
        <v>1355</v>
      </c>
      <c r="O52" s="2" t="s">
        <v>1356</v>
      </c>
      <c r="P52" s="2">
        <v>184</v>
      </c>
      <c r="R52" s="2">
        <f t="shared" si="0"/>
        <v>184</v>
      </c>
      <c r="S52" s="2" t="str">
        <f t="shared" si="1"/>
        <v>Elizabeth Fiedler</v>
      </c>
    </row>
    <row r="53" spans="1:19">
      <c r="A53" s="2" t="s">
        <v>889</v>
      </c>
      <c r="B53" s="2" t="s">
        <v>1358</v>
      </c>
      <c r="C53" s="2" t="s">
        <v>1359</v>
      </c>
      <c r="D53" s="2">
        <v>94</v>
      </c>
      <c r="E53" s="2" t="s">
        <v>1360</v>
      </c>
      <c r="L53" s="2" t="s">
        <v>1360</v>
      </c>
      <c r="M53" s="2" t="s">
        <v>889</v>
      </c>
      <c r="N53" s="2" t="s">
        <v>1358</v>
      </c>
      <c r="O53" s="2" t="s">
        <v>1359</v>
      </c>
      <c r="P53" s="2">
        <v>94</v>
      </c>
      <c r="R53" s="2">
        <f t="shared" si="0"/>
        <v>94</v>
      </c>
      <c r="S53" s="2" t="str">
        <f t="shared" si="1"/>
        <v>Wendy Fink</v>
      </c>
    </row>
    <row r="54" spans="1:19">
      <c r="A54" s="2" t="s">
        <v>900</v>
      </c>
      <c r="B54" s="2" t="s">
        <v>1361</v>
      </c>
      <c r="C54" s="2" t="s">
        <v>1362</v>
      </c>
      <c r="D54" s="2">
        <v>105</v>
      </c>
      <c r="E54" s="2" t="s">
        <v>1363</v>
      </c>
      <c r="L54" s="2" t="s">
        <v>1363</v>
      </c>
      <c r="M54" s="2" t="s">
        <v>900</v>
      </c>
      <c r="N54" s="2" t="s">
        <v>1361</v>
      </c>
      <c r="O54" s="2" t="s">
        <v>1362</v>
      </c>
      <c r="P54" s="2">
        <v>105</v>
      </c>
      <c r="R54" s="2">
        <f t="shared" si="0"/>
        <v>105</v>
      </c>
      <c r="S54" s="2" t="str">
        <f t="shared" si="1"/>
        <v>Justin Fleming</v>
      </c>
    </row>
    <row r="55" spans="1:19">
      <c r="A55" s="2" t="s">
        <v>878</v>
      </c>
      <c r="B55" s="2" t="s">
        <v>1364</v>
      </c>
      <c r="C55" s="2" t="s">
        <v>1365</v>
      </c>
      <c r="D55" s="2">
        <v>83</v>
      </c>
      <c r="E55" s="2" t="s">
        <v>1366</v>
      </c>
      <c r="L55" s="2" t="s">
        <v>1366</v>
      </c>
      <c r="M55" s="2" t="s">
        <v>878</v>
      </c>
      <c r="N55" s="2" t="s">
        <v>1364</v>
      </c>
      <c r="O55" s="2" t="s">
        <v>1365</v>
      </c>
      <c r="P55" s="2">
        <v>83</v>
      </c>
      <c r="R55" s="2">
        <f t="shared" si="0"/>
        <v>83</v>
      </c>
      <c r="S55" s="2" t="str">
        <f t="shared" si="1"/>
        <v>Jamie Flick</v>
      </c>
    </row>
    <row r="56" spans="1:19">
      <c r="A56" s="2" t="s">
        <v>933</v>
      </c>
      <c r="B56" s="2" t="s">
        <v>1367</v>
      </c>
      <c r="C56" s="2" t="s">
        <v>1368</v>
      </c>
      <c r="D56" s="2">
        <v>138</v>
      </c>
      <c r="E56" s="2" t="s">
        <v>1369</v>
      </c>
      <c r="L56" s="2" t="s">
        <v>1369</v>
      </c>
      <c r="M56" s="2" t="s">
        <v>933</v>
      </c>
      <c r="N56" s="2" t="s">
        <v>1367</v>
      </c>
      <c r="O56" s="2" t="s">
        <v>1368</v>
      </c>
      <c r="P56" s="2">
        <v>138</v>
      </c>
      <c r="R56" s="2">
        <f t="shared" si="0"/>
        <v>138</v>
      </c>
      <c r="S56" s="2" t="str">
        <f t="shared" si="1"/>
        <v>Ann Flood</v>
      </c>
    </row>
    <row r="57" spans="1:19">
      <c r="A57" s="2" t="s">
        <v>818</v>
      </c>
      <c r="B57" s="2" t="s">
        <v>1370</v>
      </c>
      <c r="C57" s="2" t="s">
        <v>1371</v>
      </c>
      <c r="D57" s="2">
        <v>23</v>
      </c>
      <c r="E57" s="2" t="s">
        <v>1372</v>
      </c>
      <c r="L57" s="2" t="s">
        <v>1372</v>
      </c>
      <c r="M57" s="2" t="s">
        <v>818</v>
      </c>
      <c r="N57" s="2" t="s">
        <v>1370</v>
      </c>
      <c r="O57" s="2" t="s">
        <v>1371</v>
      </c>
      <c r="P57" s="2">
        <v>23</v>
      </c>
      <c r="R57" s="2">
        <f t="shared" si="0"/>
        <v>23</v>
      </c>
      <c r="S57" s="2" t="str">
        <f t="shared" si="1"/>
        <v>Dan Frankel</v>
      </c>
    </row>
    <row r="58" spans="1:19">
      <c r="A58" s="2" t="s">
        <v>931</v>
      </c>
      <c r="B58" s="2" t="s">
        <v>1373</v>
      </c>
      <c r="C58" s="2" t="s">
        <v>1374</v>
      </c>
      <c r="D58" s="2">
        <v>136</v>
      </c>
      <c r="E58" s="2" t="s">
        <v>1375</v>
      </c>
      <c r="L58" s="2" t="s">
        <v>1375</v>
      </c>
      <c r="M58" s="2" t="s">
        <v>931</v>
      </c>
      <c r="N58" s="2" t="s">
        <v>1373</v>
      </c>
      <c r="O58" s="2" t="s">
        <v>1374</v>
      </c>
      <c r="P58" s="2">
        <v>136</v>
      </c>
      <c r="R58" s="2">
        <f t="shared" si="0"/>
        <v>136</v>
      </c>
      <c r="S58" s="2" t="str">
        <f t="shared" si="1"/>
        <v>Robert Freeman</v>
      </c>
    </row>
    <row r="59" spans="1:19">
      <c r="A59" s="2" t="s">
        <v>821</v>
      </c>
      <c r="B59" s="2" t="s">
        <v>1376</v>
      </c>
      <c r="C59" s="2" t="s">
        <v>1377</v>
      </c>
      <c r="D59" s="2">
        <v>26</v>
      </c>
      <c r="E59" s="2" t="s">
        <v>1378</v>
      </c>
      <c r="L59" s="2" t="s">
        <v>1378</v>
      </c>
      <c r="M59" s="2" t="s">
        <v>821</v>
      </c>
      <c r="N59" s="2" t="s">
        <v>1376</v>
      </c>
      <c r="O59" s="2" t="s">
        <v>1377</v>
      </c>
      <c r="P59" s="2">
        <v>26</v>
      </c>
      <c r="R59" s="2">
        <f t="shared" si="0"/>
        <v>26</v>
      </c>
      <c r="S59" s="2" t="str">
        <f t="shared" si="1"/>
        <v>Paul Friel</v>
      </c>
    </row>
    <row r="60" spans="1:19">
      <c r="A60" s="2" t="s">
        <v>906</v>
      </c>
      <c r="B60" s="2" t="s">
        <v>1379</v>
      </c>
      <c r="C60" s="2" t="s">
        <v>1380</v>
      </c>
      <c r="D60" s="2">
        <v>111</v>
      </c>
      <c r="E60" s="2" t="s">
        <v>1381</v>
      </c>
      <c r="L60" s="2" t="s">
        <v>1381</v>
      </c>
      <c r="M60" s="2" t="s">
        <v>906</v>
      </c>
      <c r="N60" s="2" t="s">
        <v>1379</v>
      </c>
      <c r="O60" s="2" t="s">
        <v>1380</v>
      </c>
      <c r="P60" s="2">
        <v>111</v>
      </c>
      <c r="R60" s="2">
        <f t="shared" si="0"/>
        <v>111</v>
      </c>
      <c r="S60" s="2" t="str">
        <f t="shared" si="1"/>
        <v>Jonathan A. Fritz</v>
      </c>
    </row>
    <row r="61" spans="1:19">
      <c r="A61" s="2" t="s">
        <v>968</v>
      </c>
      <c r="B61" s="2" t="s">
        <v>1170</v>
      </c>
      <c r="C61" s="2" t="s">
        <v>1382</v>
      </c>
      <c r="D61" s="2">
        <v>173</v>
      </c>
      <c r="E61" s="2" t="s">
        <v>1383</v>
      </c>
      <c r="L61" s="2" t="s">
        <v>1383</v>
      </c>
      <c r="M61" s="2" t="s">
        <v>968</v>
      </c>
      <c r="N61" s="2" t="s">
        <v>1170</v>
      </c>
      <c r="O61" s="2" t="s">
        <v>1382</v>
      </c>
      <c r="P61" s="2">
        <v>173</v>
      </c>
      <c r="R61" s="2">
        <f t="shared" si="0"/>
        <v>173</v>
      </c>
      <c r="S61" s="2" t="str">
        <f t="shared" si="1"/>
        <v>Patrick Gallagher</v>
      </c>
    </row>
    <row r="62" spans="1:19">
      <c r="A62" s="2" t="s">
        <v>839</v>
      </c>
      <c r="B62" s="2" t="s">
        <v>1384</v>
      </c>
      <c r="C62" s="2" t="s">
        <v>1385</v>
      </c>
      <c r="D62" s="2">
        <v>44</v>
      </c>
      <c r="E62" s="2" t="s">
        <v>1386</v>
      </c>
      <c r="L62" s="2" t="s">
        <v>1386</v>
      </c>
      <c r="M62" s="2" t="s">
        <v>839</v>
      </c>
      <c r="N62" s="2" t="s">
        <v>1384</v>
      </c>
      <c r="O62" s="2" t="s">
        <v>1385</v>
      </c>
      <c r="P62" s="2">
        <v>44</v>
      </c>
      <c r="R62" s="2">
        <f t="shared" si="0"/>
        <v>44</v>
      </c>
      <c r="S62" s="2" t="str">
        <f t="shared" si="1"/>
        <v>Valerie Gaydos</v>
      </c>
    </row>
    <row r="63" spans="1:19">
      <c r="A63" s="2" t="s">
        <v>923</v>
      </c>
      <c r="B63" s="2" t="s">
        <v>1387</v>
      </c>
      <c r="C63" s="2" t="s">
        <v>1388</v>
      </c>
      <c r="D63" s="2">
        <v>128</v>
      </c>
      <c r="E63" s="2" t="s">
        <v>1389</v>
      </c>
      <c r="L63" s="2" t="s">
        <v>1389</v>
      </c>
      <c r="M63" s="2" t="s">
        <v>923</v>
      </c>
      <c r="N63" s="2" t="s">
        <v>1387</v>
      </c>
      <c r="O63" s="2" t="s">
        <v>1388</v>
      </c>
      <c r="P63" s="2">
        <v>128</v>
      </c>
      <c r="R63" s="2">
        <f t="shared" si="0"/>
        <v>128</v>
      </c>
      <c r="S63" s="2" t="str">
        <f t="shared" si="1"/>
        <v>Mark M. Gillen</v>
      </c>
    </row>
    <row r="64" spans="1:19">
      <c r="A64" s="2" t="s">
        <v>975</v>
      </c>
      <c r="B64" s="2" t="s">
        <v>1390</v>
      </c>
      <c r="C64" s="2" t="s">
        <v>1391</v>
      </c>
      <c r="D64" s="2">
        <v>180</v>
      </c>
      <c r="E64" s="2" t="s">
        <v>1392</v>
      </c>
      <c r="L64" s="2" t="s">
        <v>1392</v>
      </c>
      <c r="M64" s="2" t="s">
        <v>975</v>
      </c>
      <c r="N64" s="2" t="s">
        <v>1390</v>
      </c>
      <c r="O64" s="2" t="s">
        <v>1391</v>
      </c>
      <c r="P64" s="2">
        <v>180</v>
      </c>
      <c r="R64" s="2">
        <f t="shared" si="0"/>
        <v>180</v>
      </c>
      <c r="S64" s="2" t="str">
        <f t="shared" si="1"/>
        <v>Jose Giral</v>
      </c>
    </row>
    <row r="65" spans="1:19">
      <c r="A65" s="2" t="s">
        <v>994</v>
      </c>
      <c r="B65" s="2" t="s">
        <v>1393</v>
      </c>
      <c r="C65" s="2" t="s">
        <v>1394</v>
      </c>
      <c r="D65" s="2">
        <v>199</v>
      </c>
      <c r="E65" s="2" t="s">
        <v>1395</v>
      </c>
      <c r="L65" s="2" t="s">
        <v>1395</v>
      </c>
      <c r="M65" s="2" t="s">
        <v>994</v>
      </c>
      <c r="N65" s="2" t="s">
        <v>1393</v>
      </c>
      <c r="O65" s="2" t="s">
        <v>1394</v>
      </c>
      <c r="P65" s="2">
        <v>199</v>
      </c>
      <c r="R65" s="2">
        <f t="shared" si="0"/>
        <v>199</v>
      </c>
      <c r="S65" s="2" t="str">
        <f t="shared" si="1"/>
        <v>Barbara Gleim</v>
      </c>
    </row>
    <row r="66" spans="1:19">
      <c r="A66" s="2" t="s">
        <v>985</v>
      </c>
      <c r="B66" s="2" t="s">
        <v>1396</v>
      </c>
      <c r="C66" s="2" t="s">
        <v>1397</v>
      </c>
      <c r="D66" s="2">
        <v>190</v>
      </c>
      <c r="E66" s="2" t="s">
        <v>1398</v>
      </c>
      <c r="L66" s="2" t="s">
        <v>1398</v>
      </c>
      <c r="M66" s="2" t="s">
        <v>985</v>
      </c>
      <c r="N66" s="2" t="s">
        <v>1396</v>
      </c>
      <c r="O66" s="2" t="s">
        <v>1397</v>
      </c>
      <c r="P66" s="2">
        <v>190</v>
      </c>
      <c r="R66" s="2">
        <f t="shared" si="0"/>
        <v>190</v>
      </c>
      <c r="S66" s="2" t="str">
        <f t="shared" si="1"/>
        <v>Roni Green</v>
      </c>
    </row>
    <row r="67" spans="1:19">
      <c r="A67" s="2" t="s">
        <v>838</v>
      </c>
      <c r="B67" s="2" t="s">
        <v>1399</v>
      </c>
      <c r="C67" s="2" t="s">
        <v>1400</v>
      </c>
      <c r="D67" s="2">
        <v>43</v>
      </c>
      <c r="E67" s="2" t="s">
        <v>1401</v>
      </c>
      <c r="L67" s="2" t="s">
        <v>1401</v>
      </c>
      <c r="M67" s="2" t="s">
        <v>838</v>
      </c>
      <c r="N67" s="2" t="s">
        <v>1399</v>
      </c>
      <c r="O67" s="2" t="s">
        <v>1400</v>
      </c>
      <c r="P67" s="2">
        <v>43</v>
      </c>
      <c r="R67" s="2">
        <f t="shared" ref="R67:R130" si="2">D67</f>
        <v>43</v>
      </c>
      <c r="S67" s="2" t="str">
        <f t="shared" ref="S67:S130" si="3">M67</f>
        <v>Keith J. Greiner</v>
      </c>
    </row>
    <row r="68" spans="1:19">
      <c r="A68" s="2" t="s">
        <v>991</v>
      </c>
      <c r="B68" s="2" t="s">
        <v>1402</v>
      </c>
      <c r="C68" s="2" t="s">
        <v>1403</v>
      </c>
      <c r="D68" s="2">
        <v>196</v>
      </c>
      <c r="E68" s="2" t="s">
        <v>1404</v>
      </c>
      <c r="L68" s="2" t="s">
        <v>1404</v>
      </c>
      <c r="M68" s="2" t="s">
        <v>991</v>
      </c>
      <c r="N68" s="2" t="s">
        <v>1402</v>
      </c>
      <c r="O68" s="2" t="s">
        <v>1403</v>
      </c>
      <c r="P68" s="2">
        <v>196</v>
      </c>
      <c r="R68" s="2">
        <f t="shared" si="2"/>
        <v>196</v>
      </c>
      <c r="S68" s="2" t="str">
        <f t="shared" si="3"/>
        <v>Seth M. Grove</v>
      </c>
    </row>
    <row r="69" spans="1:19">
      <c r="A69" s="2" t="s">
        <v>947</v>
      </c>
      <c r="B69" s="2" t="s">
        <v>1405</v>
      </c>
      <c r="C69" s="2" t="s">
        <v>1406</v>
      </c>
      <c r="D69" s="2">
        <v>152</v>
      </c>
      <c r="E69" s="2" t="s">
        <v>1407</v>
      </c>
      <c r="L69" s="2" t="s">
        <v>1407</v>
      </c>
      <c r="M69" s="2" t="s">
        <v>947</v>
      </c>
      <c r="N69" s="2" t="s">
        <v>1405</v>
      </c>
      <c r="O69" s="2" t="s">
        <v>1406</v>
      </c>
      <c r="P69" s="2">
        <v>152</v>
      </c>
      <c r="R69" s="2">
        <f t="shared" si="2"/>
        <v>152</v>
      </c>
      <c r="S69" s="2" t="str">
        <f t="shared" si="3"/>
        <v>Nancy Guenst</v>
      </c>
    </row>
    <row r="70" spans="1:19">
      <c r="A70" s="2" t="s">
        <v>922</v>
      </c>
      <c r="B70" s="2" t="s">
        <v>1408</v>
      </c>
      <c r="C70" s="2" t="s">
        <v>1409</v>
      </c>
      <c r="D70" s="2">
        <v>127</v>
      </c>
      <c r="E70" s="2" t="s">
        <v>1410</v>
      </c>
      <c r="L70" s="2" t="s">
        <v>1410</v>
      </c>
      <c r="M70" s="2" t="s">
        <v>922</v>
      </c>
      <c r="N70" s="2" t="s">
        <v>1408</v>
      </c>
      <c r="O70" s="2" t="s">
        <v>1409</v>
      </c>
      <c r="P70" s="2">
        <v>127</v>
      </c>
      <c r="R70" s="2">
        <f t="shared" si="2"/>
        <v>127</v>
      </c>
      <c r="S70" s="2" t="str">
        <f t="shared" si="3"/>
        <v>Manuel Guzman</v>
      </c>
    </row>
    <row r="71" spans="1:19">
      <c r="A71" s="2" t="s">
        <v>913</v>
      </c>
      <c r="B71" s="2" t="s">
        <v>1112</v>
      </c>
      <c r="C71" s="2" t="s">
        <v>1411</v>
      </c>
      <c r="D71" s="2">
        <v>118</v>
      </c>
      <c r="E71" s="2" t="s">
        <v>1412</v>
      </c>
      <c r="L71" s="2" t="s">
        <v>1412</v>
      </c>
      <c r="M71" s="2" t="s">
        <v>913</v>
      </c>
      <c r="N71" s="2" t="s">
        <v>1112</v>
      </c>
      <c r="O71" s="2" t="s">
        <v>1411</v>
      </c>
      <c r="P71" s="2">
        <v>118</v>
      </c>
      <c r="R71" s="2">
        <f t="shared" si="2"/>
        <v>118</v>
      </c>
      <c r="S71" s="2" t="str">
        <f t="shared" si="3"/>
        <v>James Haddock</v>
      </c>
    </row>
    <row r="72" spans="1:19">
      <c r="A72" s="2" t="s">
        <v>879</v>
      </c>
      <c r="B72" s="2" t="s">
        <v>1139</v>
      </c>
      <c r="C72" s="2" t="s">
        <v>1413</v>
      </c>
      <c r="D72" s="2">
        <v>84</v>
      </c>
      <c r="E72" s="2" t="s">
        <v>1414</v>
      </c>
      <c r="L72" s="2" t="s">
        <v>1414</v>
      </c>
      <c r="M72" s="2" t="s">
        <v>879</v>
      </c>
      <c r="N72" s="2" t="s">
        <v>1139</v>
      </c>
      <c r="O72" s="2" t="s">
        <v>1413</v>
      </c>
      <c r="P72" s="2">
        <v>84</v>
      </c>
      <c r="R72" s="2">
        <f t="shared" si="2"/>
        <v>84</v>
      </c>
      <c r="S72" s="2" t="str">
        <f t="shared" si="3"/>
        <v>Joe Hamm</v>
      </c>
    </row>
    <row r="73" spans="1:19">
      <c r="A73" s="2" t="s">
        <v>856</v>
      </c>
      <c r="B73" s="2" t="s">
        <v>1415</v>
      </c>
      <c r="C73" s="2" t="s">
        <v>1416</v>
      </c>
      <c r="D73" s="2">
        <v>61</v>
      </c>
      <c r="E73" s="2" t="s">
        <v>1417</v>
      </c>
      <c r="L73" s="2" t="s">
        <v>1417</v>
      </c>
      <c r="M73" s="2" t="s">
        <v>856</v>
      </c>
      <c r="N73" s="2" t="s">
        <v>1415</v>
      </c>
      <c r="O73" s="2" t="s">
        <v>1416</v>
      </c>
      <c r="P73" s="2">
        <v>61</v>
      </c>
      <c r="R73" s="2">
        <f t="shared" si="2"/>
        <v>61</v>
      </c>
      <c r="S73" s="2" t="str">
        <f t="shared" si="3"/>
        <v>Liz Hanbidge</v>
      </c>
    </row>
    <row r="74" spans="1:19">
      <c r="A74" s="2" t="s">
        <v>796</v>
      </c>
      <c r="B74" s="2" t="s">
        <v>1170</v>
      </c>
      <c r="C74" s="2" t="s">
        <v>1418</v>
      </c>
      <c r="D74" s="2">
        <v>1</v>
      </c>
      <c r="E74" s="2" t="s">
        <v>1419</v>
      </c>
      <c r="L74" s="2" t="s">
        <v>1419</v>
      </c>
      <c r="M74" s="2" t="s">
        <v>796</v>
      </c>
      <c r="N74" s="2" t="s">
        <v>1170</v>
      </c>
      <c r="O74" s="2" t="s">
        <v>1418</v>
      </c>
      <c r="P74" s="2">
        <v>1</v>
      </c>
      <c r="R74" s="2">
        <f t="shared" si="2"/>
        <v>1</v>
      </c>
      <c r="S74" s="2" t="str">
        <f t="shared" si="3"/>
        <v>Patrick J. Harkins</v>
      </c>
    </row>
    <row r="75" spans="1:19">
      <c r="A75" s="2" t="s">
        <v>990</v>
      </c>
      <c r="B75" s="2" t="s">
        <v>1399</v>
      </c>
      <c r="C75" s="2" t="s">
        <v>1420</v>
      </c>
      <c r="D75" s="2">
        <v>195</v>
      </c>
      <c r="E75" s="2" t="s">
        <v>1421</v>
      </c>
      <c r="L75" s="2" t="s">
        <v>1421</v>
      </c>
      <c r="M75" s="2" t="s">
        <v>990</v>
      </c>
      <c r="N75" s="2" t="s">
        <v>1399</v>
      </c>
      <c r="O75" s="2" t="s">
        <v>1420</v>
      </c>
      <c r="P75" s="2">
        <v>195</v>
      </c>
      <c r="R75" s="2">
        <f t="shared" si="2"/>
        <v>195</v>
      </c>
      <c r="S75" s="2" t="str">
        <f t="shared" si="3"/>
        <v>Keith Harris</v>
      </c>
    </row>
    <row r="76" spans="1:19">
      <c r="A76" s="2" t="s">
        <v>981</v>
      </c>
      <c r="B76" s="2" t="s">
        <v>1422</v>
      </c>
      <c r="C76" s="2" t="s">
        <v>1420</v>
      </c>
      <c r="D76" s="2">
        <v>186</v>
      </c>
      <c r="E76" s="2" t="s">
        <v>1423</v>
      </c>
      <c r="L76" s="2" t="s">
        <v>1423</v>
      </c>
      <c r="M76" s="2" t="s">
        <v>981</v>
      </c>
      <c r="N76" s="2" t="s">
        <v>1422</v>
      </c>
      <c r="O76" s="2" t="s">
        <v>1420</v>
      </c>
      <c r="P76" s="2">
        <v>186</v>
      </c>
      <c r="R76" s="2">
        <f t="shared" si="2"/>
        <v>186</v>
      </c>
      <c r="S76" s="2" t="str">
        <f t="shared" si="3"/>
        <v>Jordan A. Harris</v>
      </c>
    </row>
    <row r="77" spans="1:19">
      <c r="A77" s="2" t="s">
        <v>917</v>
      </c>
      <c r="B77" s="2" t="s">
        <v>1424</v>
      </c>
      <c r="C77" s="2" t="s">
        <v>1425</v>
      </c>
      <c r="D77" s="2">
        <v>122</v>
      </c>
      <c r="E77" s="2" t="s">
        <v>1426</v>
      </c>
      <c r="L77" s="2" t="s">
        <v>1426</v>
      </c>
      <c r="M77" s="2" t="s">
        <v>917</v>
      </c>
      <c r="N77" s="2" t="s">
        <v>1424</v>
      </c>
      <c r="O77" s="2" t="s">
        <v>1425</v>
      </c>
      <c r="P77" s="2">
        <v>122</v>
      </c>
      <c r="R77" s="2">
        <f t="shared" si="2"/>
        <v>122</v>
      </c>
      <c r="S77" s="2" t="str">
        <f t="shared" si="3"/>
        <v>Doyle Heffley</v>
      </c>
    </row>
    <row r="78" spans="1:19">
      <c r="A78" s="2" t="s">
        <v>890</v>
      </c>
      <c r="B78" s="2" t="s">
        <v>1427</v>
      </c>
      <c r="C78" s="2" t="s">
        <v>1428</v>
      </c>
      <c r="D78" s="2">
        <v>95</v>
      </c>
      <c r="E78" s="2" t="s">
        <v>1429</v>
      </c>
      <c r="L78" s="2" t="s">
        <v>1429</v>
      </c>
      <c r="M78" s="2" t="s">
        <v>890</v>
      </c>
      <c r="N78" s="2" t="s">
        <v>1427</v>
      </c>
      <c r="O78" s="2" t="s">
        <v>1428</v>
      </c>
      <c r="P78" s="2">
        <v>95</v>
      </c>
      <c r="R78" s="2">
        <f t="shared" si="2"/>
        <v>95</v>
      </c>
      <c r="S78" s="2" t="str">
        <f t="shared" si="3"/>
        <v>Carol Hill-Evans</v>
      </c>
    </row>
    <row r="79" spans="1:19">
      <c r="A79" s="2" t="s">
        <v>937</v>
      </c>
      <c r="B79" s="2" t="s">
        <v>1349</v>
      </c>
      <c r="C79" s="2" t="s">
        <v>1430</v>
      </c>
      <c r="D79" s="2">
        <v>142</v>
      </c>
      <c r="E79" s="2" t="s">
        <v>1431</v>
      </c>
      <c r="L79" s="2" t="s">
        <v>1431</v>
      </c>
      <c r="M79" s="2" t="s">
        <v>937</v>
      </c>
      <c r="N79" s="2" t="s">
        <v>1349</v>
      </c>
      <c r="O79" s="2" t="s">
        <v>1430</v>
      </c>
      <c r="P79" s="2">
        <v>142</v>
      </c>
      <c r="R79" s="2">
        <f t="shared" si="2"/>
        <v>142</v>
      </c>
      <c r="S79" s="2" t="str">
        <f t="shared" si="3"/>
        <v>Joseph Hogan</v>
      </c>
    </row>
    <row r="80" spans="1:19">
      <c r="A80" s="2" t="s">
        <v>972</v>
      </c>
      <c r="B80" s="2" t="s">
        <v>1432</v>
      </c>
      <c r="C80" s="2" t="s">
        <v>1433</v>
      </c>
      <c r="D80" s="2">
        <v>177</v>
      </c>
      <c r="E80" s="2" t="s">
        <v>1434</v>
      </c>
      <c r="L80" s="2" t="s">
        <v>1434</v>
      </c>
      <c r="M80" s="2" t="s">
        <v>972</v>
      </c>
      <c r="N80" s="2" t="s">
        <v>1432</v>
      </c>
      <c r="O80" s="2" t="s">
        <v>1433</v>
      </c>
      <c r="P80" s="2">
        <v>177</v>
      </c>
      <c r="R80" s="2">
        <f t="shared" si="2"/>
        <v>177</v>
      </c>
      <c r="S80" s="2" t="str">
        <f t="shared" si="3"/>
        <v>Joe Hohenstein</v>
      </c>
    </row>
    <row r="81" spans="1:19">
      <c r="A81" s="2" t="s">
        <v>962</v>
      </c>
      <c r="B81" s="2" t="s">
        <v>1435</v>
      </c>
      <c r="C81" s="2" t="s">
        <v>1436</v>
      </c>
      <c r="D81" s="2">
        <v>167</v>
      </c>
      <c r="E81" s="2" t="s">
        <v>1437</v>
      </c>
      <c r="L81" s="2" t="s">
        <v>1437</v>
      </c>
      <c r="M81" s="2" t="s">
        <v>962</v>
      </c>
      <c r="N81" s="2" t="s">
        <v>1435</v>
      </c>
      <c r="O81" s="2" t="s">
        <v>1436</v>
      </c>
      <c r="P81" s="2">
        <v>167</v>
      </c>
      <c r="R81" s="2">
        <f t="shared" si="2"/>
        <v>167</v>
      </c>
      <c r="S81" s="2" t="str">
        <f t="shared" si="3"/>
        <v>Kristine Howard</v>
      </c>
    </row>
    <row r="82" spans="1:19">
      <c r="A82" s="2" t="s">
        <v>833</v>
      </c>
      <c r="B82" s="2" t="s">
        <v>1438</v>
      </c>
      <c r="C82" s="2" t="s">
        <v>1439</v>
      </c>
      <c r="D82" s="2">
        <v>38</v>
      </c>
      <c r="E82" s="2" t="s">
        <v>1440</v>
      </c>
      <c r="L82" s="2" t="s">
        <v>1440</v>
      </c>
      <c r="M82" s="2" t="s">
        <v>833</v>
      </c>
      <c r="N82" s="2" t="s">
        <v>1438</v>
      </c>
      <c r="O82" s="2" t="s">
        <v>1439</v>
      </c>
      <c r="P82" s="2">
        <v>38</v>
      </c>
      <c r="R82" s="2">
        <f t="shared" si="2"/>
        <v>38</v>
      </c>
      <c r="S82" s="2" t="str">
        <f t="shared" si="3"/>
        <v>John Inglis</v>
      </c>
    </row>
    <row r="83" spans="1:19">
      <c r="A83" s="2" t="s">
        <v>876</v>
      </c>
      <c r="B83" s="2" t="s">
        <v>1441</v>
      </c>
      <c r="C83" s="2" t="s">
        <v>1442</v>
      </c>
      <c r="D83" s="2">
        <v>81</v>
      </c>
      <c r="E83" s="2" t="s">
        <v>1443</v>
      </c>
      <c r="L83" s="2" t="s">
        <v>1443</v>
      </c>
      <c r="M83" s="2" t="s">
        <v>876</v>
      </c>
      <c r="N83" s="2" t="s">
        <v>1441</v>
      </c>
      <c r="O83" s="2" t="s">
        <v>1442</v>
      </c>
      <c r="P83" s="2">
        <v>81</v>
      </c>
      <c r="R83" s="2">
        <f t="shared" si="2"/>
        <v>81</v>
      </c>
      <c r="S83" s="2" t="str">
        <f t="shared" si="3"/>
        <v>Richard Irvin</v>
      </c>
    </row>
    <row r="84" spans="1:19">
      <c r="A84" s="2" t="s">
        <v>970</v>
      </c>
      <c r="B84" s="2" t="s">
        <v>1444</v>
      </c>
      <c r="C84" s="2" t="s">
        <v>1445</v>
      </c>
      <c r="D84" s="2">
        <v>175</v>
      </c>
      <c r="E84" s="2" t="s">
        <v>1446</v>
      </c>
      <c r="L84" s="2" t="s">
        <v>1446</v>
      </c>
      <c r="M84" s="2" t="s">
        <v>970</v>
      </c>
      <c r="N84" s="2" t="s">
        <v>1444</v>
      </c>
      <c r="O84" s="2" t="s">
        <v>1445</v>
      </c>
      <c r="P84" s="2">
        <v>175</v>
      </c>
      <c r="R84" s="2">
        <f t="shared" si="2"/>
        <v>175</v>
      </c>
      <c r="S84" s="2" t="str">
        <f t="shared" si="3"/>
        <v>Marylouise Isaacson</v>
      </c>
    </row>
    <row r="85" spans="1:19">
      <c r="A85" s="2" t="s">
        <v>859</v>
      </c>
      <c r="B85" s="2" t="s">
        <v>1447</v>
      </c>
      <c r="C85" s="2" t="s">
        <v>1112</v>
      </c>
      <c r="D85" s="2">
        <v>64</v>
      </c>
      <c r="E85" s="2" t="s">
        <v>1448</v>
      </c>
      <c r="L85" s="2" t="s">
        <v>1448</v>
      </c>
      <c r="M85" s="2" t="s">
        <v>859</v>
      </c>
      <c r="N85" s="2" t="s">
        <v>1447</v>
      </c>
      <c r="O85" s="2" t="s">
        <v>1112</v>
      </c>
      <c r="P85" s="2">
        <v>64</v>
      </c>
      <c r="R85" s="2">
        <f t="shared" si="2"/>
        <v>64</v>
      </c>
      <c r="S85" s="2" t="str">
        <f t="shared" si="3"/>
        <v>R. Lee James</v>
      </c>
    </row>
    <row r="86" spans="1:19">
      <c r="A86" s="2" t="s">
        <v>888</v>
      </c>
      <c r="B86" s="2" t="s">
        <v>1220</v>
      </c>
      <c r="C86" s="2" t="s">
        <v>1449</v>
      </c>
      <c r="D86" s="2">
        <v>93</v>
      </c>
      <c r="E86" s="2" t="s">
        <v>1450</v>
      </c>
      <c r="L86" s="2" t="s">
        <v>1450</v>
      </c>
      <c r="M86" s="2" t="s">
        <v>888</v>
      </c>
      <c r="N86" s="2" t="s">
        <v>1220</v>
      </c>
      <c r="O86" s="2" t="s">
        <v>1449</v>
      </c>
      <c r="P86" s="2">
        <v>93</v>
      </c>
      <c r="R86" s="2">
        <f t="shared" si="2"/>
        <v>93</v>
      </c>
      <c r="S86" s="2" t="str">
        <f t="shared" si="3"/>
        <v>Mike Jones</v>
      </c>
    </row>
    <row r="87" spans="1:19">
      <c r="A87" s="2" t="s">
        <v>893</v>
      </c>
      <c r="B87" s="2" t="s">
        <v>1451</v>
      </c>
      <c r="C87" s="2" t="s">
        <v>1449</v>
      </c>
      <c r="D87" s="2">
        <v>98</v>
      </c>
      <c r="E87" s="2" t="s">
        <v>1452</v>
      </c>
      <c r="L87" s="2" t="s">
        <v>1452</v>
      </c>
      <c r="M87" s="2" t="s">
        <v>893</v>
      </c>
      <c r="N87" s="2" t="s">
        <v>1451</v>
      </c>
      <c r="O87" s="2" t="s">
        <v>1449</v>
      </c>
      <c r="P87" s="2">
        <v>98</v>
      </c>
      <c r="R87" s="2">
        <f t="shared" si="2"/>
        <v>98</v>
      </c>
      <c r="S87" s="2" t="str">
        <f t="shared" si="3"/>
        <v>Thomas Jones</v>
      </c>
    </row>
    <row r="88" spans="1:19">
      <c r="A88" s="2" t="s">
        <v>810</v>
      </c>
      <c r="B88" s="2" t="s">
        <v>1453</v>
      </c>
      <c r="C88" s="2" t="s">
        <v>1454</v>
      </c>
      <c r="D88" s="2">
        <v>15</v>
      </c>
      <c r="E88" s="2" t="s">
        <v>1455</v>
      </c>
      <c r="L88" s="2" t="s">
        <v>1455</v>
      </c>
      <c r="M88" s="2" t="s">
        <v>810</v>
      </c>
      <c r="N88" s="2" t="s">
        <v>1453</v>
      </c>
      <c r="O88" s="2" t="s">
        <v>1454</v>
      </c>
      <c r="P88" s="2">
        <v>15</v>
      </c>
      <c r="R88" s="2">
        <f t="shared" si="2"/>
        <v>15</v>
      </c>
      <c r="S88" s="2" t="str">
        <f t="shared" si="3"/>
        <v>Joshua Kail</v>
      </c>
    </row>
    <row r="89" spans="1:19">
      <c r="A89" s="2" t="s">
        <v>884</v>
      </c>
      <c r="B89" s="2" t="s">
        <v>1373</v>
      </c>
      <c r="C89" s="2" t="s">
        <v>1456</v>
      </c>
      <c r="D89" s="2">
        <v>89</v>
      </c>
      <c r="E89" s="2" t="s">
        <v>1457</v>
      </c>
      <c r="L89" s="2" t="s">
        <v>1457</v>
      </c>
      <c r="M89" s="2" t="s">
        <v>884</v>
      </c>
      <c r="N89" s="2" t="s">
        <v>1373</v>
      </c>
      <c r="O89" s="2" t="s">
        <v>1456</v>
      </c>
      <c r="P89" s="2">
        <v>89</v>
      </c>
      <c r="R89" s="2">
        <f t="shared" si="2"/>
        <v>89</v>
      </c>
      <c r="S89" s="2" t="str">
        <f t="shared" si="3"/>
        <v>Rob W. Kauffman</v>
      </c>
    </row>
    <row r="90" spans="1:19">
      <c r="A90" s="2" t="s">
        <v>954</v>
      </c>
      <c r="B90" s="2" t="s">
        <v>1427</v>
      </c>
      <c r="C90" s="2" t="s">
        <v>1458</v>
      </c>
      <c r="D90" s="2">
        <v>159</v>
      </c>
      <c r="E90" s="2" t="s">
        <v>1459</v>
      </c>
      <c r="L90" s="2" t="s">
        <v>1459</v>
      </c>
      <c r="M90" s="2" t="s">
        <v>954</v>
      </c>
      <c r="N90" s="2" t="s">
        <v>1427</v>
      </c>
      <c r="O90" s="2" t="s">
        <v>1458</v>
      </c>
      <c r="P90" s="2">
        <v>159</v>
      </c>
      <c r="R90" s="2">
        <f t="shared" si="2"/>
        <v>159</v>
      </c>
      <c r="S90" s="2" t="str">
        <f t="shared" si="3"/>
        <v>Carol Kazeem</v>
      </c>
    </row>
    <row r="91" spans="1:19">
      <c r="A91" s="2" t="s">
        <v>976</v>
      </c>
      <c r="B91" s="2" t="s">
        <v>1460</v>
      </c>
      <c r="C91" s="2" t="s">
        <v>1461</v>
      </c>
      <c r="D91" s="2">
        <v>181</v>
      </c>
      <c r="E91" s="2" t="s">
        <v>1462</v>
      </c>
      <c r="L91" s="2" t="s">
        <v>1462</v>
      </c>
      <c r="M91" s="2" t="s">
        <v>976</v>
      </c>
      <c r="N91" s="2" t="s">
        <v>1460</v>
      </c>
      <c r="O91" s="2" t="s">
        <v>1461</v>
      </c>
      <c r="P91" s="2">
        <v>181</v>
      </c>
      <c r="R91" s="2">
        <f t="shared" si="2"/>
        <v>181</v>
      </c>
      <c r="S91" s="2" t="str">
        <f t="shared" si="3"/>
        <v>Malcolm Kenyatta</v>
      </c>
    </row>
    <row r="92" spans="1:19">
      <c r="A92" s="2" t="s">
        <v>868</v>
      </c>
      <c r="B92" s="2" t="s">
        <v>1463</v>
      </c>
      <c r="C92" s="2" t="s">
        <v>1464</v>
      </c>
      <c r="D92" s="2">
        <v>73</v>
      </c>
      <c r="E92" s="2" t="s">
        <v>1465</v>
      </c>
      <c r="L92" s="2" t="s">
        <v>1465</v>
      </c>
      <c r="M92" s="2" t="s">
        <v>868</v>
      </c>
      <c r="N92" s="2" t="s">
        <v>1463</v>
      </c>
      <c r="O92" s="2" t="s">
        <v>1464</v>
      </c>
      <c r="P92" s="2">
        <v>73</v>
      </c>
      <c r="R92" s="2">
        <f t="shared" si="2"/>
        <v>73</v>
      </c>
      <c r="S92" s="2" t="str">
        <f t="shared" si="3"/>
        <v>Dallas Kephart</v>
      </c>
    </row>
    <row r="93" spans="1:19">
      <c r="A93" s="2" t="s">
        <v>920</v>
      </c>
      <c r="B93" s="2" t="s">
        <v>1349</v>
      </c>
      <c r="C93" s="2" t="s">
        <v>1466</v>
      </c>
      <c r="D93" s="2">
        <v>125</v>
      </c>
      <c r="E93" s="2" t="s">
        <v>1467</v>
      </c>
      <c r="L93" s="2" t="s">
        <v>1467</v>
      </c>
      <c r="M93" s="2" t="s">
        <v>920</v>
      </c>
      <c r="N93" s="2" t="s">
        <v>1349</v>
      </c>
      <c r="O93" s="2" t="s">
        <v>1466</v>
      </c>
      <c r="P93" s="2">
        <v>125</v>
      </c>
      <c r="R93" s="2">
        <f t="shared" si="2"/>
        <v>125</v>
      </c>
      <c r="S93" s="2" t="str">
        <f t="shared" si="3"/>
        <v>Joseph Kerwin</v>
      </c>
    </row>
    <row r="94" spans="1:19">
      <c r="A94" s="2" t="s">
        <v>989</v>
      </c>
      <c r="B94" s="2" t="s">
        <v>1468</v>
      </c>
      <c r="C94" s="2" t="s">
        <v>1469</v>
      </c>
      <c r="D94" s="2">
        <v>194</v>
      </c>
      <c r="E94" s="2" t="s">
        <v>1470</v>
      </c>
      <c r="L94" s="2" t="s">
        <v>1470</v>
      </c>
      <c r="M94" s="2" t="s">
        <v>989</v>
      </c>
      <c r="N94" s="2" t="s">
        <v>1468</v>
      </c>
      <c r="O94" s="2" t="s">
        <v>1469</v>
      </c>
      <c r="P94" s="2">
        <v>194</v>
      </c>
      <c r="R94" s="2">
        <f t="shared" si="2"/>
        <v>194</v>
      </c>
      <c r="S94" s="2" t="str">
        <f t="shared" si="3"/>
        <v>Tarik Khan</v>
      </c>
    </row>
    <row r="95" spans="1:19">
      <c r="A95" s="2" t="s">
        <v>815</v>
      </c>
      <c r="B95" s="2" t="s">
        <v>1471</v>
      </c>
      <c r="C95" s="2" t="s">
        <v>1472</v>
      </c>
      <c r="D95" s="2">
        <v>20</v>
      </c>
      <c r="E95" s="2" t="s">
        <v>1473</v>
      </c>
      <c r="L95" s="2" t="s">
        <v>1473</v>
      </c>
      <c r="M95" s="2" t="s">
        <v>815</v>
      </c>
      <c r="N95" s="2" t="s">
        <v>1471</v>
      </c>
      <c r="O95" s="2" t="s">
        <v>1472</v>
      </c>
      <c r="P95" s="2">
        <v>20</v>
      </c>
      <c r="R95" s="2">
        <f t="shared" si="2"/>
        <v>20</v>
      </c>
      <c r="S95" s="2" t="str">
        <f t="shared" si="3"/>
        <v>Emily Kinkead</v>
      </c>
    </row>
    <row r="96" spans="1:19">
      <c r="A96" s="2" t="s">
        <v>964</v>
      </c>
      <c r="B96" s="2" t="s">
        <v>1474</v>
      </c>
      <c r="C96" s="2" t="s">
        <v>1475</v>
      </c>
      <c r="D96" s="2">
        <v>169</v>
      </c>
      <c r="E96" s="2" t="s">
        <v>1476</v>
      </c>
      <c r="L96" s="2" t="s">
        <v>1476</v>
      </c>
      <c r="M96" s="2" t="s">
        <v>964</v>
      </c>
      <c r="N96" s="2" t="s">
        <v>1474</v>
      </c>
      <c r="O96" s="2" t="s">
        <v>1475</v>
      </c>
      <c r="P96" s="2">
        <v>169</v>
      </c>
      <c r="R96" s="2">
        <f t="shared" si="2"/>
        <v>169</v>
      </c>
      <c r="S96" s="2" t="str">
        <f t="shared" si="3"/>
        <v>Kate Klunk</v>
      </c>
    </row>
    <row r="97" spans="1:19">
      <c r="A97" s="2" t="s">
        <v>909</v>
      </c>
      <c r="B97" s="2" t="s">
        <v>1477</v>
      </c>
      <c r="C97" s="2" t="s">
        <v>1478</v>
      </c>
      <c r="D97" s="2">
        <v>114</v>
      </c>
      <c r="E97" s="2" t="s">
        <v>1479</v>
      </c>
      <c r="L97" s="2" t="s">
        <v>1479</v>
      </c>
      <c r="M97" s="2" t="s">
        <v>909</v>
      </c>
      <c r="N97" s="2" t="s">
        <v>1477</v>
      </c>
      <c r="O97" s="2" t="s">
        <v>1478</v>
      </c>
      <c r="P97" s="2">
        <v>114</v>
      </c>
      <c r="R97" s="2">
        <f t="shared" si="2"/>
        <v>114</v>
      </c>
      <c r="S97" s="2" t="str">
        <f t="shared" si="3"/>
        <v>Bridget Malloy Kosierowski</v>
      </c>
    </row>
    <row r="98" spans="1:19">
      <c r="A98" s="2" t="s">
        <v>809</v>
      </c>
      <c r="B98" s="2" t="s">
        <v>1480</v>
      </c>
      <c r="C98" s="2" t="s">
        <v>1481</v>
      </c>
      <c r="D98" s="2">
        <v>14</v>
      </c>
      <c r="E98" s="2" t="s">
        <v>1482</v>
      </c>
      <c r="L98" s="2" t="s">
        <v>1482</v>
      </c>
      <c r="M98" s="2" t="s">
        <v>809</v>
      </c>
      <c r="N98" s="2" t="s">
        <v>1480</v>
      </c>
      <c r="O98" s="2" t="s">
        <v>1481</v>
      </c>
      <c r="P98" s="2">
        <v>14</v>
      </c>
      <c r="R98" s="2">
        <f t="shared" si="2"/>
        <v>14</v>
      </c>
      <c r="S98" s="2" t="str">
        <f t="shared" si="3"/>
        <v>Roman Kozak</v>
      </c>
    </row>
    <row r="99" spans="1:19">
      <c r="A99" s="2" t="s">
        <v>983</v>
      </c>
      <c r="B99" s="2" t="s">
        <v>1483</v>
      </c>
      <c r="C99" s="2" t="s">
        <v>1484</v>
      </c>
      <c r="D99" s="2">
        <v>188</v>
      </c>
      <c r="E99" s="2" t="s">
        <v>1485</v>
      </c>
      <c r="L99" s="2" t="s">
        <v>1485</v>
      </c>
      <c r="M99" s="2" t="s">
        <v>983</v>
      </c>
      <c r="N99" s="2" t="s">
        <v>1483</v>
      </c>
      <c r="O99" s="2" t="s">
        <v>1484</v>
      </c>
      <c r="P99" s="2">
        <v>188</v>
      </c>
      <c r="R99" s="2">
        <f t="shared" si="2"/>
        <v>188</v>
      </c>
      <c r="S99" s="2" t="str">
        <f t="shared" si="3"/>
        <v>Rick Krajewski</v>
      </c>
    </row>
    <row r="100" spans="1:19">
      <c r="A100" s="2" t="s">
        <v>956</v>
      </c>
      <c r="B100" s="2" t="s">
        <v>1486</v>
      </c>
      <c r="C100" s="2" t="s">
        <v>1487</v>
      </c>
      <c r="D100" s="2">
        <v>161</v>
      </c>
      <c r="E100" s="2" t="s">
        <v>1488</v>
      </c>
      <c r="L100" s="2" t="s">
        <v>1488</v>
      </c>
      <c r="M100" s="2" t="s">
        <v>956</v>
      </c>
      <c r="N100" s="2" t="s">
        <v>1486</v>
      </c>
      <c r="O100" s="2" t="s">
        <v>1487</v>
      </c>
      <c r="P100" s="2">
        <v>161</v>
      </c>
      <c r="R100" s="2">
        <f t="shared" si="2"/>
        <v>161</v>
      </c>
      <c r="S100" s="2" t="str">
        <f t="shared" si="3"/>
        <v>Leanne Krueger</v>
      </c>
    </row>
    <row r="101" spans="1:19">
      <c r="A101" s="2" t="s">
        <v>846</v>
      </c>
      <c r="B101" s="2" t="s">
        <v>1489</v>
      </c>
      <c r="C101" s="2" t="s">
        <v>1490</v>
      </c>
      <c r="D101" s="2">
        <v>51</v>
      </c>
      <c r="E101" s="2" t="s">
        <v>1491</v>
      </c>
      <c r="L101" s="2" t="s">
        <v>1491</v>
      </c>
      <c r="M101" s="2" t="s">
        <v>846</v>
      </c>
      <c r="N101" s="2" t="s">
        <v>1489</v>
      </c>
      <c r="O101" s="2" t="s">
        <v>1490</v>
      </c>
      <c r="P101" s="2">
        <v>51</v>
      </c>
      <c r="R101" s="2">
        <f t="shared" si="2"/>
        <v>51</v>
      </c>
      <c r="S101" s="2" t="str">
        <f t="shared" si="3"/>
        <v>Charity Krupa</v>
      </c>
    </row>
    <row r="102" spans="1:19">
      <c r="A102" s="2" t="s">
        <v>840</v>
      </c>
      <c r="B102" s="2" t="s">
        <v>1492</v>
      </c>
      <c r="C102" s="2" t="s">
        <v>1493</v>
      </c>
      <c r="D102" s="2">
        <v>45</v>
      </c>
      <c r="E102" s="2" t="s">
        <v>1494</v>
      </c>
      <c r="L102" s="2" t="s">
        <v>1494</v>
      </c>
      <c r="M102" s="2" t="s">
        <v>840</v>
      </c>
      <c r="N102" s="2" t="s">
        <v>1492</v>
      </c>
      <c r="O102" s="2" t="s">
        <v>1493</v>
      </c>
      <c r="P102" s="2">
        <v>45</v>
      </c>
      <c r="R102" s="2">
        <f t="shared" si="2"/>
        <v>45</v>
      </c>
      <c r="S102" s="2" t="str">
        <f t="shared" si="3"/>
        <v>Anita Astorino Kulik</v>
      </c>
    </row>
    <row r="103" spans="1:19">
      <c r="A103" s="2" t="s">
        <v>882</v>
      </c>
      <c r="B103" s="2" t="s">
        <v>1495</v>
      </c>
      <c r="C103" s="2" t="s">
        <v>1496</v>
      </c>
      <c r="D103" s="2">
        <v>87</v>
      </c>
      <c r="E103" s="2" t="s">
        <v>1497</v>
      </c>
      <c r="L103" s="2" t="s">
        <v>1497</v>
      </c>
      <c r="M103" s="2" t="s">
        <v>882</v>
      </c>
      <c r="N103" s="2" t="s">
        <v>1495</v>
      </c>
      <c r="O103" s="2" t="s">
        <v>1496</v>
      </c>
      <c r="P103" s="2">
        <v>87</v>
      </c>
      <c r="R103" s="2">
        <f t="shared" si="2"/>
        <v>87</v>
      </c>
      <c r="S103" s="2" t="str">
        <f t="shared" si="3"/>
        <v>Thomas Kutz</v>
      </c>
    </row>
    <row r="104" spans="1:19">
      <c r="A104" s="2" t="s">
        <v>834</v>
      </c>
      <c r="B104" s="2" t="s">
        <v>1498</v>
      </c>
      <c r="C104" s="2" t="s">
        <v>1499</v>
      </c>
      <c r="D104" s="2">
        <v>39</v>
      </c>
      <c r="E104" s="2" t="s">
        <v>1500</v>
      </c>
      <c r="L104" s="2" t="s">
        <v>1500</v>
      </c>
      <c r="M104" s="2" t="s">
        <v>834</v>
      </c>
      <c r="N104" s="2" t="s">
        <v>1498</v>
      </c>
      <c r="O104" s="2" t="s">
        <v>1499</v>
      </c>
      <c r="P104" s="2">
        <v>39</v>
      </c>
      <c r="R104" s="2">
        <f t="shared" si="2"/>
        <v>39</v>
      </c>
      <c r="S104" s="2" t="str">
        <f t="shared" si="3"/>
        <v>Andrew Kuzma</v>
      </c>
    </row>
    <row r="105" spans="1:19">
      <c r="A105" s="2" t="s">
        <v>938</v>
      </c>
      <c r="B105" s="2" t="s">
        <v>1501</v>
      </c>
      <c r="C105" s="2" t="s">
        <v>1502</v>
      </c>
      <c r="D105" s="2">
        <v>143</v>
      </c>
      <c r="E105" s="2" t="s">
        <v>1503</v>
      </c>
      <c r="L105" s="2" t="s">
        <v>1503</v>
      </c>
      <c r="M105" s="2" t="s">
        <v>938</v>
      </c>
      <c r="N105" s="2" t="s">
        <v>1501</v>
      </c>
      <c r="O105" s="2" t="s">
        <v>1502</v>
      </c>
      <c r="P105" s="2">
        <v>143</v>
      </c>
      <c r="R105" s="2">
        <f t="shared" si="2"/>
        <v>143</v>
      </c>
      <c r="S105" s="2" t="str">
        <f t="shared" si="3"/>
        <v>Shelby Labs</v>
      </c>
    </row>
    <row r="106" spans="1:19">
      <c r="A106" s="2" t="s">
        <v>808</v>
      </c>
      <c r="B106" s="2" t="s">
        <v>1438</v>
      </c>
      <c r="C106" s="2" t="s">
        <v>1504</v>
      </c>
      <c r="D106" s="2">
        <v>13</v>
      </c>
      <c r="E106" s="2" t="s">
        <v>1505</v>
      </c>
      <c r="L106" s="2" t="s">
        <v>1505</v>
      </c>
      <c r="M106" s="2" t="s">
        <v>808</v>
      </c>
      <c r="N106" s="2" t="s">
        <v>1438</v>
      </c>
      <c r="O106" s="2" t="s">
        <v>1504</v>
      </c>
      <c r="P106" s="2">
        <v>13</v>
      </c>
      <c r="R106" s="2">
        <f t="shared" si="2"/>
        <v>13</v>
      </c>
      <c r="S106" s="2" t="str">
        <f t="shared" si="3"/>
        <v>John A. Lawrence</v>
      </c>
    </row>
    <row r="107" spans="1:19">
      <c r="A107" s="2" t="s">
        <v>904</v>
      </c>
      <c r="B107" s="2" t="s">
        <v>1373</v>
      </c>
      <c r="C107" s="2" t="s">
        <v>1506</v>
      </c>
      <c r="D107" s="2">
        <v>109</v>
      </c>
      <c r="E107" s="2" t="s">
        <v>1507</v>
      </c>
      <c r="L107" s="2" t="s">
        <v>1507</v>
      </c>
      <c r="M107" s="2" t="s">
        <v>904</v>
      </c>
      <c r="N107" s="2" t="s">
        <v>1373</v>
      </c>
      <c r="O107" s="2" t="s">
        <v>1506</v>
      </c>
      <c r="P107" s="2">
        <v>109</v>
      </c>
      <c r="R107" s="2">
        <f t="shared" si="2"/>
        <v>109</v>
      </c>
      <c r="S107" s="2" t="str">
        <f t="shared" si="3"/>
        <v>Robert Leadbeter</v>
      </c>
    </row>
    <row r="108" spans="1:19">
      <c r="A108" s="2" t="s">
        <v>926</v>
      </c>
      <c r="B108" s="2" t="s">
        <v>1508</v>
      </c>
      <c r="C108" s="2" t="s">
        <v>1509</v>
      </c>
      <c r="D108" s="2">
        <v>131</v>
      </c>
      <c r="E108" s="2" t="s">
        <v>1510</v>
      </c>
      <c r="L108" s="2" t="s">
        <v>1510</v>
      </c>
      <c r="M108" s="2" t="s">
        <v>926</v>
      </c>
      <c r="N108" s="2" t="s">
        <v>1508</v>
      </c>
      <c r="O108" s="2" t="s">
        <v>1509</v>
      </c>
      <c r="P108" s="2">
        <v>131</v>
      </c>
      <c r="R108" s="2">
        <f t="shared" si="2"/>
        <v>131</v>
      </c>
      <c r="S108" s="2" t="str">
        <f t="shared" si="3"/>
        <v>Milou Mackenzie</v>
      </c>
    </row>
    <row r="109" spans="1:19">
      <c r="A109" s="2" t="s">
        <v>910</v>
      </c>
      <c r="B109" s="2" t="s">
        <v>1511</v>
      </c>
      <c r="C109" s="2" t="s">
        <v>1512</v>
      </c>
      <c r="D109" s="2">
        <v>115</v>
      </c>
      <c r="E109" s="2" t="s">
        <v>1513</v>
      </c>
      <c r="L109" s="2" t="s">
        <v>1513</v>
      </c>
      <c r="M109" s="2" t="s">
        <v>910</v>
      </c>
      <c r="N109" s="2" t="s">
        <v>1511</v>
      </c>
      <c r="O109" s="2" t="s">
        <v>1512</v>
      </c>
      <c r="P109" s="2">
        <v>115</v>
      </c>
      <c r="R109" s="2">
        <f t="shared" si="2"/>
        <v>115</v>
      </c>
      <c r="S109" s="2" t="str">
        <f t="shared" si="3"/>
        <v>Maureen E. Madden</v>
      </c>
    </row>
    <row r="110" spans="1:19">
      <c r="A110" s="2" t="s">
        <v>899</v>
      </c>
      <c r="B110" s="2" t="s">
        <v>1010</v>
      </c>
      <c r="C110" s="2" t="s">
        <v>1514</v>
      </c>
      <c r="D110" s="2">
        <v>104</v>
      </c>
      <c r="E110" s="2" t="s">
        <v>1515</v>
      </c>
      <c r="L110" s="2" t="s">
        <v>1515</v>
      </c>
      <c r="M110" s="2" t="s">
        <v>899</v>
      </c>
      <c r="N110" s="2" t="s">
        <v>1010</v>
      </c>
      <c r="O110" s="2" t="s">
        <v>1514</v>
      </c>
      <c r="P110" s="2">
        <v>104</v>
      </c>
      <c r="R110" s="2">
        <f t="shared" si="2"/>
        <v>104</v>
      </c>
      <c r="S110" s="2" t="str">
        <f t="shared" si="3"/>
        <v>David Madsen</v>
      </c>
    </row>
    <row r="111" spans="1:19">
      <c r="A111" s="2" t="s">
        <v>855</v>
      </c>
      <c r="B111" s="2" t="s">
        <v>1516</v>
      </c>
      <c r="C111" s="2" t="s">
        <v>1517</v>
      </c>
      <c r="D111" s="2">
        <v>60</v>
      </c>
      <c r="E111" s="2" t="s">
        <v>1518</v>
      </c>
      <c r="L111" s="2" t="s">
        <v>1518</v>
      </c>
      <c r="M111" s="2" t="s">
        <v>855</v>
      </c>
      <c r="N111" s="2" t="s">
        <v>1516</v>
      </c>
      <c r="O111" s="2" t="s">
        <v>1517</v>
      </c>
      <c r="P111" s="2">
        <v>60</v>
      </c>
      <c r="R111" s="2">
        <f t="shared" si="2"/>
        <v>60</v>
      </c>
      <c r="S111" s="2" t="str">
        <f t="shared" si="3"/>
        <v>Abby Major</v>
      </c>
    </row>
    <row r="112" spans="1:19">
      <c r="A112" s="2" t="s">
        <v>978</v>
      </c>
      <c r="B112" s="2" t="s">
        <v>1519</v>
      </c>
      <c r="C112" s="2" t="s">
        <v>1520</v>
      </c>
      <c r="D112" s="2">
        <v>183</v>
      </c>
      <c r="E112" s="2" t="s">
        <v>1521</v>
      </c>
      <c r="L112" s="2" t="s">
        <v>1521</v>
      </c>
      <c r="M112" s="2" t="s">
        <v>978</v>
      </c>
      <c r="N112" s="2" t="s">
        <v>1519</v>
      </c>
      <c r="O112" s="2" t="s">
        <v>1520</v>
      </c>
      <c r="P112" s="2">
        <v>183</v>
      </c>
      <c r="R112" s="2">
        <f t="shared" si="2"/>
        <v>183</v>
      </c>
      <c r="S112" s="2" t="str">
        <f t="shared" si="3"/>
        <v>Zachary A. Mako</v>
      </c>
    </row>
    <row r="113" spans="1:19">
      <c r="A113" s="2" t="s">
        <v>848</v>
      </c>
      <c r="B113" s="2" t="s">
        <v>1522</v>
      </c>
      <c r="C113" s="2" t="s">
        <v>1523</v>
      </c>
      <c r="D113" s="2">
        <v>53</v>
      </c>
      <c r="E113" s="2" t="s">
        <v>1524</v>
      </c>
      <c r="L113" s="2" t="s">
        <v>1524</v>
      </c>
      <c r="M113" s="2" t="s">
        <v>848</v>
      </c>
      <c r="N113" s="2" t="s">
        <v>1522</v>
      </c>
      <c r="O113" s="2" t="s">
        <v>1523</v>
      </c>
      <c r="P113" s="2">
        <v>53</v>
      </c>
      <c r="R113" s="2">
        <f t="shared" si="2"/>
        <v>53</v>
      </c>
      <c r="S113" s="2" t="str">
        <f t="shared" si="3"/>
        <v>Steven Malagari</v>
      </c>
    </row>
    <row r="114" spans="1:19">
      <c r="A114" s="2" t="s">
        <v>925</v>
      </c>
      <c r="B114" s="2" t="s">
        <v>1010</v>
      </c>
      <c r="C114" s="2" t="s">
        <v>1525</v>
      </c>
      <c r="D114" s="2">
        <v>130</v>
      </c>
      <c r="E114" s="2" t="s">
        <v>1526</v>
      </c>
      <c r="L114" s="2" t="s">
        <v>1526</v>
      </c>
      <c r="M114" s="2" t="s">
        <v>925</v>
      </c>
      <c r="N114" s="2" t="s">
        <v>1010</v>
      </c>
      <c r="O114" s="2" t="s">
        <v>1525</v>
      </c>
      <c r="P114" s="2">
        <v>130</v>
      </c>
      <c r="R114" s="2">
        <f t="shared" si="2"/>
        <v>130</v>
      </c>
      <c r="S114" s="2" t="str">
        <f t="shared" si="3"/>
        <v>David M. Maloney, Sr.</v>
      </c>
    </row>
    <row r="115" spans="1:19">
      <c r="A115" s="2" t="s">
        <v>973</v>
      </c>
      <c r="B115" s="2" t="s">
        <v>1527</v>
      </c>
      <c r="C115" s="2" t="s">
        <v>1528</v>
      </c>
      <c r="D115" s="2">
        <v>178</v>
      </c>
      <c r="E115" s="2" t="s">
        <v>1529</v>
      </c>
      <c r="L115" s="2" t="s">
        <v>1529</v>
      </c>
      <c r="M115" s="2" t="s">
        <v>973</v>
      </c>
      <c r="N115" s="2" t="s">
        <v>1527</v>
      </c>
      <c r="O115" s="2" t="s">
        <v>1528</v>
      </c>
      <c r="P115" s="2">
        <v>178</v>
      </c>
      <c r="R115" s="2">
        <f t="shared" si="2"/>
        <v>178</v>
      </c>
      <c r="S115" s="2" t="str">
        <f t="shared" si="3"/>
        <v>Kristin Marcell</v>
      </c>
    </row>
    <row r="116" spans="1:19">
      <c r="A116" s="2" t="s">
        <v>820</v>
      </c>
      <c r="B116" s="2" t="s">
        <v>1530</v>
      </c>
      <c r="C116" s="2" t="s">
        <v>1531</v>
      </c>
      <c r="D116" s="2">
        <v>25</v>
      </c>
      <c r="E116" s="2" t="s">
        <v>1532</v>
      </c>
      <c r="L116" s="2" t="s">
        <v>1532</v>
      </c>
      <c r="M116" s="2" t="s">
        <v>820</v>
      </c>
      <c r="N116" s="2" t="s">
        <v>1530</v>
      </c>
      <c r="O116" s="2" t="s">
        <v>1531</v>
      </c>
      <c r="P116" s="2">
        <v>25</v>
      </c>
      <c r="R116" s="2">
        <f t="shared" si="2"/>
        <v>25</v>
      </c>
      <c r="S116" s="2" t="str">
        <f t="shared" si="3"/>
        <v>Brandon Markosek</v>
      </c>
    </row>
    <row r="117" spans="1:19">
      <c r="A117" s="2" t="s">
        <v>811</v>
      </c>
      <c r="B117" s="2" t="s">
        <v>1373</v>
      </c>
      <c r="C117" s="2" t="s">
        <v>1533</v>
      </c>
      <c r="D117" s="2">
        <v>16</v>
      </c>
      <c r="E117" s="2" t="s">
        <v>1534</v>
      </c>
      <c r="L117" s="2" t="s">
        <v>1534</v>
      </c>
      <c r="M117" s="2" t="s">
        <v>811</v>
      </c>
      <c r="N117" s="2" t="s">
        <v>1373</v>
      </c>
      <c r="O117" s="2" t="s">
        <v>1533</v>
      </c>
      <c r="P117" s="2">
        <v>16</v>
      </c>
      <c r="R117" s="2">
        <f t="shared" si="2"/>
        <v>16</v>
      </c>
      <c r="S117" s="2" t="str">
        <f t="shared" si="3"/>
        <v>Robert Matzie</v>
      </c>
    </row>
    <row r="118" spans="1:19">
      <c r="A118" s="2" t="s">
        <v>819</v>
      </c>
      <c r="B118" s="2" t="s">
        <v>1535</v>
      </c>
      <c r="C118" s="2" t="s">
        <v>1536</v>
      </c>
      <c r="D118" s="2">
        <v>24</v>
      </c>
      <c r="E118" s="2" t="s">
        <v>1537</v>
      </c>
      <c r="L118" s="2" t="s">
        <v>1537</v>
      </c>
      <c r="M118" s="2" t="s">
        <v>819</v>
      </c>
      <c r="N118" s="2" t="s">
        <v>1535</v>
      </c>
      <c r="O118" s="2" t="s">
        <v>1536</v>
      </c>
      <c r="P118" s="2">
        <v>24</v>
      </c>
      <c r="R118" s="2">
        <f t="shared" si="2"/>
        <v>24</v>
      </c>
      <c r="S118" s="2" t="str">
        <f t="shared" si="3"/>
        <v>La'Tasha Mayes</v>
      </c>
    </row>
    <row r="119" spans="1:19">
      <c r="A119" s="2" t="s">
        <v>827</v>
      </c>
      <c r="B119" s="2" t="s">
        <v>1139</v>
      </c>
      <c r="C119" s="2" t="s">
        <v>1538</v>
      </c>
      <c r="D119" s="2">
        <v>32</v>
      </c>
      <c r="E119" s="2" t="s">
        <v>1539</v>
      </c>
      <c r="L119" s="2" t="s">
        <v>1539</v>
      </c>
      <c r="M119" s="2" t="s">
        <v>827</v>
      </c>
      <c r="N119" s="2" t="s">
        <v>1139</v>
      </c>
      <c r="O119" s="2" t="s">
        <v>1538</v>
      </c>
      <c r="P119" s="2">
        <v>32</v>
      </c>
      <c r="R119" s="2">
        <f t="shared" si="2"/>
        <v>32</v>
      </c>
      <c r="S119" s="2" t="str">
        <f t="shared" si="3"/>
        <v>Joe McAndrew</v>
      </c>
    </row>
    <row r="120" spans="1:19">
      <c r="A120" s="2" t="s">
        <v>986</v>
      </c>
      <c r="B120" s="2" t="s">
        <v>1540</v>
      </c>
      <c r="C120" s="2" t="s">
        <v>1541</v>
      </c>
      <c r="D120" s="2">
        <v>191</v>
      </c>
      <c r="E120" s="2" t="s">
        <v>1542</v>
      </c>
      <c r="L120" s="2" t="s">
        <v>1542</v>
      </c>
      <c r="M120" s="2" t="s">
        <v>986</v>
      </c>
      <c r="N120" s="2" t="s">
        <v>1540</v>
      </c>
      <c r="O120" s="2" t="s">
        <v>1541</v>
      </c>
      <c r="P120" s="2">
        <v>191</v>
      </c>
      <c r="R120" s="2">
        <f t="shared" si="2"/>
        <v>191</v>
      </c>
      <c r="S120" s="2" t="str">
        <f t="shared" si="3"/>
        <v>Joanna McClinton</v>
      </c>
    </row>
    <row r="121" spans="1:19">
      <c r="A121" s="2" t="s">
        <v>928</v>
      </c>
      <c r="B121" s="2" t="s">
        <v>1543</v>
      </c>
      <c r="C121" s="2" t="s">
        <v>1544</v>
      </c>
      <c r="D121" s="2">
        <v>133</v>
      </c>
      <c r="E121" s="2" t="s">
        <v>1545</v>
      </c>
      <c r="L121" s="2" t="s">
        <v>1545</v>
      </c>
      <c r="M121" s="2" t="s">
        <v>928</v>
      </c>
      <c r="N121" s="2" t="s">
        <v>1543</v>
      </c>
      <c r="O121" s="2" t="s">
        <v>1544</v>
      </c>
      <c r="P121" s="2">
        <v>133</v>
      </c>
      <c r="R121" s="2">
        <f t="shared" si="2"/>
        <v>133</v>
      </c>
      <c r="S121" s="2" t="str">
        <f t="shared" si="3"/>
        <v>Jeanne McNeill</v>
      </c>
    </row>
    <row r="122" spans="1:19">
      <c r="A122" s="2" t="s">
        <v>901</v>
      </c>
      <c r="B122" s="2" t="s">
        <v>1495</v>
      </c>
      <c r="C122" s="2" t="s">
        <v>1546</v>
      </c>
      <c r="D122" s="2">
        <v>106</v>
      </c>
      <c r="E122" s="2" t="s">
        <v>1547</v>
      </c>
      <c r="L122" s="2" t="s">
        <v>1547</v>
      </c>
      <c r="M122" s="2" t="s">
        <v>901</v>
      </c>
      <c r="N122" s="2" t="s">
        <v>1495</v>
      </c>
      <c r="O122" s="2" t="s">
        <v>1546</v>
      </c>
      <c r="P122" s="2">
        <v>106</v>
      </c>
      <c r="R122" s="2">
        <f t="shared" si="2"/>
        <v>106</v>
      </c>
      <c r="S122" s="2" t="str">
        <f t="shared" si="3"/>
        <v>Thomas L. Mehaffie III</v>
      </c>
    </row>
    <row r="123" spans="1:19">
      <c r="A123" s="2" t="s">
        <v>892</v>
      </c>
      <c r="B123" s="2" t="s">
        <v>1158</v>
      </c>
      <c r="C123" s="2" t="s">
        <v>1548</v>
      </c>
      <c r="D123" s="2">
        <v>97</v>
      </c>
      <c r="E123" s="2" t="s">
        <v>1549</v>
      </c>
      <c r="L123" s="2" t="s">
        <v>1549</v>
      </c>
      <c r="M123" s="2" t="s">
        <v>892</v>
      </c>
      <c r="N123" s="2" t="s">
        <v>1158</v>
      </c>
      <c r="O123" s="2" t="s">
        <v>1548</v>
      </c>
      <c r="P123" s="2">
        <v>97</v>
      </c>
      <c r="R123" s="2">
        <f t="shared" si="2"/>
        <v>97</v>
      </c>
      <c r="S123" s="2" t="str">
        <f t="shared" si="3"/>
        <v>Steven C. Mentzer</v>
      </c>
    </row>
    <row r="124" spans="1:19">
      <c r="A124" s="2" t="s">
        <v>797</v>
      </c>
      <c r="B124" s="2" t="s">
        <v>1373</v>
      </c>
      <c r="C124" s="2" t="s">
        <v>1550</v>
      </c>
      <c r="D124" s="2">
        <v>2</v>
      </c>
      <c r="E124" s="2" t="s">
        <v>1551</v>
      </c>
      <c r="L124" s="2" t="s">
        <v>1551</v>
      </c>
      <c r="M124" s="2" t="s">
        <v>797</v>
      </c>
      <c r="N124" s="2" t="s">
        <v>1373</v>
      </c>
      <c r="O124" s="2" t="s">
        <v>1550</v>
      </c>
      <c r="P124" s="2">
        <v>2</v>
      </c>
      <c r="R124" s="2">
        <f t="shared" si="2"/>
        <v>2</v>
      </c>
      <c r="S124" s="2" t="str">
        <f t="shared" si="3"/>
        <v>Robert Merski</v>
      </c>
    </row>
    <row r="125" spans="1:19">
      <c r="A125" s="2" t="s">
        <v>864</v>
      </c>
      <c r="B125" s="2" t="s">
        <v>1552</v>
      </c>
      <c r="C125" s="2" t="s">
        <v>1553</v>
      </c>
      <c r="D125" s="2">
        <v>69</v>
      </c>
      <c r="E125" s="2" t="s">
        <v>1554</v>
      </c>
      <c r="L125" s="2" t="s">
        <v>1554</v>
      </c>
      <c r="M125" s="2" t="s">
        <v>864</v>
      </c>
      <c r="N125" s="2" t="s">
        <v>1552</v>
      </c>
      <c r="O125" s="2" t="s">
        <v>1553</v>
      </c>
      <c r="P125" s="2">
        <v>69</v>
      </c>
      <c r="R125" s="2">
        <f t="shared" si="2"/>
        <v>69</v>
      </c>
      <c r="S125" s="2" t="str">
        <f t="shared" si="3"/>
        <v>Carl Walker Metzgar</v>
      </c>
    </row>
    <row r="126" spans="1:19">
      <c r="A126" s="2" t="s">
        <v>835</v>
      </c>
      <c r="B126" s="2" t="s">
        <v>1555</v>
      </c>
      <c r="C126" s="2" t="s">
        <v>1556</v>
      </c>
      <c r="D126" s="2">
        <v>40</v>
      </c>
      <c r="E126" s="2" t="s">
        <v>1557</v>
      </c>
      <c r="L126" s="2" t="s">
        <v>1557</v>
      </c>
      <c r="M126" s="2" t="s">
        <v>835</v>
      </c>
      <c r="N126" s="2" t="s">
        <v>1555</v>
      </c>
      <c r="O126" s="2" t="s">
        <v>1556</v>
      </c>
      <c r="P126" s="2">
        <v>40</v>
      </c>
      <c r="R126" s="2">
        <f t="shared" si="2"/>
        <v>40</v>
      </c>
      <c r="S126" s="2" t="str">
        <f t="shared" si="3"/>
        <v>Natalie Mihalek</v>
      </c>
    </row>
    <row r="127" spans="1:19">
      <c r="A127" s="2" t="s">
        <v>836</v>
      </c>
      <c r="B127" s="2" t="s">
        <v>1558</v>
      </c>
      <c r="C127" s="2" t="s">
        <v>1124</v>
      </c>
      <c r="D127" s="2">
        <v>41</v>
      </c>
      <c r="E127" s="2" t="s">
        <v>1559</v>
      </c>
      <c r="L127" s="2" t="s">
        <v>1559</v>
      </c>
      <c r="M127" s="2" t="s">
        <v>836</v>
      </c>
      <c r="N127" s="2" t="s">
        <v>1558</v>
      </c>
      <c r="O127" s="2" t="s">
        <v>1124</v>
      </c>
      <c r="P127" s="2">
        <v>41</v>
      </c>
      <c r="R127" s="2">
        <f t="shared" si="2"/>
        <v>41</v>
      </c>
      <c r="S127" s="2" t="str">
        <f t="shared" si="3"/>
        <v>Brett Miller</v>
      </c>
    </row>
    <row r="128" spans="1:19">
      <c r="A128" s="2" t="s">
        <v>837</v>
      </c>
      <c r="B128" s="2" t="s">
        <v>1329</v>
      </c>
      <c r="C128" s="2" t="s">
        <v>1124</v>
      </c>
      <c r="D128" s="2">
        <v>42</v>
      </c>
      <c r="E128" s="2" t="s">
        <v>1560</v>
      </c>
      <c r="L128" s="2" t="s">
        <v>1560</v>
      </c>
      <c r="M128" s="2" t="s">
        <v>837</v>
      </c>
      <c r="N128" s="2" t="s">
        <v>1329</v>
      </c>
      <c r="O128" s="2" t="s">
        <v>1124</v>
      </c>
      <c r="P128" s="2">
        <v>42</v>
      </c>
      <c r="R128" s="2">
        <f t="shared" si="2"/>
        <v>42</v>
      </c>
      <c r="S128" s="2" t="str">
        <f t="shared" si="3"/>
        <v>Dan Miller</v>
      </c>
    </row>
    <row r="129" spans="1:19">
      <c r="A129" s="2" t="s">
        <v>886</v>
      </c>
      <c r="B129" s="2" t="s">
        <v>1108</v>
      </c>
      <c r="C129" s="2" t="s">
        <v>1561</v>
      </c>
      <c r="D129" s="2">
        <v>91</v>
      </c>
      <c r="E129" s="2" t="s">
        <v>1562</v>
      </c>
      <c r="L129" s="2" t="s">
        <v>1562</v>
      </c>
      <c r="M129" s="2" t="s">
        <v>886</v>
      </c>
      <c r="N129" s="2" t="s">
        <v>1108</v>
      </c>
      <c r="O129" s="2" t="s">
        <v>1561</v>
      </c>
      <c r="P129" s="2">
        <v>91</v>
      </c>
      <c r="R129" s="2">
        <f t="shared" si="2"/>
        <v>91</v>
      </c>
      <c r="S129" s="2" t="str">
        <f t="shared" si="3"/>
        <v>Dan Moul</v>
      </c>
    </row>
    <row r="130" spans="1:19">
      <c r="A130" s="2" t="s">
        <v>907</v>
      </c>
      <c r="B130" s="2" t="s">
        <v>1340</v>
      </c>
      <c r="C130" s="2" t="s">
        <v>1563</v>
      </c>
      <c r="D130" s="2">
        <v>112</v>
      </c>
      <c r="E130" s="2" t="s">
        <v>1564</v>
      </c>
      <c r="L130" s="2" t="s">
        <v>1564</v>
      </c>
      <c r="M130" s="2" t="s">
        <v>907</v>
      </c>
      <c r="N130" s="2" t="s">
        <v>1340</v>
      </c>
      <c r="O130" s="2" t="s">
        <v>1563</v>
      </c>
      <c r="P130" s="2">
        <v>112</v>
      </c>
      <c r="R130" s="2">
        <f t="shared" si="2"/>
        <v>112</v>
      </c>
      <c r="S130" s="2" t="str">
        <f t="shared" si="3"/>
        <v>Kyle Mullins</v>
      </c>
    </row>
    <row r="131" spans="1:19">
      <c r="A131" s="2" t="s">
        <v>939</v>
      </c>
      <c r="B131" s="2" t="s">
        <v>1565</v>
      </c>
      <c r="C131" s="2" t="s">
        <v>1566</v>
      </c>
      <c r="D131" s="2">
        <v>144</v>
      </c>
      <c r="E131" s="2" t="s">
        <v>1567</v>
      </c>
      <c r="L131" s="2" t="s">
        <v>1567</v>
      </c>
      <c r="M131" s="2" t="s">
        <v>939</v>
      </c>
      <c r="N131" s="2" t="s">
        <v>1565</v>
      </c>
      <c r="O131" s="2" t="s">
        <v>1566</v>
      </c>
      <c r="P131" s="2">
        <v>144</v>
      </c>
      <c r="R131" s="2">
        <f t="shared" ref="R131:R194" si="4">D131</f>
        <v>144</v>
      </c>
      <c r="S131" s="2" t="str">
        <f t="shared" ref="S131:S194" si="5">M131</f>
        <v>Brian Munroe</v>
      </c>
    </row>
    <row r="132" spans="1:19">
      <c r="A132" s="2" t="s">
        <v>806</v>
      </c>
      <c r="B132" s="2" t="s">
        <v>1568</v>
      </c>
      <c r="C132" s="2" t="s">
        <v>1569</v>
      </c>
      <c r="D132" s="2">
        <v>11</v>
      </c>
      <c r="E132" s="2" t="s">
        <v>1570</v>
      </c>
      <c r="L132" s="2" t="s">
        <v>1570</v>
      </c>
      <c r="M132" s="2" t="s">
        <v>806</v>
      </c>
      <c r="N132" s="2" t="s">
        <v>1568</v>
      </c>
      <c r="O132" s="2" t="s">
        <v>1569</v>
      </c>
      <c r="P132" s="2">
        <v>11</v>
      </c>
      <c r="R132" s="2">
        <f t="shared" si="4"/>
        <v>11</v>
      </c>
      <c r="S132" s="2" t="str">
        <f t="shared" si="5"/>
        <v>Marci Mustello</v>
      </c>
    </row>
    <row r="133" spans="1:19">
      <c r="A133" s="2" t="s">
        <v>969</v>
      </c>
      <c r="B133" s="2" t="s">
        <v>1571</v>
      </c>
      <c r="C133" s="2" t="s">
        <v>1572</v>
      </c>
      <c r="D133" s="2">
        <v>174</v>
      </c>
      <c r="E133" s="2" t="s">
        <v>1573</v>
      </c>
      <c r="L133" s="2" t="s">
        <v>1573</v>
      </c>
      <c r="M133" s="2" t="s">
        <v>969</v>
      </c>
      <c r="N133" s="2" t="s">
        <v>1571</v>
      </c>
      <c r="O133" s="2" t="s">
        <v>1572</v>
      </c>
      <c r="P133" s="2">
        <v>174</v>
      </c>
      <c r="R133" s="2">
        <f t="shared" si="4"/>
        <v>174</v>
      </c>
      <c r="S133" s="2" t="str">
        <f t="shared" si="5"/>
        <v>Ed Neilson</v>
      </c>
    </row>
    <row r="134" spans="1:19">
      <c r="A134" s="2" t="s">
        <v>852</v>
      </c>
      <c r="B134" s="2" t="s">
        <v>1314</v>
      </c>
      <c r="C134" s="2" t="s">
        <v>1574</v>
      </c>
      <c r="D134" s="2">
        <v>57</v>
      </c>
      <c r="E134" s="2" t="s">
        <v>1575</v>
      </c>
      <c r="L134" s="2" t="s">
        <v>1575</v>
      </c>
      <c r="M134" s="2" t="s">
        <v>852</v>
      </c>
      <c r="N134" s="2" t="s">
        <v>1314</v>
      </c>
      <c r="O134" s="2" t="s">
        <v>1574</v>
      </c>
      <c r="P134" s="2">
        <v>57</v>
      </c>
      <c r="R134" s="2">
        <f t="shared" si="4"/>
        <v>57</v>
      </c>
      <c r="S134" s="2" t="str">
        <f t="shared" si="5"/>
        <v>Eric Nelson</v>
      </c>
    </row>
    <row r="135" spans="1:19">
      <c r="A135" s="2" t="s">
        <v>949</v>
      </c>
      <c r="B135" s="2" t="s">
        <v>1576</v>
      </c>
      <c r="C135" s="2" t="s">
        <v>1574</v>
      </c>
      <c r="D135" s="2">
        <v>154</v>
      </c>
      <c r="E135" s="2" t="s">
        <v>1577</v>
      </c>
      <c r="L135" s="2" t="s">
        <v>1577</v>
      </c>
      <c r="M135" s="2" t="s">
        <v>949</v>
      </c>
      <c r="N135" s="2" t="s">
        <v>1576</v>
      </c>
      <c r="O135" s="2" t="s">
        <v>1574</v>
      </c>
      <c r="P135" s="2">
        <v>154</v>
      </c>
      <c r="R135" s="2">
        <f t="shared" si="4"/>
        <v>154</v>
      </c>
      <c r="S135" s="2" t="str">
        <f t="shared" si="5"/>
        <v>Napoleon Nelson</v>
      </c>
    </row>
    <row r="136" spans="1:19">
      <c r="A136" s="2" t="s">
        <v>960</v>
      </c>
      <c r="B136" s="2" t="s">
        <v>1578</v>
      </c>
      <c r="C136" s="2" t="s">
        <v>1579</v>
      </c>
      <c r="D136" s="2">
        <v>165</v>
      </c>
      <c r="E136" s="2" t="s">
        <v>1580</v>
      </c>
      <c r="L136" s="2" t="s">
        <v>1580</v>
      </c>
      <c r="M136" s="2" t="s">
        <v>960</v>
      </c>
      <c r="N136" s="2" t="s">
        <v>1578</v>
      </c>
      <c r="O136" s="2" t="s">
        <v>1579</v>
      </c>
      <c r="P136" s="2">
        <v>165</v>
      </c>
      <c r="R136" s="2">
        <f t="shared" si="4"/>
        <v>165</v>
      </c>
      <c r="S136" s="2" t="str">
        <f t="shared" si="5"/>
        <v>Jennifer O'Mara</v>
      </c>
    </row>
    <row r="137" spans="1:19">
      <c r="A137" s="2" t="s">
        <v>843</v>
      </c>
      <c r="B137" s="2" t="s">
        <v>1264</v>
      </c>
      <c r="C137" s="2" t="s">
        <v>1581</v>
      </c>
      <c r="D137" s="2">
        <v>48</v>
      </c>
      <c r="E137" s="2" t="s">
        <v>1582</v>
      </c>
      <c r="L137" s="2" t="s">
        <v>1582</v>
      </c>
      <c r="M137" s="2" t="s">
        <v>843</v>
      </c>
      <c r="N137" s="2" t="s">
        <v>1264</v>
      </c>
      <c r="O137" s="2" t="s">
        <v>1581</v>
      </c>
      <c r="P137" s="2">
        <v>48</v>
      </c>
      <c r="R137" s="2">
        <f t="shared" si="4"/>
        <v>48</v>
      </c>
      <c r="S137" s="2" t="str">
        <f t="shared" si="5"/>
        <v>Tim O'Neal</v>
      </c>
    </row>
    <row r="138" spans="1:19">
      <c r="A138" s="2" t="s">
        <v>934</v>
      </c>
      <c r="B138" s="2" t="s">
        <v>1583</v>
      </c>
      <c r="C138" s="2" t="s">
        <v>1584</v>
      </c>
      <c r="D138" s="2">
        <v>139</v>
      </c>
      <c r="E138" s="2" t="s">
        <v>1585</v>
      </c>
      <c r="L138" s="2" t="s">
        <v>1585</v>
      </c>
      <c r="M138" s="2" t="s">
        <v>934</v>
      </c>
      <c r="N138" s="2" t="s">
        <v>1583</v>
      </c>
      <c r="O138" s="2" t="s">
        <v>1584</v>
      </c>
      <c r="P138" s="2">
        <v>139</v>
      </c>
      <c r="R138" s="2">
        <f t="shared" si="4"/>
        <v>139</v>
      </c>
      <c r="S138" s="2" t="str">
        <f t="shared" si="5"/>
        <v>Jeff Olsommer</v>
      </c>
    </row>
    <row r="139" spans="1:19">
      <c r="A139" s="2" t="s">
        <v>841</v>
      </c>
      <c r="B139" s="2" t="s">
        <v>1323</v>
      </c>
      <c r="C139" s="2" t="s">
        <v>1586</v>
      </c>
      <c r="D139" s="2">
        <v>46</v>
      </c>
      <c r="E139" s="2" t="s">
        <v>1587</v>
      </c>
      <c r="L139" s="2" t="s">
        <v>1587</v>
      </c>
      <c r="M139" s="2" t="s">
        <v>841</v>
      </c>
      <c r="N139" s="2" t="s">
        <v>1323</v>
      </c>
      <c r="O139" s="2" t="s">
        <v>1586</v>
      </c>
      <c r="P139" s="2">
        <v>46</v>
      </c>
      <c r="R139" s="2">
        <f t="shared" si="4"/>
        <v>46</v>
      </c>
      <c r="S139" s="2" t="str">
        <f t="shared" si="5"/>
        <v>Jason Ortitay</v>
      </c>
    </row>
    <row r="140" spans="1:19">
      <c r="A140" s="2" t="s">
        <v>950</v>
      </c>
      <c r="B140" s="2" t="s">
        <v>1588</v>
      </c>
      <c r="C140" s="2" t="s">
        <v>1589</v>
      </c>
      <c r="D140" s="2">
        <v>155</v>
      </c>
      <c r="E140" s="2" t="s">
        <v>1590</v>
      </c>
      <c r="L140" s="2" t="s">
        <v>1590</v>
      </c>
      <c r="M140" s="2" t="s">
        <v>950</v>
      </c>
      <c r="N140" s="2" t="s">
        <v>1588</v>
      </c>
      <c r="O140" s="2" t="s">
        <v>1589</v>
      </c>
      <c r="P140" s="2">
        <v>155</v>
      </c>
      <c r="R140" s="2">
        <f t="shared" si="4"/>
        <v>155</v>
      </c>
      <c r="S140" s="2" t="str">
        <f t="shared" si="5"/>
        <v>Danielle Friel Otten</v>
      </c>
    </row>
    <row r="141" spans="1:19">
      <c r="A141" s="2" t="s">
        <v>863</v>
      </c>
      <c r="B141" s="2" t="s">
        <v>1591</v>
      </c>
      <c r="C141" s="2" t="s">
        <v>1592</v>
      </c>
      <c r="D141" s="2">
        <v>68</v>
      </c>
      <c r="E141" s="2" t="s">
        <v>1593</v>
      </c>
      <c r="L141" s="2" t="s">
        <v>1593</v>
      </c>
      <c r="M141" s="2" t="s">
        <v>863</v>
      </c>
      <c r="N141" s="2" t="s">
        <v>1591</v>
      </c>
      <c r="O141" s="2" t="s">
        <v>1592</v>
      </c>
      <c r="P141" s="2">
        <v>68</v>
      </c>
      <c r="R141" s="2">
        <f t="shared" si="4"/>
        <v>68</v>
      </c>
      <c r="S141" s="2" t="str">
        <f t="shared" si="5"/>
        <v>Clint Owlett</v>
      </c>
    </row>
    <row r="142" spans="1:19">
      <c r="A142" s="2" t="s">
        <v>993</v>
      </c>
      <c r="B142" s="2" t="s">
        <v>1594</v>
      </c>
      <c r="C142" s="2" t="s">
        <v>1595</v>
      </c>
      <c r="D142" s="2">
        <v>198</v>
      </c>
      <c r="E142" s="2" t="s">
        <v>1596</v>
      </c>
      <c r="L142" s="2" t="s">
        <v>1596</v>
      </c>
      <c r="M142" s="2" t="s">
        <v>993</v>
      </c>
      <c r="N142" s="2" t="s">
        <v>1594</v>
      </c>
      <c r="O142" s="2" t="s">
        <v>1595</v>
      </c>
      <c r="P142" s="2">
        <v>198</v>
      </c>
      <c r="R142" s="2">
        <f t="shared" si="4"/>
        <v>198</v>
      </c>
      <c r="S142" s="2" t="str">
        <f t="shared" si="5"/>
        <v>Darisha Parker</v>
      </c>
    </row>
    <row r="143" spans="1:19">
      <c r="A143" s="2" t="s">
        <v>916</v>
      </c>
      <c r="B143" s="2" t="s">
        <v>1597</v>
      </c>
      <c r="C143" s="2" t="s">
        <v>1598</v>
      </c>
      <c r="D143" s="2">
        <v>121</v>
      </c>
      <c r="E143" s="2" t="s">
        <v>1599</v>
      </c>
      <c r="L143" s="2" t="s">
        <v>1599</v>
      </c>
      <c r="M143" s="2" t="s">
        <v>916</v>
      </c>
      <c r="N143" s="2" t="s">
        <v>1597</v>
      </c>
      <c r="O143" s="2" t="s">
        <v>1598</v>
      </c>
      <c r="P143" s="2">
        <v>121</v>
      </c>
      <c r="R143" s="2">
        <f t="shared" si="4"/>
        <v>121</v>
      </c>
      <c r="S143" s="2" t="str">
        <f t="shared" si="5"/>
        <v>Eddie Day Pashinski</v>
      </c>
    </row>
    <row r="144" spans="1:19">
      <c r="A144" s="2" t="s">
        <v>905</v>
      </c>
      <c r="B144" s="2" t="s">
        <v>1320</v>
      </c>
      <c r="C144" s="2" t="s">
        <v>1600</v>
      </c>
      <c r="D144" s="2">
        <v>110</v>
      </c>
      <c r="E144" s="2" t="s">
        <v>1601</v>
      </c>
      <c r="L144" s="2" t="s">
        <v>1601</v>
      </c>
      <c r="M144" s="2" t="s">
        <v>905</v>
      </c>
      <c r="N144" s="2" t="s">
        <v>1320</v>
      </c>
      <c r="O144" s="2" t="s">
        <v>1600</v>
      </c>
      <c r="P144" s="2">
        <v>110</v>
      </c>
      <c r="R144" s="2">
        <f t="shared" si="4"/>
        <v>110</v>
      </c>
      <c r="S144" s="2" t="str">
        <f t="shared" si="5"/>
        <v>Tina Pickett</v>
      </c>
    </row>
    <row r="145" spans="1:19">
      <c r="A145" s="2" t="s">
        <v>951</v>
      </c>
      <c r="B145" s="2" t="s">
        <v>1602</v>
      </c>
      <c r="C145" s="2" t="s">
        <v>1603</v>
      </c>
      <c r="D145" s="2">
        <v>156</v>
      </c>
      <c r="E145" s="2" t="s">
        <v>1604</v>
      </c>
      <c r="L145" s="2" t="s">
        <v>1604</v>
      </c>
      <c r="M145" s="2" t="s">
        <v>951</v>
      </c>
      <c r="N145" s="2" t="s">
        <v>1602</v>
      </c>
      <c r="O145" s="2" t="s">
        <v>1603</v>
      </c>
      <c r="P145" s="2">
        <v>156</v>
      </c>
      <c r="R145" s="2">
        <f t="shared" si="4"/>
        <v>156</v>
      </c>
      <c r="S145" s="2" t="str">
        <f t="shared" si="5"/>
        <v>Christopher Pielli</v>
      </c>
    </row>
    <row r="146" spans="1:19">
      <c r="A146" s="2" t="s">
        <v>816</v>
      </c>
      <c r="B146" s="2" t="s">
        <v>1605</v>
      </c>
      <c r="C146" s="2" t="s">
        <v>1606</v>
      </c>
      <c r="D146" s="2">
        <v>21</v>
      </c>
      <c r="E146" s="2" t="s">
        <v>1607</v>
      </c>
      <c r="L146" s="2" t="s">
        <v>1607</v>
      </c>
      <c r="M146" s="2" t="s">
        <v>816</v>
      </c>
      <c r="N146" s="2" t="s">
        <v>1605</v>
      </c>
      <c r="O146" s="2" t="s">
        <v>1606</v>
      </c>
      <c r="P146" s="2">
        <v>21</v>
      </c>
      <c r="R146" s="2">
        <f t="shared" si="4"/>
        <v>21</v>
      </c>
      <c r="S146" s="2" t="str">
        <f t="shared" si="5"/>
        <v>Lindsay Powell</v>
      </c>
    </row>
    <row r="147" spans="1:19">
      <c r="A147" s="2" t="s">
        <v>984</v>
      </c>
      <c r="B147" s="2" t="s">
        <v>1608</v>
      </c>
      <c r="C147" s="2" t="s">
        <v>1609</v>
      </c>
      <c r="D147" s="2">
        <v>189</v>
      </c>
      <c r="E147" s="2" t="s">
        <v>1610</v>
      </c>
      <c r="L147" s="2" t="s">
        <v>1610</v>
      </c>
      <c r="M147" s="2" t="s">
        <v>984</v>
      </c>
      <c r="N147" s="2" t="s">
        <v>1608</v>
      </c>
      <c r="O147" s="2" t="s">
        <v>1609</v>
      </c>
      <c r="P147" s="2">
        <v>189</v>
      </c>
      <c r="R147" s="2">
        <f t="shared" si="4"/>
        <v>189</v>
      </c>
      <c r="S147" s="2" t="str">
        <f t="shared" si="5"/>
        <v>Tarah Probst</v>
      </c>
    </row>
    <row r="148" spans="1:19">
      <c r="A148" s="2" t="s">
        <v>935</v>
      </c>
      <c r="B148" s="2" t="s">
        <v>1611</v>
      </c>
      <c r="C148" s="2" t="s">
        <v>1612</v>
      </c>
      <c r="D148" s="2">
        <v>140</v>
      </c>
      <c r="E148" s="2" t="s">
        <v>1613</v>
      </c>
      <c r="L148" s="2" t="s">
        <v>1613</v>
      </c>
      <c r="M148" s="2" t="s">
        <v>935</v>
      </c>
      <c r="N148" s="2" t="s">
        <v>1611</v>
      </c>
      <c r="O148" s="2" t="s">
        <v>1612</v>
      </c>
      <c r="P148" s="2">
        <v>140</v>
      </c>
      <c r="R148" s="2">
        <f t="shared" si="4"/>
        <v>140</v>
      </c>
      <c r="S148" s="2" t="str">
        <f t="shared" si="5"/>
        <v>Jim Prokopiak</v>
      </c>
    </row>
    <row r="149" spans="1:19">
      <c r="A149" s="2" t="s">
        <v>915</v>
      </c>
      <c r="B149" s="2" t="s">
        <v>1614</v>
      </c>
      <c r="C149" s="2" t="s">
        <v>1615</v>
      </c>
      <c r="D149" s="2">
        <v>120</v>
      </c>
      <c r="E149" s="2" t="s">
        <v>1616</v>
      </c>
      <c r="L149" s="2" t="s">
        <v>1616</v>
      </c>
      <c r="M149" s="2" t="s">
        <v>915</v>
      </c>
      <c r="N149" s="2" t="s">
        <v>1614</v>
      </c>
      <c r="O149" s="2" t="s">
        <v>1615</v>
      </c>
      <c r="P149" s="2">
        <v>120</v>
      </c>
      <c r="R149" s="2">
        <f t="shared" si="4"/>
        <v>120</v>
      </c>
      <c r="S149" s="2" t="str">
        <f t="shared" si="5"/>
        <v>Brenda Pugh</v>
      </c>
    </row>
    <row r="150" spans="1:19">
      <c r="A150" s="2" t="s">
        <v>995</v>
      </c>
      <c r="B150" s="2" t="s">
        <v>1602</v>
      </c>
      <c r="C150" s="2" t="s">
        <v>1617</v>
      </c>
      <c r="D150" s="2">
        <v>200</v>
      </c>
      <c r="E150" s="2" t="s">
        <v>1618</v>
      </c>
      <c r="L150" s="2" t="s">
        <v>1618</v>
      </c>
      <c r="M150" s="2" t="s">
        <v>995</v>
      </c>
      <c r="N150" s="2" t="s">
        <v>1602</v>
      </c>
      <c r="O150" s="2" t="s">
        <v>1617</v>
      </c>
      <c r="P150" s="2">
        <v>200</v>
      </c>
      <c r="R150" s="2">
        <f t="shared" si="4"/>
        <v>200</v>
      </c>
      <c r="S150" s="2" t="str">
        <f t="shared" si="5"/>
        <v>Christopher M. Rabb</v>
      </c>
    </row>
    <row r="151" spans="1:19">
      <c r="A151" s="2" t="s">
        <v>971</v>
      </c>
      <c r="B151" s="2" t="s">
        <v>1619</v>
      </c>
      <c r="C151" s="2" t="s">
        <v>1620</v>
      </c>
      <c r="D151" s="2">
        <v>176</v>
      </c>
      <c r="E151" s="2" t="s">
        <v>1621</v>
      </c>
      <c r="L151" s="2" t="s">
        <v>1621</v>
      </c>
      <c r="M151" s="2" t="s">
        <v>971</v>
      </c>
      <c r="N151" s="2" t="s">
        <v>1619</v>
      </c>
      <c r="O151" s="2" t="s">
        <v>1620</v>
      </c>
      <c r="P151" s="2">
        <v>176</v>
      </c>
      <c r="R151" s="2">
        <f t="shared" si="4"/>
        <v>176</v>
      </c>
      <c r="S151" s="2" t="str">
        <f t="shared" si="5"/>
        <v>Jack Rader, Jr.</v>
      </c>
    </row>
    <row r="152" spans="1:19">
      <c r="A152" s="2" t="s">
        <v>860</v>
      </c>
      <c r="B152" s="2" t="s">
        <v>1622</v>
      </c>
      <c r="C152" s="2" t="s">
        <v>1623</v>
      </c>
      <c r="D152" s="2">
        <v>65</v>
      </c>
      <c r="E152" s="2" t="s">
        <v>1624</v>
      </c>
      <c r="L152" s="2" t="s">
        <v>1624</v>
      </c>
      <c r="M152" s="2" t="s">
        <v>860</v>
      </c>
      <c r="N152" s="2" t="s">
        <v>1622</v>
      </c>
      <c r="O152" s="2" t="s">
        <v>1623</v>
      </c>
      <c r="P152" s="2">
        <v>65</v>
      </c>
      <c r="R152" s="2">
        <f t="shared" si="4"/>
        <v>65</v>
      </c>
      <c r="S152" s="2" t="str">
        <f t="shared" si="5"/>
        <v>Kathy L. Rapp</v>
      </c>
    </row>
    <row r="153" spans="1:19">
      <c r="A153" s="2" t="s">
        <v>851</v>
      </c>
      <c r="B153" s="2" t="s">
        <v>1565</v>
      </c>
      <c r="C153" s="2" t="s">
        <v>1625</v>
      </c>
      <c r="D153" s="2">
        <v>56</v>
      </c>
      <c r="E153" s="2" t="s">
        <v>1626</v>
      </c>
      <c r="L153" s="2" t="s">
        <v>1626</v>
      </c>
      <c r="M153" s="2" t="s">
        <v>851</v>
      </c>
      <c r="N153" s="2" t="s">
        <v>1565</v>
      </c>
      <c r="O153" s="2" t="s">
        <v>1625</v>
      </c>
      <c r="P153" s="2">
        <v>56</v>
      </c>
      <c r="R153" s="2">
        <f t="shared" si="4"/>
        <v>56</v>
      </c>
      <c r="S153" s="2" t="str">
        <f t="shared" si="5"/>
        <v>Brian Rasel</v>
      </c>
    </row>
    <row r="154" spans="1:19">
      <c r="A154" s="2" t="s">
        <v>885</v>
      </c>
      <c r="B154" s="2" t="s">
        <v>1627</v>
      </c>
      <c r="C154" s="2" t="s">
        <v>1628</v>
      </c>
      <c r="D154" s="2">
        <v>90</v>
      </c>
      <c r="E154" s="2" t="s">
        <v>1629</v>
      </c>
      <c r="L154" s="2" t="s">
        <v>1629</v>
      </c>
      <c r="M154" s="2" t="s">
        <v>885</v>
      </c>
      <c r="N154" s="2" t="s">
        <v>1627</v>
      </c>
      <c r="O154" s="2" t="s">
        <v>1628</v>
      </c>
      <c r="P154" s="2">
        <v>90</v>
      </c>
      <c r="R154" s="2">
        <f t="shared" si="4"/>
        <v>90</v>
      </c>
      <c r="S154" s="2" t="str">
        <f t="shared" si="5"/>
        <v>Chad Reichard</v>
      </c>
    </row>
    <row r="155" spans="1:19">
      <c r="A155" s="2" t="s">
        <v>866</v>
      </c>
      <c r="B155" s="2" t="s">
        <v>1228</v>
      </c>
      <c r="C155" s="2" t="s">
        <v>1630</v>
      </c>
      <c r="D155" s="2">
        <v>71</v>
      </c>
      <c r="E155" s="2" t="s">
        <v>1631</v>
      </c>
      <c r="L155" s="2" t="s">
        <v>1631</v>
      </c>
      <c r="M155" s="2" t="s">
        <v>866</v>
      </c>
      <c r="N155" s="2" t="s">
        <v>1228</v>
      </c>
      <c r="O155" s="2" t="s">
        <v>1630</v>
      </c>
      <c r="P155" s="2">
        <v>71</v>
      </c>
      <c r="R155" s="2">
        <f t="shared" si="4"/>
        <v>71</v>
      </c>
      <c r="S155" s="2" t="str">
        <f t="shared" si="5"/>
        <v>James Rigby</v>
      </c>
    </row>
    <row r="156" spans="1:19">
      <c r="A156" s="2" t="s">
        <v>891</v>
      </c>
      <c r="B156" s="2" t="s">
        <v>1632</v>
      </c>
      <c r="C156" s="2" t="s">
        <v>1633</v>
      </c>
      <c r="D156" s="2">
        <v>96</v>
      </c>
      <c r="E156" s="2" t="s">
        <v>1634</v>
      </c>
      <c r="L156" s="2" t="s">
        <v>1634</v>
      </c>
      <c r="M156" s="2" t="s">
        <v>891</v>
      </c>
      <c r="N156" s="2" t="s">
        <v>1632</v>
      </c>
      <c r="O156" s="2" t="s">
        <v>1633</v>
      </c>
      <c r="P156" s="2">
        <v>96</v>
      </c>
      <c r="R156" s="2">
        <f t="shared" si="4"/>
        <v>96</v>
      </c>
      <c r="S156" s="2" t="str">
        <f t="shared" si="5"/>
        <v>Nikki Rivera</v>
      </c>
    </row>
    <row r="157" spans="1:19">
      <c r="A157" s="2" t="s">
        <v>801</v>
      </c>
      <c r="B157" s="2" t="s">
        <v>1635</v>
      </c>
      <c r="C157" s="2" t="s">
        <v>1636</v>
      </c>
      <c r="D157" s="2">
        <v>6</v>
      </c>
      <c r="E157" s="2" t="s">
        <v>1637</v>
      </c>
      <c r="L157" s="2" t="s">
        <v>1637</v>
      </c>
      <c r="M157" s="2" t="s">
        <v>801</v>
      </c>
      <c r="N157" s="2" t="s">
        <v>1635</v>
      </c>
      <c r="O157" s="2" t="s">
        <v>1636</v>
      </c>
      <c r="P157" s="2">
        <v>6</v>
      </c>
      <c r="R157" s="2">
        <f t="shared" si="4"/>
        <v>6</v>
      </c>
      <c r="S157" s="2" t="str">
        <f t="shared" si="5"/>
        <v>Brad Roae</v>
      </c>
    </row>
    <row r="158" spans="1:19">
      <c r="A158" s="2" t="s">
        <v>854</v>
      </c>
      <c r="B158" s="2" t="s">
        <v>1638</v>
      </c>
      <c r="C158" s="2" t="s">
        <v>1639</v>
      </c>
      <c r="D158" s="2">
        <v>59</v>
      </c>
      <c r="E158" s="2" t="s">
        <v>1640</v>
      </c>
      <c r="L158" s="2" t="s">
        <v>1640</v>
      </c>
      <c r="M158" s="2" t="s">
        <v>854</v>
      </c>
      <c r="N158" s="2" t="s">
        <v>1638</v>
      </c>
      <c r="O158" s="2" t="s">
        <v>1639</v>
      </c>
      <c r="P158" s="2">
        <v>59</v>
      </c>
      <c r="R158" s="2">
        <f t="shared" si="4"/>
        <v>59</v>
      </c>
      <c r="S158" s="2" t="str">
        <f t="shared" si="5"/>
        <v>Leslie Rossi</v>
      </c>
    </row>
    <row r="159" spans="1:19">
      <c r="A159" s="2" t="s">
        <v>880</v>
      </c>
      <c r="B159" s="2" t="s">
        <v>1010</v>
      </c>
      <c r="C159" s="2" t="s">
        <v>1641</v>
      </c>
      <c r="D159" s="2">
        <v>85</v>
      </c>
      <c r="E159" s="2" t="s">
        <v>1642</v>
      </c>
      <c r="L159" s="2" t="s">
        <v>1642</v>
      </c>
      <c r="M159" s="2" t="s">
        <v>880</v>
      </c>
      <c r="N159" s="2" t="s">
        <v>1010</v>
      </c>
      <c r="O159" s="2" t="s">
        <v>1641</v>
      </c>
      <c r="P159" s="2">
        <v>85</v>
      </c>
      <c r="R159" s="2">
        <f t="shared" si="4"/>
        <v>85</v>
      </c>
      <c r="S159" s="2" t="str">
        <f t="shared" si="5"/>
        <v>David Rowe</v>
      </c>
    </row>
    <row r="160" spans="1:19">
      <c r="A160" s="2" t="s">
        <v>921</v>
      </c>
      <c r="B160" s="2" t="s">
        <v>1643</v>
      </c>
      <c r="C160" s="2" t="s">
        <v>1644</v>
      </c>
      <c r="D160" s="2">
        <v>126</v>
      </c>
      <c r="E160" s="2" t="s">
        <v>1645</v>
      </c>
      <c r="L160" s="2" t="s">
        <v>1645</v>
      </c>
      <c r="M160" s="2" t="s">
        <v>921</v>
      </c>
      <c r="N160" s="2" t="s">
        <v>1643</v>
      </c>
      <c r="O160" s="2" t="s">
        <v>1644</v>
      </c>
      <c r="P160" s="2">
        <v>126</v>
      </c>
      <c r="R160" s="2">
        <f t="shared" si="4"/>
        <v>126</v>
      </c>
      <c r="S160" s="2" t="str">
        <f t="shared" si="5"/>
        <v>Jacklyn Rusnock</v>
      </c>
    </row>
    <row r="161" spans="1:19">
      <c r="A161" s="2" t="s">
        <v>914</v>
      </c>
      <c r="B161" s="2" t="s">
        <v>1646</v>
      </c>
      <c r="C161" s="2" t="s">
        <v>1647</v>
      </c>
      <c r="D161" s="2">
        <v>119</v>
      </c>
      <c r="E161" s="2" t="s">
        <v>1648</v>
      </c>
      <c r="L161" s="2" t="s">
        <v>1648</v>
      </c>
      <c r="M161" s="2" t="s">
        <v>914</v>
      </c>
      <c r="N161" s="2" t="s">
        <v>1646</v>
      </c>
      <c r="O161" s="2" t="s">
        <v>1647</v>
      </c>
      <c r="P161" s="2">
        <v>119</v>
      </c>
      <c r="R161" s="2">
        <f t="shared" si="4"/>
        <v>119</v>
      </c>
      <c r="S161" s="2" t="str">
        <f t="shared" si="5"/>
        <v>Alec Ryncavage</v>
      </c>
    </row>
    <row r="162" spans="1:19">
      <c r="A162" s="2" t="s">
        <v>829</v>
      </c>
      <c r="B162" s="2" t="s">
        <v>1649</v>
      </c>
      <c r="C162" s="2" t="s">
        <v>1650</v>
      </c>
      <c r="D162" s="2">
        <v>34</v>
      </c>
      <c r="E162" s="2" t="s">
        <v>1651</v>
      </c>
      <c r="L162" s="2" t="s">
        <v>1651</v>
      </c>
      <c r="M162" s="2" t="s">
        <v>829</v>
      </c>
      <c r="N162" s="2" t="s">
        <v>1649</v>
      </c>
      <c r="O162" s="2" t="s">
        <v>1650</v>
      </c>
      <c r="P162" s="2">
        <v>34</v>
      </c>
      <c r="R162" s="2">
        <f t="shared" si="4"/>
        <v>34</v>
      </c>
      <c r="S162" s="2" t="str">
        <f t="shared" si="5"/>
        <v>Abigail Salisbury</v>
      </c>
    </row>
    <row r="163" spans="1:19">
      <c r="A163" s="2" t="s">
        <v>930</v>
      </c>
      <c r="B163" s="2" t="s">
        <v>1522</v>
      </c>
      <c r="C163" s="2" t="s">
        <v>1652</v>
      </c>
      <c r="D163" s="2">
        <v>135</v>
      </c>
      <c r="E163" s="2" t="s">
        <v>1653</v>
      </c>
      <c r="L163" s="2" t="s">
        <v>1653</v>
      </c>
      <c r="M163" s="2" t="s">
        <v>930</v>
      </c>
      <c r="N163" s="2" t="s">
        <v>1522</v>
      </c>
      <c r="O163" s="2" t="s">
        <v>1652</v>
      </c>
      <c r="P163" s="2">
        <v>135</v>
      </c>
      <c r="R163" s="2">
        <f t="shared" si="4"/>
        <v>135</v>
      </c>
      <c r="S163" s="2" t="str">
        <f t="shared" si="5"/>
        <v>Steve Samuelson</v>
      </c>
    </row>
    <row r="164" spans="1:19">
      <c r="A164" s="2" t="s">
        <v>948</v>
      </c>
      <c r="B164" s="2" t="s">
        <v>1654</v>
      </c>
      <c r="C164" s="2" t="s">
        <v>1655</v>
      </c>
      <c r="D164" s="2">
        <v>153</v>
      </c>
      <c r="E164" s="2" t="s">
        <v>1656</v>
      </c>
      <c r="L164" s="2" t="s">
        <v>1656</v>
      </c>
      <c r="M164" s="2" t="s">
        <v>948</v>
      </c>
      <c r="N164" s="2" t="s">
        <v>1654</v>
      </c>
      <c r="O164" s="2" t="s">
        <v>1655</v>
      </c>
      <c r="P164" s="2">
        <v>153</v>
      </c>
      <c r="R164" s="2">
        <f t="shared" si="4"/>
        <v>153</v>
      </c>
      <c r="S164" s="2" t="str">
        <f t="shared" si="5"/>
        <v>Ben Sanchez</v>
      </c>
    </row>
    <row r="165" spans="1:19">
      <c r="A165" s="2" t="s">
        <v>953</v>
      </c>
      <c r="B165" s="2" t="s">
        <v>1657</v>
      </c>
      <c r="C165" s="2" t="s">
        <v>1658</v>
      </c>
      <c r="D165" s="2">
        <v>158</v>
      </c>
      <c r="E165" s="2" t="s">
        <v>1659</v>
      </c>
      <c r="L165" s="2" t="s">
        <v>1659</v>
      </c>
      <c r="M165" s="2" t="s">
        <v>953</v>
      </c>
      <c r="N165" s="2" t="s">
        <v>1657</v>
      </c>
      <c r="O165" s="2" t="s">
        <v>1658</v>
      </c>
      <c r="P165" s="2">
        <v>158</v>
      </c>
      <c r="R165" s="2">
        <f t="shared" si="4"/>
        <v>158</v>
      </c>
      <c r="S165" s="2" t="str">
        <f t="shared" si="5"/>
        <v>Christina Sappey</v>
      </c>
    </row>
    <row r="166" spans="1:19">
      <c r="A166" s="2" t="s">
        <v>942</v>
      </c>
      <c r="B166" s="2" t="s">
        <v>1660</v>
      </c>
      <c r="C166" s="2" t="s">
        <v>1661</v>
      </c>
      <c r="D166" s="2">
        <v>147</v>
      </c>
      <c r="E166" s="2" t="s">
        <v>1662</v>
      </c>
      <c r="L166" s="2" t="s">
        <v>1662</v>
      </c>
      <c r="M166" s="2" t="s">
        <v>942</v>
      </c>
      <c r="N166" s="2" t="s">
        <v>1660</v>
      </c>
      <c r="O166" s="2" t="s">
        <v>1661</v>
      </c>
      <c r="P166" s="2">
        <v>147</v>
      </c>
      <c r="R166" s="2">
        <f t="shared" si="4"/>
        <v>147</v>
      </c>
      <c r="S166" s="2" t="str">
        <f t="shared" si="5"/>
        <v>Donna Marie Scheuren</v>
      </c>
    </row>
    <row r="167" spans="1:19">
      <c r="A167" s="2" t="s">
        <v>896</v>
      </c>
      <c r="B167" s="2" t="s">
        <v>1438</v>
      </c>
      <c r="C167" s="2" t="s">
        <v>1663</v>
      </c>
      <c r="D167" s="2">
        <v>101</v>
      </c>
      <c r="E167" s="2" t="s">
        <v>1664</v>
      </c>
      <c r="L167" s="2" t="s">
        <v>1664</v>
      </c>
      <c r="M167" s="2" t="s">
        <v>896</v>
      </c>
      <c r="N167" s="2" t="s">
        <v>1438</v>
      </c>
      <c r="O167" s="2" t="s">
        <v>1663</v>
      </c>
      <c r="P167" s="2">
        <v>101</v>
      </c>
      <c r="R167" s="2">
        <f t="shared" si="4"/>
        <v>101</v>
      </c>
      <c r="S167" s="2" t="str">
        <f t="shared" si="5"/>
        <v>John Schlegel</v>
      </c>
    </row>
    <row r="168" spans="1:19">
      <c r="A168" s="2" t="s">
        <v>927</v>
      </c>
      <c r="B168" s="2" t="s">
        <v>1665</v>
      </c>
      <c r="C168" s="2" t="s">
        <v>1666</v>
      </c>
      <c r="D168" s="2">
        <v>132</v>
      </c>
      <c r="E168" s="2" t="s">
        <v>1667</v>
      </c>
      <c r="L168" s="2" t="s">
        <v>1667</v>
      </c>
      <c r="M168" s="2" t="s">
        <v>927</v>
      </c>
      <c r="N168" s="2" t="s">
        <v>1665</v>
      </c>
      <c r="O168" s="2" t="s">
        <v>1666</v>
      </c>
      <c r="P168" s="2">
        <v>132</v>
      </c>
      <c r="R168" s="2">
        <f t="shared" si="4"/>
        <v>132</v>
      </c>
      <c r="S168" s="2" t="str">
        <f t="shared" si="5"/>
        <v>Michael H. Schlossberg</v>
      </c>
    </row>
    <row r="169" spans="1:19">
      <c r="A169" s="2" t="s">
        <v>874</v>
      </c>
      <c r="B169" s="2" t="s">
        <v>1668</v>
      </c>
      <c r="C169" s="2" t="s">
        <v>1669</v>
      </c>
      <c r="D169" s="2">
        <v>79</v>
      </c>
      <c r="E169" s="2" t="s">
        <v>1670</v>
      </c>
      <c r="L169" s="2" t="s">
        <v>1670</v>
      </c>
      <c r="M169" s="2" t="s">
        <v>874</v>
      </c>
      <c r="N169" s="2" t="s">
        <v>1668</v>
      </c>
      <c r="O169" s="2" t="s">
        <v>1669</v>
      </c>
      <c r="P169" s="2">
        <v>79</v>
      </c>
      <c r="R169" s="2">
        <f t="shared" si="4"/>
        <v>79</v>
      </c>
      <c r="S169" s="2" t="str">
        <f t="shared" si="5"/>
        <v>Lou Schmitt</v>
      </c>
    </row>
    <row r="170" spans="1:19">
      <c r="A170" s="2" t="s">
        <v>929</v>
      </c>
      <c r="B170" s="2" t="s">
        <v>1671</v>
      </c>
      <c r="C170" s="2" t="s">
        <v>1672</v>
      </c>
      <c r="D170" s="2">
        <v>134</v>
      </c>
      <c r="E170" s="2" t="s">
        <v>1673</v>
      </c>
      <c r="L170" s="2" t="s">
        <v>1673</v>
      </c>
      <c r="M170" s="2" t="s">
        <v>929</v>
      </c>
      <c r="N170" s="2" t="s">
        <v>1671</v>
      </c>
      <c r="O170" s="2" t="s">
        <v>1672</v>
      </c>
      <c r="P170" s="2">
        <v>134</v>
      </c>
      <c r="R170" s="2">
        <f t="shared" si="4"/>
        <v>134</v>
      </c>
      <c r="S170" s="2" t="str">
        <f t="shared" si="5"/>
        <v>Pete Schweyer</v>
      </c>
    </row>
    <row r="171" spans="1:19">
      <c r="A171" s="2" t="s">
        <v>807</v>
      </c>
      <c r="B171" s="2" t="s">
        <v>1251</v>
      </c>
      <c r="C171" s="2" t="s">
        <v>1674</v>
      </c>
      <c r="D171" s="2">
        <v>12</v>
      </c>
      <c r="E171" s="2" t="s">
        <v>1675</v>
      </c>
      <c r="L171" s="2" t="s">
        <v>1675</v>
      </c>
      <c r="M171" s="2" t="s">
        <v>807</v>
      </c>
      <c r="N171" s="2" t="s">
        <v>1251</v>
      </c>
      <c r="O171" s="2" t="s">
        <v>1674</v>
      </c>
      <c r="P171" s="2">
        <v>12</v>
      </c>
      <c r="R171" s="2">
        <f t="shared" si="4"/>
        <v>12</v>
      </c>
      <c r="S171" s="2" t="str">
        <f t="shared" si="5"/>
        <v>Stephanie Scialabba</v>
      </c>
    </row>
    <row r="172" spans="1:19">
      <c r="A172" s="2" t="s">
        <v>849</v>
      </c>
      <c r="B172" s="2" t="s">
        <v>1676</v>
      </c>
      <c r="C172" s="2" t="s">
        <v>1085</v>
      </c>
      <c r="D172" s="2">
        <v>54</v>
      </c>
      <c r="E172" s="2" t="s">
        <v>1677</v>
      </c>
      <c r="L172" s="2" t="s">
        <v>1677</v>
      </c>
      <c r="M172" s="2" t="s">
        <v>849</v>
      </c>
      <c r="N172" s="2" t="s">
        <v>1676</v>
      </c>
      <c r="O172" s="2" t="s">
        <v>1085</v>
      </c>
      <c r="P172" s="2">
        <v>54</v>
      </c>
      <c r="R172" s="2">
        <f t="shared" si="4"/>
        <v>54</v>
      </c>
      <c r="S172" s="2" t="str">
        <f t="shared" si="5"/>
        <v>Gregory Scott</v>
      </c>
    </row>
    <row r="173" spans="1:19">
      <c r="A173" s="2" t="s">
        <v>823</v>
      </c>
      <c r="B173" s="2" t="s">
        <v>1678</v>
      </c>
      <c r="C173" s="2" t="s">
        <v>1679</v>
      </c>
      <c r="D173" s="2">
        <v>28</v>
      </c>
      <c r="E173" s="2" t="s">
        <v>1680</v>
      </c>
      <c r="L173" s="2" t="s">
        <v>1680</v>
      </c>
      <c r="M173" s="2" t="s">
        <v>823</v>
      </c>
      <c r="N173" s="2" t="s">
        <v>1678</v>
      </c>
      <c r="O173" s="2" t="s">
        <v>1679</v>
      </c>
      <c r="P173" s="2">
        <v>28</v>
      </c>
      <c r="R173" s="2">
        <f t="shared" si="4"/>
        <v>28</v>
      </c>
      <c r="S173" s="2" t="str">
        <f t="shared" si="5"/>
        <v>Jeremy Shaffer</v>
      </c>
    </row>
    <row r="174" spans="1:19">
      <c r="A174" s="2" t="s">
        <v>952</v>
      </c>
      <c r="B174" s="2" t="s">
        <v>1289</v>
      </c>
      <c r="C174" s="2" t="s">
        <v>1681</v>
      </c>
      <c r="D174" s="2">
        <v>157</v>
      </c>
      <c r="E174" s="2" t="s">
        <v>1682</v>
      </c>
      <c r="L174" s="2" t="s">
        <v>1682</v>
      </c>
      <c r="M174" s="2" t="s">
        <v>952</v>
      </c>
      <c r="N174" s="2" t="s">
        <v>1289</v>
      </c>
      <c r="O174" s="2" t="s">
        <v>1681</v>
      </c>
      <c r="P174" s="2">
        <v>157</v>
      </c>
      <c r="R174" s="2">
        <f t="shared" si="4"/>
        <v>157</v>
      </c>
      <c r="S174" s="2" t="str">
        <f t="shared" si="5"/>
        <v>Melissa Shusterman</v>
      </c>
    </row>
    <row r="175" spans="1:19">
      <c r="A175" s="2" t="s">
        <v>817</v>
      </c>
      <c r="B175" s="2" t="s">
        <v>1453</v>
      </c>
      <c r="C175" s="2" t="s">
        <v>1683</v>
      </c>
      <c r="D175" s="2">
        <v>22</v>
      </c>
      <c r="E175" s="2" t="s">
        <v>1684</v>
      </c>
      <c r="L175" s="2" t="s">
        <v>1684</v>
      </c>
      <c r="M175" s="2" t="s">
        <v>817</v>
      </c>
      <c r="N175" s="2" t="s">
        <v>1453</v>
      </c>
      <c r="O175" s="2" t="s">
        <v>1683</v>
      </c>
      <c r="P175" s="2">
        <v>22</v>
      </c>
      <c r="R175" s="2">
        <f t="shared" si="4"/>
        <v>22</v>
      </c>
      <c r="S175" s="2" t="str">
        <f t="shared" si="5"/>
        <v>Josh Siegel</v>
      </c>
    </row>
    <row r="176" spans="1:19">
      <c r="A176" s="2" t="s">
        <v>861</v>
      </c>
      <c r="B176" s="2" t="s">
        <v>1565</v>
      </c>
      <c r="C176" s="2" t="s">
        <v>1685</v>
      </c>
      <c r="D176" s="2">
        <v>66</v>
      </c>
      <c r="E176" s="2" t="s">
        <v>1686</v>
      </c>
      <c r="L176" s="2" t="s">
        <v>1686</v>
      </c>
      <c r="M176" s="2" t="s">
        <v>861</v>
      </c>
      <c r="N176" s="2" t="s">
        <v>1565</v>
      </c>
      <c r="O176" s="2" t="s">
        <v>1685</v>
      </c>
      <c r="P176" s="2">
        <v>66</v>
      </c>
      <c r="R176" s="2">
        <f t="shared" si="4"/>
        <v>66</v>
      </c>
      <c r="S176" s="2" t="str">
        <f t="shared" si="5"/>
        <v>Brian Smith</v>
      </c>
    </row>
    <row r="177" spans="1:19">
      <c r="A177" s="2" t="s">
        <v>844</v>
      </c>
      <c r="B177" s="2" t="s">
        <v>1687</v>
      </c>
      <c r="C177" s="2" t="s">
        <v>1685</v>
      </c>
      <c r="D177" s="2">
        <v>49</v>
      </c>
      <c r="E177" s="2" t="s">
        <v>1688</v>
      </c>
      <c r="L177" s="2" t="s">
        <v>1688</v>
      </c>
      <c r="M177" s="2" t="s">
        <v>844</v>
      </c>
      <c r="N177" s="2" t="s">
        <v>1687</v>
      </c>
      <c r="O177" s="2" t="s">
        <v>1685</v>
      </c>
      <c r="P177" s="2">
        <v>49</v>
      </c>
      <c r="R177" s="2">
        <f t="shared" si="4"/>
        <v>49</v>
      </c>
      <c r="S177" s="2" t="str">
        <f t="shared" si="5"/>
        <v>Ismail Smith-Wade-El</v>
      </c>
    </row>
    <row r="178" spans="1:19">
      <c r="A178" s="2" t="s">
        <v>997</v>
      </c>
      <c r="B178" s="2" t="s">
        <v>1689</v>
      </c>
      <c r="C178" s="2" t="s">
        <v>1690</v>
      </c>
      <c r="D178" s="2">
        <v>202</v>
      </c>
      <c r="E178" s="2" t="s">
        <v>1691</v>
      </c>
      <c r="L178" s="2" t="s">
        <v>1691</v>
      </c>
      <c r="M178" s="2" t="s">
        <v>997</v>
      </c>
      <c r="N178" s="2" t="s">
        <v>1689</v>
      </c>
      <c r="O178" s="2" t="s">
        <v>1690</v>
      </c>
      <c r="P178" s="2">
        <v>202</v>
      </c>
      <c r="R178" s="2">
        <f t="shared" si="4"/>
        <v>202</v>
      </c>
      <c r="S178" s="2" t="str">
        <f t="shared" si="5"/>
        <v>Jared Solomon</v>
      </c>
    </row>
    <row r="179" spans="1:19">
      <c r="A179" s="2" t="s">
        <v>940</v>
      </c>
      <c r="B179" s="2" t="s">
        <v>1692</v>
      </c>
      <c r="C179" s="2" t="s">
        <v>1693</v>
      </c>
      <c r="D179" s="2">
        <v>145</v>
      </c>
      <c r="E179" s="2" t="s">
        <v>1694</v>
      </c>
      <c r="L179" s="2" t="s">
        <v>1694</v>
      </c>
      <c r="M179" s="2" t="s">
        <v>940</v>
      </c>
      <c r="N179" s="2" t="s">
        <v>1692</v>
      </c>
      <c r="O179" s="2" t="s">
        <v>1693</v>
      </c>
      <c r="P179" s="2">
        <v>145</v>
      </c>
      <c r="R179" s="2">
        <f t="shared" si="4"/>
        <v>145</v>
      </c>
      <c r="S179" s="2" t="str">
        <f t="shared" si="5"/>
        <v>Craig Staats</v>
      </c>
    </row>
    <row r="180" spans="1:19">
      <c r="A180" s="2" t="s">
        <v>881</v>
      </c>
      <c r="B180" s="2" t="s">
        <v>1695</v>
      </c>
      <c r="C180" s="2" t="s">
        <v>1696</v>
      </c>
      <c r="D180" s="2">
        <v>86</v>
      </c>
      <c r="E180" s="2" t="s">
        <v>1697</v>
      </c>
      <c r="L180" s="2" t="s">
        <v>1697</v>
      </c>
      <c r="M180" s="2" t="s">
        <v>881</v>
      </c>
      <c r="N180" s="2" t="s">
        <v>1695</v>
      </c>
      <c r="O180" s="2" t="s">
        <v>1696</v>
      </c>
      <c r="P180" s="2">
        <v>86</v>
      </c>
      <c r="R180" s="2">
        <f t="shared" si="4"/>
        <v>86</v>
      </c>
      <c r="S180" s="2" t="str">
        <f t="shared" si="5"/>
        <v>Perry Stambaugh</v>
      </c>
    </row>
    <row r="181" spans="1:19">
      <c r="A181" s="2" t="s">
        <v>828</v>
      </c>
      <c r="B181" s="2" t="s">
        <v>1698</v>
      </c>
      <c r="C181" s="2" t="s">
        <v>1699</v>
      </c>
      <c r="D181" s="2">
        <v>33</v>
      </c>
      <c r="E181" s="2" t="s">
        <v>1700</v>
      </c>
      <c r="L181" s="2" t="s">
        <v>1700</v>
      </c>
      <c r="M181" s="2" t="s">
        <v>828</v>
      </c>
      <c r="N181" s="2" t="s">
        <v>1698</v>
      </c>
      <c r="O181" s="2" t="s">
        <v>1699</v>
      </c>
      <c r="P181" s="2">
        <v>33</v>
      </c>
      <c r="R181" s="2">
        <f t="shared" si="4"/>
        <v>33</v>
      </c>
      <c r="S181" s="2" t="str">
        <f t="shared" si="5"/>
        <v>Mandy Steele</v>
      </c>
    </row>
    <row r="182" spans="1:19">
      <c r="A182" s="2" t="s">
        <v>902</v>
      </c>
      <c r="B182" s="2" t="s">
        <v>1701</v>
      </c>
      <c r="C182" s="2" t="s">
        <v>1702</v>
      </c>
      <c r="D182" s="2">
        <v>107</v>
      </c>
      <c r="E182" s="2" t="s">
        <v>1703</v>
      </c>
      <c r="L182" s="2" t="s">
        <v>1703</v>
      </c>
      <c r="M182" s="2" t="s">
        <v>902</v>
      </c>
      <c r="N182" s="2" t="s">
        <v>1701</v>
      </c>
      <c r="O182" s="2" t="s">
        <v>1702</v>
      </c>
      <c r="P182" s="2">
        <v>107</v>
      </c>
      <c r="R182" s="2">
        <f t="shared" si="4"/>
        <v>107</v>
      </c>
      <c r="S182" s="2" t="str">
        <f t="shared" si="5"/>
        <v>Joanne Stehr</v>
      </c>
    </row>
    <row r="183" spans="1:19">
      <c r="A183" s="2" t="s">
        <v>903</v>
      </c>
      <c r="B183" s="2" t="s">
        <v>1665</v>
      </c>
      <c r="C183" s="2" t="s">
        <v>1704</v>
      </c>
      <c r="D183" s="2">
        <v>108</v>
      </c>
      <c r="E183" s="2" t="s">
        <v>1705</v>
      </c>
      <c r="L183" s="2" t="s">
        <v>1705</v>
      </c>
      <c r="M183" s="2" t="s">
        <v>903</v>
      </c>
      <c r="N183" s="2" t="s">
        <v>1665</v>
      </c>
      <c r="O183" s="2" t="s">
        <v>1704</v>
      </c>
      <c r="P183" s="2">
        <v>108</v>
      </c>
      <c r="R183" s="2">
        <f t="shared" si="4"/>
        <v>108</v>
      </c>
      <c r="S183" s="2" t="str">
        <f t="shared" si="5"/>
        <v>Michael Stender</v>
      </c>
    </row>
    <row r="184" spans="1:19">
      <c r="A184" s="2" t="s">
        <v>857</v>
      </c>
      <c r="B184" s="2" t="s">
        <v>1112</v>
      </c>
      <c r="C184" s="2" t="s">
        <v>1706</v>
      </c>
      <c r="D184" s="2">
        <v>62</v>
      </c>
      <c r="E184" s="2" t="s">
        <v>1707</v>
      </c>
      <c r="L184" s="2" t="s">
        <v>1707</v>
      </c>
      <c r="M184" s="2" t="s">
        <v>857</v>
      </c>
      <c r="N184" s="2" t="s">
        <v>1112</v>
      </c>
      <c r="O184" s="2" t="s">
        <v>1706</v>
      </c>
      <c r="P184" s="2">
        <v>62</v>
      </c>
      <c r="R184" s="2">
        <f t="shared" si="4"/>
        <v>62</v>
      </c>
      <c r="S184" s="2" t="str">
        <f t="shared" si="5"/>
        <v>James Struzzi</v>
      </c>
    </row>
    <row r="185" spans="1:19">
      <c r="A185" s="2" t="s">
        <v>877</v>
      </c>
      <c r="B185" s="2" t="s">
        <v>1376</v>
      </c>
      <c r="C185" s="2" t="s">
        <v>1708</v>
      </c>
      <c r="D185" s="2">
        <v>82</v>
      </c>
      <c r="E185" s="2" t="s">
        <v>1709</v>
      </c>
      <c r="L185" s="2" t="s">
        <v>1709</v>
      </c>
      <c r="M185" s="2" t="s">
        <v>877</v>
      </c>
      <c r="N185" s="2" t="s">
        <v>1376</v>
      </c>
      <c r="O185" s="2" t="s">
        <v>1708</v>
      </c>
      <c r="P185" s="2">
        <v>82</v>
      </c>
      <c r="R185" s="2">
        <f t="shared" si="4"/>
        <v>82</v>
      </c>
      <c r="S185" s="2" t="str">
        <f t="shared" si="5"/>
        <v>Paul Takac</v>
      </c>
    </row>
    <row r="186" spans="1:19">
      <c r="A186" s="2" t="s">
        <v>813</v>
      </c>
      <c r="B186" s="2" t="s">
        <v>1710</v>
      </c>
      <c r="C186" s="2" t="s">
        <v>1711</v>
      </c>
      <c r="D186" s="2">
        <v>18</v>
      </c>
      <c r="E186" s="2" t="s">
        <v>1712</v>
      </c>
      <c r="L186" s="2" t="s">
        <v>1712</v>
      </c>
      <c r="M186" s="2" t="s">
        <v>813</v>
      </c>
      <c r="N186" s="2" t="s">
        <v>1710</v>
      </c>
      <c r="O186" s="2" t="s">
        <v>1711</v>
      </c>
      <c r="P186" s="2">
        <v>18</v>
      </c>
      <c r="R186" s="2">
        <f t="shared" si="4"/>
        <v>18</v>
      </c>
      <c r="S186" s="2" t="str">
        <f t="shared" si="5"/>
        <v>Kathleen Tomlinson</v>
      </c>
    </row>
    <row r="187" spans="1:19">
      <c r="A187" s="2" t="s">
        <v>873</v>
      </c>
      <c r="B187" s="2" t="s">
        <v>1713</v>
      </c>
      <c r="C187" s="2" t="s">
        <v>1714</v>
      </c>
      <c r="D187" s="2">
        <v>78</v>
      </c>
      <c r="E187" s="2" t="s">
        <v>1715</v>
      </c>
      <c r="L187" s="2" t="s">
        <v>1715</v>
      </c>
      <c r="M187" s="2" t="s">
        <v>873</v>
      </c>
      <c r="N187" s="2" t="s">
        <v>1713</v>
      </c>
      <c r="O187" s="2" t="s">
        <v>1714</v>
      </c>
      <c r="P187" s="2">
        <v>78</v>
      </c>
      <c r="R187" s="2">
        <f t="shared" si="4"/>
        <v>78</v>
      </c>
      <c r="S187" s="2" t="str">
        <f t="shared" si="5"/>
        <v>Jesse Topper</v>
      </c>
    </row>
    <row r="188" spans="1:19">
      <c r="A188" s="2" t="s">
        <v>918</v>
      </c>
      <c r="B188" s="2" t="s">
        <v>1093</v>
      </c>
      <c r="C188" s="2" t="s">
        <v>1716</v>
      </c>
      <c r="D188" s="2">
        <v>123</v>
      </c>
      <c r="E188" s="2" t="s">
        <v>1717</v>
      </c>
      <c r="L188" s="2" t="s">
        <v>1717</v>
      </c>
      <c r="M188" s="2" t="s">
        <v>918</v>
      </c>
      <c r="N188" s="2" t="s">
        <v>1093</v>
      </c>
      <c r="O188" s="2" t="s">
        <v>1716</v>
      </c>
      <c r="P188" s="2">
        <v>123</v>
      </c>
      <c r="R188" s="2">
        <f t="shared" si="4"/>
        <v>123</v>
      </c>
      <c r="S188" s="2" t="str">
        <f t="shared" si="5"/>
        <v>Timothy Twardzik</v>
      </c>
    </row>
    <row r="189" spans="1:19">
      <c r="A189" s="2" t="s">
        <v>830</v>
      </c>
      <c r="B189" s="2" t="s">
        <v>830</v>
      </c>
      <c r="C189" s="2" t="s">
        <v>830</v>
      </c>
      <c r="D189" s="2">
        <v>35</v>
      </c>
      <c r="E189" s="2" t="s">
        <v>1718</v>
      </c>
      <c r="L189" s="2" t="s">
        <v>1718</v>
      </c>
      <c r="M189" s="2" t="s">
        <v>830</v>
      </c>
      <c r="N189" s="2" t="s">
        <v>830</v>
      </c>
      <c r="O189" s="2" t="s">
        <v>830</v>
      </c>
      <c r="P189" s="2">
        <v>35</v>
      </c>
      <c r="R189" s="2">
        <f t="shared" si="4"/>
        <v>35</v>
      </c>
      <c r="S189" s="2" t="str">
        <f t="shared" si="5"/>
        <v>Vacant</v>
      </c>
    </row>
    <row r="190" spans="1:19">
      <c r="A190" s="2" t="s">
        <v>825</v>
      </c>
      <c r="B190" s="2" t="s">
        <v>1719</v>
      </c>
      <c r="C190" s="2" t="s">
        <v>1720</v>
      </c>
      <c r="D190" s="2">
        <v>30</v>
      </c>
      <c r="E190" s="2" t="s">
        <v>1721</v>
      </c>
      <c r="L190" s="2" t="s">
        <v>1721</v>
      </c>
      <c r="M190" s="2" t="s">
        <v>825</v>
      </c>
      <c r="N190" s="2" t="s">
        <v>1719</v>
      </c>
      <c r="O190" s="2" t="s">
        <v>1720</v>
      </c>
      <c r="P190" s="2">
        <v>30</v>
      </c>
      <c r="R190" s="2">
        <f t="shared" si="4"/>
        <v>30</v>
      </c>
      <c r="S190" s="2" t="str">
        <f t="shared" si="5"/>
        <v>Arvind Venkat</v>
      </c>
    </row>
    <row r="191" spans="1:19">
      <c r="A191" s="2" t="s">
        <v>961</v>
      </c>
      <c r="B191" s="2" t="s">
        <v>1676</v>
      </c>
      <c r="C191" s="2" t="s">
        <v>1722</v>
      </c>
      <c r="D191" s="2">
        <v>166</v>
      </c>
      <c r="E191" s="2" t="s">
        <v>1723</v>
      </c>
      <c r="L191" s="2" t="s">
        <v>1723</v>
      </c>
      <c r="M191" s="2" t="s">
        <v>961</v>
      </c>
      <c r="N191" s="2" t="s">
        <v>1676</v>
      </c>
      <c r="O191" s="2" t="s">
        <v>1722</v>
      </c>
      <c r="P191" s="2">
        <v>166</v>
      </c>
      <c r="R191" s="2">
        <f t="shared" si="4"/>
        <v>166</v>
      </c>
      <c r="S191" s="2" t="str">
        <f t="shared" si="5"/>
        <v>Greg Vitali</v>
      </c>
    </row>
    <row r="192" spans="1:19">
      <c r="A192" s="2" t="s">
        <v>912</v>
      </c>
      <c r="B192" s="2" t="s">
        <v>1724</v>
      </c>
      <c r="C192" s="2" t="s">
        <v>1725</v>
      </c>
      <c r="D192" s="2">
        <v>117</v>
      </c>
      <c r="E192" s="2" t="s">
        <v>1726</v>
      </c>
      <c r="L192" s="2" t="s">
        <v>1726</v>
      </c>
      <c r="M192" s="2" t="s">
        <v>912</v>
      </c>
      <c r="N192" s="2" t="s">
        <v>1724</v>
      </c>
      <c r="O192" s="2" t="s">
        <v>1725</v>
      </c>
      <c r="P192" s="2">
        <v>117</v>
      </c>
      <c r="R192" s="2">
        <f t="shared" si="4"/>
        <v>117</v>
      </c>
      <c r="S192" s="2" t="str">
        <f t="shared" si="5"/>
        <v>Jamie Walsh</v>
      </c>
    </row>
    <row r="193" spans="1:19">
      <c r="A193" s="2" t="s">
        <v>847</v>
      </c>
      <c r="B193" s="2" t="s">
        <v>1246</v>
      </c>
      <c r="C193" s="2" t="s">
        <v>1727</v>
      </c>
      <c r="D193" s="2">
        <v>52</v>
      </c>
      <c r="E193" s="2" t="s">
        <v>1728</v>
      </c>
      <c r="L193" s="2" t="s">
        <v>1728</v>
      </c>
      <c r="M193" s="2" t="s">
        <v>847</v>
      </c>
      <c r="N193" s="2" t="s">
        <v>1246</v>
      </c>
      <c r="O193" s="2" t="s">
        <v>1727</v>
      </c>
      <c r="P193" s="2">
        <v>52</v>
      </c>
      <c r="R193" s="2">
        <f t="shared" si="4"/>
        <v>52</v>
      </c>
      <c r="S193" s="2" t="str">
        <f t="shared" si="5"/>
        <v>Ryan Warner</v>
      </c>
    </row>
    <row r="194" spans="1:19">
      <c r="A194" s="2" t="s">
        <v>826</v>
      </c>
      <c r="B194" s="2" t="s">
        <v>1695</v>
      </c>
      <c r="C194" s="2" t="s">
        <v>1729</v>
      </c>
      <c r="D194" s="2">
        <v>31</v>
      </c>
      <c r="E194" s="2" t="s">
        <v>1730</v>
      </c>
      <c r="L194" s="2" t="s">
        <v>1730</v>
      </c>
      <c r="M194" s="2" t="s">
        <v>826</v>
      </c>
      <c r="N194" s="2" t="s">
        <v>1695</v>
      </c>
      <c r="O194" s="2" t="s">
        <v>1729</v>
      </c>
      <c r="P194" s="2">
        <v>31</v>
      </c>
      <c r="R194" s="2">
        <f t="shared" si="4"/>
        <v>31</v>
      </c>
      <c r="S194" s="2" t="str">
        <f t="shared" si="5"/>
        <v>Perry S. Warren, Jr.</v>
      </c>
    </row>
    <row r="195" spans="1:19">
      <c r="A195" s="2" t="s">
        <v>911</v>
      </c>
      <c r="B195" s="2" t="s">
        <v>1731</v>
      </c>
      <c r="C195" s="2" t="s">
        <v>1732</v>
      </c>
      <c r="D195" s="2">
        <v>116</v>
      </c>
      <c r="E195" s="2" t="s">
        <v>1733</v>
      </c>
      <c r="L195" s="2" t="s">
        <v>1733</v>
      </c>
      <c r="M195" s="2" t="s">
        <v>911</v>
      </c>
      <c r="N195" s="2" t="s">
        <v>1731</v>
      </c>
      <c r="O195" s="2" t="s">
        <v>1732</v>
      </c>
      <c r="P195" s="2">
        <v>116</v>
      </c>
      <c r="R195" s="2">
        <f t="shared" ref="R195:R204" si="6">D195</f>
        <v>116</v>
      </c>
      <c r="S195" s="2" t="str">
        <f t="shared" ref="S195:S204" si="7">M195</f>
        <v>Dane Watro</v>
      </c>
    </row>
    <row r="196" spans="1:19">
      <c r="A196" s="2" t="s">
        <v>977</v>
      </c>
      <c r="B196" s="2" t="s">
        <v>1734</v>
      </c>
      <c r="C196" s="2" t="s">
        <v>1735</v>
      </c>
      <c r="D196" s="2">
        <v>182</v>
      </c>
      <c r="E196" s="2" t="s">
        <v>1736</v>
      </c>
      <c r="L196" s="2" t="s">
        <v>1736</v>
      </c>
      <c r="M196" s="2" t="s">
        <v>977</v>
      </c>
      <c r="N196" s="2" t="s">
        <v>1734</v>
      </c>
      <c r="O196" s="2" t="s">
        <v>1735</v>
      </c>
      <c r="P196" s="2">
        <v>182</v>
      </c>
      <c r="R196" s="2">
        <f t="shared" si="6"/>
        <v>182</v>
      </c>
      <c r="S196" s="2" t="str">
        <f t="shared" si="7"/>
        <v>Benjamin Waxman</v>
      </c>
    </row>
    <row r="197" spans="1:19">
      <c r="A197" s="2" t="s">
        <v>800</v>
      </c>
      <c r="B197" s="2" t="s">
        <v>1314</v>
      </c>
      <c r="C197" s="2" t="s">
        <v>1737</v>
      </c>
      <c r="D197" s="2">
        <v>5</v>
      </c>
      <c r="E197" s="2" t="s">
        <v>1738</v>
      </c>
      <c r="L197" s="2" t="s">
        <v>1738</v>
      </c>
      <c r="M197" s="2" t="s">
        <v>800</v>
      </c>
      <c r="N197" s="2" t="s">
        <v>1314</v>
      </c>
      <c r="O197" s="2" t="s">
        <v>1737</v>
      </c>
      <c r="P197" s="2">
        <v>5</v>
      </c>
      <c r="R197" s="2">
        <f t="shared" si="6"/>
        <v>5</v>
      </c>
      <c r="S197" s="2" t="str">
        <f t="shared" si="7"/>
        <v>Eric Weaknecht</v>
      </c>
    </row>
    <row r="198" spans="1:19">
      <c r="A198" s="2" t="s">
        <v>945</v>
      </c>
      <c r="B198" s="2" t="s">
        <v>1139</v>
      </c>
      <c r="C198" s="2" t="s">
        <v>1739</v>
      </c>
      <c r="D198" s="2">
        <v>150</v>
      </c>
      <c r="E198" s="2" t="s">
        <v>1740</v>
      </c>
      <c r="L198" s="2" t="s">
        <v>1740</v>
      </c>
      <c r="M198" s="2" t="s">
        <v>945</v>
      </c>
      <c r="N198" s="2" t="s">
        <v>1139</v>
      </c>
      <c r="O198" s="2" t="s">
        <v>1739</v>
      </c>
      <c r="P198" s="2">
        <v>150</v>
      </c>
      <c r="R198" s="2">
        <f t="shared" si="6"/>
        <v>150</v>
      </c>
      <c r="S198" s="2" t="str">
        <f t="shared" si="7"/>
        <v>Joe Webster</v>
      </c>
    </row>
    <row r="199" spans="1:19">
      <c r="A199" s="2" t="s">
        <v>802</v>
      </c>
      <c r="B199" s="2" t="s">
        <v>1741</v>
      </c>
      <c r="C199" s="2" t="s">
        <v>1742</v>
      </c>
      <c r="D199" s="2">
        <v>7</v>
      </c>
      <c r="E199" s="2" t="s">
        <v>1743</v>
      </c>
      <c r="L199" s="2" t="s">
        <v>1743</v>
      </c>
      <c r="M199" s="2" t="s">
        <v>802</v>
      </c>
      <c r="N199" s="2" t="s">
        <v>1741</v>
      </c>
      <c r="O199" s="2" t="s">
        <v>1742</v>
      </c>
      <c r="P199" s="2">
        <v>7</v>
      </c>
      <c r="R199" s="2">
        <f t="shared" si="6"/>
        <v>7</v>
      </c>
      <c r="S199" s="2" t="str">
        <f t="shared" si="7"/>
        <v>Parke Wentling</v>
      </c>
    </row>
    <row r="200" spans="1:19">
      <c r="A200" s="2" t="s">
        <v>965</v>
      </c>
      <c r="B200" s="2" t="s">
        <v>1744</v>
      </c>
      <c r="C200" s="2" t="s">
        <v>1745</v>
      </c>
      <c r="D200" s="2">
        <v>170</v>
      </c>
      <c r="E200" s="2" t="s">
        <v>1746</v>
      </c>
      <c r="L200" s="2" t="s">
        <v>1746</v>
      </c>
      <c r="M200" s="2" t="s">
        <v>965</v>
      </c>
      <c r="N200" s="2" t="s">
        <v>1744</v>
      </c>
      <c r="O200" s="2" t="s">
        <v>1745</v>
      </c>
      <c r="P200" s="2">
        <v>170</v>
      </c>
      <c r="R200" s="2">
        <f t="shared" si="6"/>
        <v>170</v>
      </c>
      <c r="S200" s="2" t="str">
        <f t="shared" si="7"/>
        <v>Martina White</v>
      </c>
    </row>
    <row r="201" spans="1:19">
      <c r="A201" s="2" t="s">
        <v>955</v>
      </c>
      <c r="B201" s="2" t="s">
        <v>1692</v>
      </c>
      <c r="C201" s="2" t="s">
        <v>1192</v>
      </c>
      <c r="D201" s="2">
        <v>160</v>
      </c>
      <c r="E201" s="2" t="s">
        <v>1747</v>
      </c>
      <c r="L201" s="2" t="s">
        <v>1747</v>
      </c>
      <c r="M201" s="2" t="s">
        <v>955</v>
      </c>
      <c r="N201" s="2" t="s">
        <v>1692</v>
      </c>
      <c r="O201" s="2" t="s">
        <v>1192</v>
      </c>
      <c r="P201" s="2">
        <v>160</v>
      </c>
      <c r="R201" s="2">
        <f t="shared" si="6"/>
        <v>160</v>
      </c>
      <c r="S201" s="2" t="str">
        <f t="shared" si="7"/>
        <v>Craig Williams</v>
      </c>
    </row>
    <row r="202" spans="1:19">
      <c r="A202" s="2" t="s">
        <v>869</v>
      </c>
      <c r="B202" s="2" t="s">
        <v>1108</v>
      </c>
      <c r="C202" s="2" t="s">
        <v>1192</v>
      </c>
      <c r="D202" s="2">
        <v>74</v>
      </c>
      <c r="E202" s="2" t="s">
        <v>1748</v>
      </c>
      <c r="L202" s="2" t="s">
        <v>1748</v>
      </c>
      <c r="M202" s="2" t="s">
        <v>869</v>
      </c>
      <c r="N202" s="2" t="s">
        <v>1108</v>
      </c>
      <c r="O202" s="2" t="s">
        <v>1192</v>
      </c>
      <c r="P202" s="2">
        <v>74</v>
      </c>
      <c r="R202" s="2">
        <f t="shared" si="6"/>
        <v>74</v>
      </c>
      <c r="S202" s="2" t="str">
        <f t="shared" si="7"/>
        <v>Dan Williams</v>
      </c>
    </row>
    <row r="203" spans="1:19">
      <c r="A203" s="2" t="s">
        <v>980</v>
      </c>
      <c r="B203" s="2" t="s">
        <v>1749</v>
      </c>
      <c r="C203" s="2" t="s">
        <v>1750</v>
      </c>
      <c r="D203" s="2">
        <v>185</v>
      </c>
      <c r="E203" s="2" t="s">
        <v>1751</v>
      </c>
      <c r="L203" s="2" t="s">
        <v>1751</v>
      </c>
      <c r="M203" s="2" t="s">
        <v>980</v>
      </c>
      <c r="N203" s="2" t="s">
        <v>1749</v>
      </c>
      <c r="O203" s="2" t="s">
        <v>1750</v>
      </c>
      <c r="P203" s="2">
        <v>185</v>
      </c>
      <c r="R203" s="2">
        <f t="shared" si="6"/>
        <v>185</v>
      </c>
      <c r="S203" s="2" t="str">
        <f t="shared" si="7"/>
        <v>Regina Young</v>
      </c>
    </row>
    <row r="204" spans="1:19">
      <c r="A204" s="2" t="s">
        <v>894</v>
      </c>
      <c r="B204" s="2" t="s">
        <v>1010</v>
      </c>
      <c r="C204" s="2" t="s">
        <v>1752</v>
      </c>
      <c r="D204" s="2">
        <v>99</v>
      </c>
      <c r="E204" s="2" t="s">
        <v>1753</v>
      </c>
      <c r="L204" s="2" t="s">
        <v>1753</v>
      </c>
      <c r="M204" s="2" t="s">
        <v>894</v>
      </c>
      <c r="N204" s="2" t="s">
        <v>1010</v>
      </c>
      <c r="O204" s="2" t="s">
        <v>1752</v>
      </c>
      <c r="P204" s="2">
        <v>99</v>
      </c>
      <c r="R204" s="2">
        <f t="shared" si="6"/>
        <v>99</v>
      </c>
      <c r="S204" s="2" t="str">
        <f t="shared" si="7"/>
        <v>David H. Zimmerman</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204"/>
  <sheetViews>
    <sheetView workbookViewId="0">
      <selection activeCell="A18" sqref="A18"/>
    </sheetView>
  </sheetViews>
  <sheetFormatPr defaultColWidth="8.85546875" defaultRowHeight="14.25"/>
  <cols>
    <col min="1" max="1" width="8.42578125" style="2" bestFit="1" customWidth="1"/>
    <col min="2" max="2" width="10.85546875" style="2" bestFit="1" customWidth="1"/>
    <col min="3" max="23" width="11.28515625" style="2" bestFit="1" customWidth="1"/>
    <col min="24" max="16384" width="8.85546875" style="2"/>
  </cols>
  <sheetData>
    <row r="1" spans="1:23">
      <c r="A1" s="2" t="s">
        <v>1205</v>
      </c>
      <c r="B1" s="2" t="s">
        <v>1004</v>
      </c>
      <c r="C1" s="2" t="s">
        <v>717</v>
      </c>
      <c r="D1" s="2" t="s">
        <v>718</v>
      </c>
      <c r="E1" s="2" t="s">
        <v>719</v>
      </c>
      <c r="F1" s="2" t="s">
        <v>720</v>
      </c>
      <c r="G1" s="2" t="s">
        <v>721</v>
      </c>
      <c r="H1" s="2" t="s">
        <v>722</v>
      </c>
      <c r="I1" s="2" t="s">
        <v>723</v>
      </c>
      <c r="J1" s="2" t="s">
        <v>724</v>
      </c>
      <c r="K1" s="2" t="s">
        <v>725</v>
      </c>
      <c r="L1" s="2" t="s">
        <v>726</v>
      </c>
      <c r="M1" s="2" t="s">
        <v>727</v>
      </c>
      <c r="N1" s="2" t="s">
        <v>728</v>
      </c>
      <c r="O1" s="2" t="s">
        <v>729</v>
      </c>
      <c r="P1" s="2" t="s">
        <v>730</v>
      </c>
      <c r="Q1" s="2" t="s">
        <v>731</v>
      </c>
      <c r="R1" s="2" t="s">
        <v>732</v>
      </c>
      <c r="S1" s="2" t="s">
        <v>733</v>
      </c>
      <c r="T1" s="2" t="s">
        <v>734</v>
      </c>
      <c r="U1" s="2" t="s">
        <v>735</v>
      </c>
      <c r="V1" s="2" t="s">
        <v>736</v>
      </c>
      <c r="W1" s="2" t="s">
        <v>737</v>
      </c>
    </row>
    <row r="2" spans="1:23">
      <c r="A2" s="2">
        <v>1</v>
      </c>
      <c r="B2" s="2">
        <v>5</v>
      </c>
      <c r="C2" s="2">
        <v>105252602</v>
      </c>
      <c r="D2" s="2">
        <v>105256553</v>
      </c>
      <c r="E2" s="2">
        <v>105252507</v>
      </c>
      <c r="F2" s="2">
        <v>105252807</v>
      </c>
      <c r="G2" s="2">
        <v>105000000</v>
      </c>
    </row>
    <row r="3" spans="1:23">
      <c r="A3" s="2">
        <v>2</v>
      </c>
      <c r="B3" s="2">
        <v>8</v>
      </c>
      <c r="C3" s="2">
        <v>105252602</v>
      </c>
      <c r="D3" s="2">
        <v>105253553</v>
      </c>
      <c r="E3" s="2">
        <v>105256553</v>
      </c>
      <c r="F3" s="2">
        <v>105259703</v>
      </c>
      <c r="G3" s="2">
        <v>105254353</v>
      </c>
      <c r="H3" s="2">
        <v>105252807</v>
      </c>
      <c r="I3" s="2">
        <v>105252507</v>
      </c>
      <c r="J3" s="2">
        <v>105000000</v>
      </c>
    </row>
    <row r="4" spans="1:23">
      <c r="A4" s="2">
        <v>3</v>
      </c>
      <c r="B4" s="2">
        <v>4</v>
      </c>
      <c r="C4" s="2">
        <v>105253303</v>
      </c>
      <c r="D4" s="2">
        <v>105257602</v>
      </c>
      <c r="E4" s="2">
        <v>105252807</v>
      </c>
      <c r="F4" s="2">
        <v>105000000</v>
      </c>
    </row>
    <row r="5" spans="1:23">
      <c r="A5" s="2">
        <v>4</v>
      </c>
      <c r="B5" s="2">
        <v>10</v>
      </c>
      <c r="C5" s="2">
        <v>105251453</v>
      </c>
      <c r="D5" s="2">
        <v>105253903</v>
      </c>
      <c r="E5" s="2">
        <v>105259703</v>
      </c>
      <c r="F5" s="2">
        <v>105253553</v>
      </c>
      <c r="G5" s="2">
        <v>105254053</v>
      </c>
      <c r="H5" s="2">
        <v>105258503</v>
      </c>
      <c r="I5" s="2">
        <v>105259103</v>
      </c>
      <c r="J5" s="2">
        <v>105258303</v>
      </c>
      <c r="K5" s="2">
        <v>105252807</v>
      </c>
      <c r="L5" s="2">
        <v>105000000</v>
      </c>
    </row>
    <row r="6" spans="1:23">
      <c r="A6" s="2">
        <v>5</v>
      </c>
      <c r="B6" s="2">
        <v>7</v>
      </c>
      <c r="C6" s="2">
        <v>114063503</v>
      </c>
      <c r="D6" s="2">
        <v>114067503</v>
      </c>
      <c r="E6" s="2">
        <v>114068003</v>
      </c>
      <c r="F6" s="2">
        <v>114069103</v>
      </c>
      <c r="G6" s="2">
        <v>114061103</v>
      </c>
      <c r="H6" s="2">
        <v>114060557</v>
      </c>
      <c r="I6" s="2">
        <v>114000000</v>
      </c>
    </row>
    <row r="7" spans="1:23">
      <c r="A7" s="2">
        <v>6</v>
      </c>
      <c r="B7" s="2">
        <v>10</v>
      </c>
      <c r="C7" s="2">
        <v>105201033</v>
      </c>
      <c r="D7" s="2">
        <v>105204703</v>
      </c>
      <c r="E7" s="2">
        <v>105258503</v>
      </c>
      <c r="F7" s="2">
        <v>104433604</v>
      </c>
      <c r="G7" s="2">
        <v>105201352</v>
      </c>
      <c r="H7" s="2">
        <v>105201407</v>
      </c>
      <c r="I7" s="2">
        <v>104435107</v>
      </c>
      <c r="J7" s="2">
        <v>105252807</v>
      </c>
      <c r="K7" s="2">
        <v>104000000</v>
      </c>
      <c r="L7" s="2">
        <v>105000000</v>
      </c>
    </row>
    <row r="8" spans="1:23">
      <c r="A8" s="2">
        <v>7</v>
      </c>
      <c r="B8" s="2">
        <v>10</v>
      </c>
      <c r="C8" s="2">
        <v>104433303</v>
      </c>
      <c r="D8" s="2">
        <v>104433604</v>
      </c>
      <c r="E8" s="2">
        <v>104435303</v>
      </c>
      <c r="F8" s="2">
        <v>104435703</v>
      </c>
      <c r="G8" s="2">
        <v>104432503</v>
      </c>
      <c r="H8" s="2">
        <v>104432803</v>
      </c>
      <c r="I8" s="2">
        <v>104435603</v>
      </c>
      <c r="J8" s="2">
        <v>104437503</v>
      </c>
      <c r="K8" s="2">
        <v>104435107</v>
      </c>
      <c r="L8" s="2">
        <v>104000000</v>
      </c>
    </row>
    <row r="9" spans="1:23">
      <c r="A9" s="2">
        <v>8</v>
      </c>
      <c r="B9" s="2">
        <v>17</v>
      </c>
      <c r="C9" s="2">
        <v>104105353</v>
      </c>
      <c r="D9" s="2">
        <v>104101252</v>
      </c>
      <c r="E9" s="2">
        <v>104374003</v>
      </c>
      <c r="F9" s="2">
        <v>104378003</v>
      </c>
      <c r="G9" s="2">
        <v>104375003</v>
      </c>
      <c r="H9" s="2">
        <v>104105003</v>
      </c>
      <c r="I9" s="2">
        <v>104372003</v>
      </c>
      <c r="J9" s="2">
        <v>104107803</v>
      </c>
      <c r="K9" s="2">
        <v>127041603</v>
      </c>
      <c r="L9" s="2">
        <v>104107903</v>
      </c>
      <c r="M9" s="2">
        <v>104107503</v>
      </c>
      <c r="N9" s="2">
        <v>104374207</v>
      </c>
      <c r="O9" s="2">
        <v>127041307</v>
      </c>
      <c r="P9" s="2">
        <v>103023807</v>
      </c>
      <c r="Q9" s="2">
        <v>104101307</v>
      </c>
      <c r="R9" s="2">
        <v>104000000</v>
      </c>
      <c r="S9" s="2">
        <v>127000000</v>
      </c>
    </row>
    <row r="10" spans="1:23">
      <c r="A10" s="2">
        <v>9</v>
      </c>
      <c r="B10" s="2">
        <v>9</v>
      </c>
      <c r="C10" s="2">
        <v>104375003</v>
      </c>
      <c r="D10" s="2">
        <v>104376203</v>
      </c>
      <c r="E10" s="2">
        <v>104375203</v>
      </c>
      <c r="F10" s="2">
        <v>104375302</v>
      </c>
      <c r="G10" s="2">
        <v>104374003</v>
      </c>
      <c r="H10" s="2">
        <v>104378003</v>
      </c>
      <c r="I10" s="2">
        <v>104377003</v>
      </c>
      <c r="J10" s="2">
        <v>104374207</v>
      </c>
      <c r="K10" s="2">
        <v>104000000</v>
      </c>
    </row>
    <row r="11" spans="1:23">
      <c r="A11" s="2">
        <v>10</v>
      </c>
      <c r="B11" s="2">
        <v>1</v>
      </c>
      <c r="C11" s="2">
        <v>126515001</v>
      </c>
    </row>
    <row r="12" spans="1:23">
      <c r="A12" s="2">
        <v>11</v>
      </c>
      <c r="B12" s="2">
        <v>8</v>
      </c>
      <c r="C12" s="2">
        <v>104107803</v>
      </c>
      <c r="D12" s="2">
        <v>128033053</v>
      </c>
      <c r="E12" s="2">
        <v>104101252</v>
      </c>
      <c r="F12" s="2">
        <v>104103603</v>
      </c>
      <c r="G12" s="2">
        <v>128034607</v>
      </c>
      <c r="H12" s="2">
        <v>104101307</v>
      </c>
      <c r="I12" s="2">
        <v>104000000</v>
      </c>
      <c r="J12" s="2">
        <v>128000000</v>
      </c>
    </row>
    <row r="13" spans="1:23">
      <c r="A13" s="2">
        <v>12</v>
      </c>
      <c r="B13" s="2">
        <v>4</v>
      </c>
      <c r="C13" s="2">
        <v>104107903</v>
      </c>
      <c r="D13" s="2">
        <v>104105003</v>
      </c>
      <c r="E13" s="2">
        <v>104101307</v>
      </c>
      <c r="F13" s="2">
        <v>104000000</v>
      </c>
    </row>
    <row r="14" spans="1:23">
      <c r="A14" s="2">
        <v>13</v>
      </c>
      <c r="B14" s="2">
        <v>5</v>
      </c>
      <c r="C14" s="2">
        <v>124156703</v>
      </c>
      <c r="D14" s="2">
        <v>124150503</v>
      </c>
      <c r="E14" s="2">
        <v>124156503</v>
      </c>
      <c r="F14" s="2">
        <v>124151607</v>
      </c>
      <c r="G14" s="2">
        <v>124000000</v>
      </c>
    </row>
    <row r="15" spans="1:23">
      <c r="A15" s="2">
        <v>14</v>
      </c>
      <c r="B15" s="2">
        <v>12</v>
      </c>
      <c r="C15" s="2">
        <v>127041503</v>
      </c>
      <c r="D15" s="2">
        <v>127041603</v>
      </c>
      <c r="E15" s="2">
        <v>104372003</v>
      </c>
      <c r="F15" s="2">
        <v>127041203</v>
      </c>
      <c r="G15" s="2">
        <v>127040703</v>
      </c>
      <c r="H15" s="2">
        <v>127045653</v>
      </c>
      <c r="I15" s="2">
        <v>127045853</v>
      </c>
      <c r="J15" s="2">
        <v>127042853</v>
      </c>
      <c r="K15" s="2">
        <v>127041307</v>
      </c>
      <c r="L15" s="2">
        <v>104374207</v>
      </c>
      <c r="M15" s="2">
        <v>104000000</v>
      </c>
      <c r="N15" s="2">
        <v>127000000</v>
      </c>
    </row>
    <row r="16" spans="1:23">
      <c r="A16" s="2">
        <v>15</v>
      </c>
      <c r="B16" s="2">
        <v>17</v>
      </c>
      <c r="C16" s="2">
        <v>127042003</v>
      </c>
      <c r="D16" s="2">
        <v>127041603</v>
      </c>
      <c r="E16" s="2">
        <v>127041203</v>
      </c>
      <c r="F16" s="2">
        <v>101630504</v>
      </c>
      <c r="G16" s="2">
        <v>101632403</v>
      </c>
      <c r="H16" s="2">
        <v>101638003</v>
      </c>
      <c r="I16" s="2">
        <v>127049303</v>
      </c>
      <c r="J16" s="2">
        <v>127047404</v>
      </c>
      <c r="K16" s="2">
        <v>101631203</v>
      </c>
      <c r="L16" s="2">
        <v>101633903</v>
      </c>
      <c r="M16" s="2">
        <v>127044103</v>
      </c>
      <c r="N16" s="2">
        <v>127045303</v>
      </c>
      <c r="O16" s="2">
        <v>103027307</v>
      </c>
      <c r="P16" s="2">
        <v>127041307</v>
      </c>
      <c r="Q16" s="2">
        <v>101638907</v>
      </c>
      <c r="R16" s="2">
        <v>127000000</v>
      </c>
      <c r="S16" s="2">
        <v>101000000</v>
      </c>
    </row>
    <row r="17" spans="1:23">
      <c r="A17" s="2">
        <v>16</v>
      </c>
      <c r="B17" s="2">
        <v>8</v>
      </c>
      <c r="C17" s="2">
        <v>127040703</v>
      </c>
      <c r="D17" s="2">
        <v>127042003</v>
      </c>
      <c r="E17" s="2">
        <v>127040503</v>
      </c>
      <c r="F17" s="2">
        <v>127042853</v>
      </c>
      <c r="G17" s="2">
        <v>127046903</v>
      </c>
      <c r="H17" s="2">
        <v>127044103</v>
      </c>
      <c r="I17" s="2">
        <v>127041307</v>
      </c>
      <c r="J17" s="2">
        <v>127000000</v>
      </c>
    </row>
    <row r="18" spans="1:23">
      <c r="A18" s="2">
        <v>17</v>
      </c>
      <c r="B18" s="2">
        <v>21</v>
      </c>
      <c r="C18" s="2">
        <v>104107503</v>
      </c>
      <c r="D18" s="2">
        <v>104433903</v>
      </c>
      <c r="E18" s="2">
        <v>104432903</v>
      </c>
      <c r="F18" s="2">
        <v>104103603</v>
      </c>
      <c r="G18" s="2">
        <v>104432803</v>
      </c>
      <c r="H18" s="2">
        <v>104431304</v>
      </c>
      <c r="I18" s="2">
        <v>106160303</v>
      </c>
      <c r="J18" s="2">
        <v>104435303</v>
      </c>
      <c r="K18" s="2">
        <v>104105353</v>
      </c>
      <c r="L18" s="2">
        <v>104378003</v>
      </c>
      <c r="M18" s="2">
        <v>104435003</v>
      </c>
      <c r="N18" s="2">
        <v>105201352</v>
      </c>
      <c r="O18" s="2">
        <v>105201407</v>
      </c>
      <c r="P18" s="2">
        <v>106161357</v>
      </c>
      <c r="Q18" s="2">
        <v>104101307</v>
      </c>
      <c r="R18" s="2">
        <v>104374207</v>
      </c>
      <c r="S18" s="2">
        <v>103023807</v>
      </c>
      <c r="T18" s="2">
        <v>104435107</v>
      </c>
      <c r="U18" s="2">
        <v>106000000</v>
      </c>
      <c r="V18" s="2">
        <v>104000000</v>
      </c>
      <c r="W18" s="2">
        <v>105000000</v>
      </c>
    </row>
    <row r="19" spans="1:23">
      <c r="A19" s="2">
        <v>18</v>
      </c>
      <c r="B19" s="2">
        <v>4</v>
      </c>
      <c r="C19" s="2">
        <v>122091002</v>
      </c>
      <c r="D19" s="2">
        <v>122097502</v>
      </c>
      <c r="E19" s="2">
        <v>122091457</v>
      </c>
      <c r="F19" s="2">
        <v>122000000</v>
      </c>
    </row>
    <row r="20" spans="1:23">
      <c r="A20" s="2">
        <v>19</v>
      </c>
      <c r="B20" s="2">
        <v>1</v>
      </c>
      <c r="C20" s="2">
        <v>102027451</v>
      </c>
    </row>
    <row r="21" spans="1:23">
      <c r="A21" s="2">
        <v>20</v>
      </c>
      <c r="B21" s="2">
        <v>5</v>
      </c>
      <c r="C21" s="2">
        <v>103026873</v>
      </c>
      <c r="D21" s="2">
        <v>102027451</v>
      </c>
      <c r="E21" s="2">
        <v>103026902</v>
      </c>
      <c r="F21" s="2">
        <v>103020407</v>
      </c>
      <c r="G21" s="2">
        <v>103000000</v>
      </c>
    </row>
    <row r="22" spans="1:23">
      <c r="A22" s="2">
        <v>21</v>
      </c>
      <c r="B22" s="2">
        <v>4</v>
      </c>
      <c r="C22" s="2">
        <v>103028302</v>
      </c>
      <c r="D22" s="2">
        <v>102027451</v>
      </c>
      <c r="E22" s="2">
        <v>103020407</v>
      </c>
      <c r="F22" s="2">
        <v>103000000</v>
      </c>
    </row>
    <row r="23" spans="1:23">
      <c r="A23" s="2">
        <v>22</v>
      </c>
      <c r="B23" s="2">
        <v>5</v>
      </c>
      <c r="C23" s="2">
        <v>121395603</v>
      </c>
      <c r="D23" s="2">
        <v>121390302</v>
      </c>
      <c r="E23" s="2">
        <v>121391303</v>
      </c>
      <c r="F23" s="2">
        <v>121393007</v>
      </c>
      <c r="G23" s="2">
        <v>121000000</v>
      </c>
    </row>
    <row r="24" spans="1:23">
      <c r="A24" s="2">
        <v>23</v>
      </c>
      <c r="B24" s="2">
        <v>1</v>
      </c>
      <c r="C24" s="2">
        <v>102027451</v>
      </c>
    </row>
    <row r="25" spans="1:23">
      <c r="A25" s="2">
        <v>24</v>
      </c>
      <c r="B25" s="2">
        <v>1</v>
      </c>
      <c r="C25" s="2">
        <v>102027451</v>
      </c>
    </row>
    <row r="26" spans="1:23">
      <c r="A26" s="2">
        <v>25</v>
      </c>
      <c r="B26" s="2">
        <v>9</v>
      </c>
      <c r="C26" s="2">
        <v>103029902</v>
      </c>
      <c r="D26" s="2">
        <v>103027503</v>
      </c>
      <c r="E26" s="2">
        <v>103024102</v>
      </c>
      <c r="F26" s="2">
        <v>103022803</v>
      </c>
      <c r="G26" s="2">
        <v>107657103</v>
      </c>
      <c r="H26" s="2">
        <v>103023807</v>
      </c>
      <c r="I26" s="2">
        <v>107651207</v>
      </c>
      <c r="J26" s="2">
        <v>107000000</v>
      </c>
      <c r="K26" s="2">
        <v>103000000</v>
      </c>
    </row>
    <row r="27" spans="1:23">
      <c r="A27" s="2">
        <v>26</v>
      </c>
      <c r="B27" s="2">
        <v>10</v>
      </c>
      <c r="C27" s="2">
        <v>124156603</v>
      </c>
      <c r="D27" s="2">
        <v>123467303</v>
      </c>
      <c r="E27" s="2">
        <v>114068103</v>
      </c>
      <c r="F27" s="2">
        <v>124157203</v>
      </c>
      <c r="G27" s="2">
        <v>124151607</v>
      </c>
      <c r="H27" s="2">
        <v>114060557</v>
      </c>
      <c r="I27" s="2">
        <v>123469007</v>
      </c>
      <c r="J27" s="2">
        <v>124000000</v>
      </c>
      <c r="K27" s="2">
        <v>123000000</v>
      </c>
      <c r="L27" s="2">
        <v>114000000</v>
      </c>
    </row>
    <row r="28" spans="1:23">
      <c r="A28" s="2">
        <v>27</v>
      </c>
      <c r="B28" s="2">
        <v>7</v>
      </c>
      <c r="C28" s="2">
        <v>103021603</v>
      </c>
      <c r="D28" s="2">
        <v>103021752</v>
      </c>
      <c r="E28" s="2">
        <v>103026303</v>
      </c>
      <c r="F28" s="2">
        <v>103025002</v>
      </c>
      <c r="G28" s="2">
        <v>102027451</v>
      </c>
      <c r="H28" s="2">
        <v>103027307</v>
      </c>
      <c r="I28" s="2">
        <v>103000000</v>
      </c>
    </row>
    <row r="29" spans="1:23">
      <c r="A29" s="2">
        <v>28</v>
      </c>
      <c r="B29" s="2">
        <v>6</v>
      </c>
      <c r="C29" s="2">
        <v>103024603</v>
      </c>
      <c r="D29" s="2">
        <v>103026852</v>
      </c>
      <c r="E29" s="2">
        <v>103021003</v>
      </c>
      <c r="F29" s="2">
        <v>103022253</v>
      </c>
      <c r="G29" s="2">
        <v>103020407</v>
      </c>
      <c r="H29" s="2">
        <v>103000000</v>
      </c>
    </row>
    <row r="30" spans="1:23">
      <c r="A30" s="2">
        <v>29</v>
      </c>
      <c r="B30" s="2">
        <v>4</v>
      </c>
      <c r="C30" s="2">
        <v>122092102</v>
      </c>
      <c r="D30" s="2">
        <v>122097604</v>
      </c>
      <c r="E30" s="2">
        <v>122097007</v>
      </c>
      <c r="F30" s="2">
        <v>122000000</v>
      </c>
    </row>
    <row r="31" spans="1:23">
      <c r="A31" s="2">
        <v>30</v>
      </c>
      <c r="B31" s="2">
        <v>5</v>
      </c>
      <c r="C31" s="2">
        <v>103024603</v>
      </c>
      <c r="D31" s="2">
        <v>103026852</v>
      </c>
      <c r="E31" s="2">
        <v>103020753</v>
      </c>
      <c r="F31" s="2">
        <v>103020407</v>
      </c>
      <c r="G31" s="2">
        <v>103000000</v>
      </c>
    </row>
    <row r="32" spans="1:23">
      <c r="A32" s="2">
        <v>31</v>
      </c>
      <c r="B32" s="2">
        <v>5</v>
      </c>
      <c r="C32" s="2">
        <v>122092353</v>
      </c>
      <c r="D32" s="2">
        <v>122098202</v>
      </c>
      <c r="E32" s="2">
        <v>122097007</v>
      </c>
      <c r="F32" s="2">
        <v>122091457</v>
      </c>
      <c r="G32" s="2">
        <v>122000000</v>
      </c>
    </row>
    <row r="33" spans="1:15">
      <c r="A33" s="2">
        <v>32</v>
      </c>
      <c r="B33" s="2">
        <v>5</v>
      </c>
      <c r="C33" s="2">
        <v>103027352</v>
      </c>
      <c r="D33" s="2">
        <v>103028203</v>
      </c>
      <c r="E33" s="2">
        <v>103027503</v>
      </c>
      <c r="F33" s="2">
        <v>103023807</v>
      </c>
      <c r="G33" s="2">
        <v>103000000</v>
      </c>
    </row>
    <row r="34" spans="1:15">
      <c r="A34" s="2">
        <v>33</v>
      </c>
      <c r="B34" s="2">
        <v>7</v>
      </c>
      <c r="C34" s="2">
        <v>103023912</v>
      </c>
      <c r="D34" s="2">
        <v>103022253</v>
      </c>
      <c r="E34" s="2">
        <v>103024753</v>
      </c>
      <c r="F34" s="2">
        <v>103020603</v>
      </c>
      <c r="G34" s="2">
        <v>103023807</v>
      </c>
      <c r="H34" s="2">
        <v>103020407</v>
      </c>
      <c r="I34" s="2">
        <v>103000000</v>
      </c>
    </row>
    <row r="35" spans="1:15">
      <c r="A35" s="2">
        <v>34</v>
      </c>
      <c r="B35" s="2">
        <v>6</v>
      </c>
      <c r="C35" s="2">
        <v>103029902</v>
      </c>
      <c r="D35" s="2">
        <v>102027451</v>
      </c>
      <c r="E35" s="2">
        <v>103027352</v>
      </c>
      <c r="F35" s="2">
        <v>103029803</v>
      </c>
      <c r="G35" s="2">
        <v>103023807</v>
      </c>
      <c r="H35" s="2">
        <v>103000000</v>
      </c>
    </row>
    <row r="36" spans="1:15">
      <c r="A36" s="2">
        <v>35</v>
      </c>
      <c r="B36" s="2">
        <v>13</v>
      </c>
      <c r="C36" s="2">
        <v>103029603</v>
      </c>
      <c r="D36" s="2">
        <v>103021903</v>
      </c>
      <c r="E36" s="2">
        <v>103028653</v>
      </c>
      <c r="F36" s="2">
        <v>103022503</v>
      </c>
      <c r="G36" s="2">
        <v>103028833</v>
      </c>
      <c r="H36" s="2">
        <v>107656502</v>
      </c>
      <c r="I36" s="2">
        <v>103026002</v>
      </c>
      <c r="J36" s="2">
        <v>103026037</v>
      </c>
      <c r="K36" s="2">
        <v>103023807</v>
      </c>
      <c r="L36" s="2">
        <v>103028807</v>
      </c>
      <c r="M36" s="2">
        <v>107651207</v>
      </c>
      <c r="N36" s="2">
        <v>103000000</v>
      </c>
      <c r="O36" s="2">
        <v>107000000</v>
      </c>
    </row>
    <row r="37" spans="1:15">
      <c r="A37" s="2">
        <v>36</v>
      </c>
      <c r="B37" s="2">
        <v>4</v>
      </c>
      <c r="C37" s="2">
        <v>102027451</v>
      </c>
      <c r="D37" s="2">
        <v>103021453</v>
      </c>
      <c r="E37" s="2">
        <v>103028807</v>
      </c>
      <c r="F37" s="2">
        <v>103000000</v>
      </c>
    </row>
    <row r="38" spans="1:15">
      <c r="A38" s="2">
        <v>37</v>
      </c>
      <c r="B38" s="2">
        <v>5</v>
      </c>
      <c r="C38" s="2">
        <v>113369003</v>
      </c>
      <c r="D38" s="2">
        <v>113364403</v>
      </c>
      <c r="E38" s="2">
        <v>113362603</v>
      </c>
      <c r="F38" s="2">
        <v>113363807</v>
      </c>
      <c r="G38" s="2">
        <v>113000000</v>
      </c>
    </row>
    <row r="39" spans="1:15">
      <c r="A39" s="2">
        <v>38</v>
      </c>
      <c r="B39" s="2">
        <v>9</v>
      </c>
      <c r="C39" s="2">
        <v>103028653</v>
      </c>
      <c r="D39" s="2">
        <v>103029603</v>
      </c>
      <c r="E39" s="2">
        <v>103026002</v>
      </c>
      <c r="F39" s="2">
        <v>102027451</v>
      </c>
      <c r="G39" s="2">
        <v>103021102</v>
      </c>
      <c r="H39" s="2">
        <v>103028807</v>
      </c>
      <c r="I39" s="2">
        <v>103023807</v>
      </c>
      <c r="J39" s="2">
        <v>103026037</v>
      </c>
      <c r="K39" s="2">
        <v>103000000</v>
      </c>
    </row>
    <row r="40" spans="1:15">
      <c r="A40" s="2">
        <v>39</v>
      </c>
      <c r="B40" s="2">
        <v>8</v>
      </c>
      <c r="C40" s="2">
        <v>103029553</v>
      </c>
      <c r="D40" s="2">
        <v>103023153</v>
      </c>
      <c r="E40" s="2">
        <v>103028753</v>
      </c>
      <c r="F40" s="2">
        <v>101637002</v>
      </c>
      <c r="G40" s="2">
        <v>103028807</v>
      </c>
      <c r="H40" s="2">
        <v>101634207</v>
      </c>
      <c r="I40" s="2">
        <v>103000000</v>
      </c>
      <c r="J40" s="2">
        <v>101000000</v>
      </c>
    </row>
    <row r="41" spans="1:15">
      <c r="A41" s="2">
        <v>40</v>
      </c>
      <c r="B41" s="2">
        <v>8</v>
      </c>
      <c r="C41" s="2">
        <v>103021252</v>
      </c>
      <c r="D41" s="2">
        <v>103029203</v>
      </c>
      <c r="E41" s="2">
        <v>101636503</v>
      </c>
      <c r="F41" s="2">
        <v>103027307</v>
      </c>
      <c r="G41" s="2">
        <v>103028807</v>
      </c>
      <c r="H41" s="2">
        <v>101638907</v>
      </c>
      <c r="I41" s="2">
        <v>101000000</v>
      </c>
      <c r="J41" s="2">
        <v>103000000</v>
      </c>
    </row>
    <row r="42" spans="1:15">
      <c r="A42" s="2">
        <v>41</v>
      </c>
      <c r="B42" s="2">
        <v>5</v>
      </c>
      <c r="C42" s="2">
        <v>113365203</v>
      </c>
      <c r="D42" s="2">
        <v>113363103</v>
      </c>
      <c r="E42" s="2">
        <v>113361503</v>
      </c>
      <c r="F42" s="2">
        <v>113363807</v>
      </c>
      <c r="G42" s="2">
        <v>113000000</v>
      </c>
    </row>
    <row r="43" spans="1:15">
      <c r="A43" s="2">
        <v>42</v>
      </c>
      <c r="B43" s="2">
        <v>9</v>
      </c>
      <c r="C43" s="2">
        <v>103026402</v>
      </c>
      <c r="D43" s="2">
        <v>103021102</v>
      </c>
      <c r="E43" s="2">
        <v>103029203</v>
      </c>
      <c r="F43" s="2">
        <v>103021252</v>
      </c>
      <c r="G43" s="2">
        <v>103025002</v>
      </c>
      <c r="H43" s="2">
        <v>103028807</v>
      </c>
      <c r="I43" s="2">
        <v>103027307</v>
      </c>
      <c r="J43" s="2">
        <v>101638907</v>
      </c>
      <c r="K43" s="2">
        <v>103000000</v>
      </c>
    </row>
    <row r="44" spans="1:15">
      <c r="A44" s="2">
        <v>43</v>
      </c>
      <c r="B44" s="2">
        <v>7</v>
      </c>
      <c r="C44" s="2">
        <v>113362603</v>
      </c>
      <c r="D44" s="2">
        <v>113365303</v>
      </c>
      <c r="E44" s="2">
        <v>113361703</v>
      </c>
      <c r="F44" s="2">
        <v>113362303</v>
      </c>
      <c r="G44" s="2">
        <v>113363807</v>
      </c>
      <c r="H44" s="2">
        <v>124151607</v>
      </c>
      <c r="I44" s="2">
        <v>113000000</v>
      </c>
    </row>
    <row r="45" spans="1:15">
      <c r="A45" s="2">
        <v>44</v>
      </c>
      <c r="B45" s="2">
        <v>5</v>
      </c>
      <c r="C45" s="2">
        <v>103027753</v>
      </c>
      <c r="D45" s="2">
        <v>103029403</v>
      </c>
      <c r="E45" s="2">
        <v>103026343</v>
      </c>
      <c r="F45" s="2">
        <v>103027307</v>
      </c>
      <c r="G45" s="2">
        <v>103000000</v>
      </c>
    </row>
    <row r="46" spans="1:15">
      <c r="A46" s="2">
        <v>45</v>
      </c>
      <c r="B46" s="2">
        <v>7</v>
      </c>
      <c r="C46" s="2">
        <v>103022103</v>
      </c>
      <c r="D46" s="2">
        <v>103021603</v>
      </c>
      <c r="E46" s="2">
        <v>103028853</v>
      </c>
      <c r="F46" s="2">
        <v>103021752</v>
      </c>
      <c r="G46" s="2">
        <v>103026303</v>
      </c>
      <c r="H46" s="2">
        <v>103027307</v>
      </c>
      <c r="I46" s="2">
        <v>103000000</v>
      </c>
    </row>
    <row r="47" spans="1:15">
      <c r="A47" s="2">
        <v>46</v>
      </c>
      <c r="B47" s="2">
        <v>9</v>
      </c>
      <c r="C47" s="2">
        <v>103029403</v>
      </c>
      <c r="D47" s="2">
        <v>103028703</v>
      </c>
      <c r="E47" s="2">
        <v>101632403</v>
      </c>
      <c r="F47" s="2">
        <v>101631703</v>
      </c>
      <c r="G47" s="2">
        <v>101631903</v>
      </c>
      <c r="H47" s="2">
        <v>103027307</v>
      </c>
      <c r="I47" s="2">
        <v>101638907</v>
      </c>
      <c r="J47" s="2">
        <v>103000000</v>
      </c>
      <c r="K47" s="2">
        <v>101000000</v>
      </c>
    </row>
    <row r="48" spans="1:15">
      <c r="A48" s="2">
        <v>47</v>
      </c>
      <c r="B48" s="2">
        <v>6</v>
      </c>
      <c r="C48" s="2">
        <v>112672203</v>
      </c>
      <c r="D48" s="2">
        <v>112679403</v>
      </c>
      <c r="E48" s="2">
        <v>112671303</v>
      </c>
      <c r="F48" s="2">
        <v>112674403</v>
      </c>
      <c r="G48" s="2">
        <v>112679107</v>
      </c>
      <c r="H48" s="2">
        <v>112000000</v>
      </c>
    </row>
    <row r="49" spans="1:17">
      <c r="A49" s="2">
        <v>48</v>
      </c>
      <c r="B49" s="2">
        <v>10</v>
      </c>
      <c r="C49" s="2">
        <v>101633903</v>
      </c>
      <c r="D49" s="2">
        <v>101630903</v>
      </c>
      <c r="E49" s="2">
        <v>101631803</v>
      </c>
      <c r="F49" s="2">
        <v>101631703</v>
      </c>
      <c r="G49" s="2">
        <v>101638803</v>
      </c>
      <c r="H49" s="2">
        <v>101638003</v>
      </c>
      <c r="I49" s="2">
        <v>101637002</v>
      </c>
      <c r="J49" s="2">
        <v>101634207</v>
      </c>
      <c r="K49" s="2">
        <v>101638907</v>
      </c>
      <c r="L49" s="2">
        <v>101000000</v>
      </c>
    </row>
    <row r="50" spans="1:17">
      <c r="A50" s="2">
        <v>49</v>
      </c>
      <c r="B50" s="2">
        <v>5</v>
      </c>
      <c r="C50" s="2">
        <v>113363603</v>
      </c>
      <c r="D50" s="2">
        <v>113364002</v>
      </c>
      <c r="E50" s="2">
        <v>113365203</v>
      </c>
      <c r="F50" s="2">
        <v>113363807</v>
      </c>
      <c r="G50" s="2">
        <v>113000000</v>
      </c>
    </row>
    <row r="51" spans="1:17">
      <c r="A51" s="2">
        <v>50</v>
      </c>
      <c r="B51" s="2">
        <v>14</v>
      </c>
      <c r="C51" s="2">
        <v>101308503</v>
      </c>
      <c r="D51" s="2">
        <v>101301303</v>
      </c>
      <c r="E51" s="2">
        <v>101306503</v>
      </c>
      <c r="F51" s="2">
        <v>101631503</v>
      </c>
      <c r="G51" s="2">
        <v>101631803</v>
      </c>
      <c r="H51" s="2">
        <v>101260803</v>
      </c>
      <c r="I51" s="2">
        <v>101303503</v>
      </c>
      <c r="J51" s="2">
        <v>101631003</v>
      </c>
      <c r="K51" s="2">
        <v>101630903</v>
      </c>
      <c r="L51" s="2">
        <v>101301403</v>
      </c>
      <c r="M51" s="2">
        <v>101302607</v>
      </c>
      <c r="N51" s="2">
        <v>101262507</v>
      </c>
      <c r="O51" s="2">
        <v>101634207</v>
      </c>
      <c r="P51" s="2">
        <v>101000000</v>
      </c>
    </row>
    <row r="52" spans="1:17">
      <c r="A52" s="2">
        <v>51</v>
      </c>
      <c r="B52" s="2">
        <v>5</v>
      </c>
      <c r="C52" s="2">
        <v>101260303</v>
      </c>
      <c r="D52" s="2">
        <v>101264003</v>
      </c>
      <c r="E52" s="2">
        <v>101268003</v>
      </c>
      <c r="F52" s="2">
        <v>101262507</v>
      </c>
      <c r="G52" s="2">
        <v>101000000</v>
      </c>
    </row>
    <row r="53" spans="1:17">
      <c r="A53" s="2">
        <v>52</v>
      </c>
      <c r="B53" s="2">
        <v>12</v>
      </c>
      <c r="C53" s="2">
        <v>107657503</v>
      </c>
      <c r="D53" s="2">
        <v>101261302</v>
      </c>
      <c r="E53" s="2">
        <v>101268003</v>
      </c>
      <c r="F53" s="2">
        <v>107650603</v>
      </c>
      <c r="G53" s="2">
        <v>101262903</v>
      </c>
      <c r="H53" s="2">
        <v>101260803</v>
      </c>
      <c r="I53" s="2">
        <v>107651207</v>
      </c>
      <c r="J53" s="2">
        <v>101634207</v>
      </c>
      <c r="K53" s="2">
        <v>101266007</v>
      </c>
      <c r="L53" s="2">
        <v>101262507</v>
      </c>
      <c r="M53" s="2">
        <v>101000000</v>
      </c>
      <c r="N53" s="2">
        <v>107000000</v>
      </c>
    </row>
    <row r="54" spans="1:17">
      <c r="A54" s="2">
        <v>53</v>
      </c>
      <c r="B54" s="2">
        <v>4</v>
      </c>
      <c r="C54" s="2">
        <v>123467103</v>
      </c>
      <c r="D54" s="2">
        <v>123465702</v>
      </c>
      <c r="E54" s="2">
        <v>123465507</v>
      </c>
      <c r="F54" s="2">
        <v>123000000</v>
      </c>
    </row>
    <row r="55" spans="1:17">
      <c r="A55" s="2">
        <v>54</v>
      </c>
      <c r="B55" s="2">
        <v>5</v>
      </c>
      <c r="C55" s="2">
        <v>123461602</v>
      </c>
      <c r="D55" s="2">
        <v>123465602</v>
      </c>
      <c r="E55" s="2">
        <v>124151607</v>
      </c>
      <c r="F55" s="2">
        <v>123460957</v>
      </c>
      <c r="G55" s="2">
        <v>123000000</v>
      </c>
    </row>
    <row r="56" spans="1:17">
      <c r="A56" s="2">
        <v>55</v>
      </c>
      <c r="B56" s="2">
        <v>14</v>
      </c>
      <c r="C56" s="2">
        <v>128321103</v>
      </c>
      <c r="D56" s="2">
        <v>107651603</v>
      </c>
      <c r="E56" s="2">
        <v>107652603</v>
      </c>
      <c r="F56" s="2">
        <v>107654403</v>
      </c>
      <c r="G56" s="2">
        <v>107656303</v>
      </c>
      <c r="H56" s="2">
        <v>107653203</v>
      </c>
      <c r="I56" s="2">
        <v>107650703</v>
      </c>
      <c r="J56" s="2">
        <v>107652207</v>
      </c>
      <c r="K56" s="2">
        <v>128324207</v>
      </c>
      <c r="L56" s="2">
        <v>107651207</v>
      </c>
      <c r="M56" s="2">
        <v>103023807</v>
      </c>
      <c r="N56" s="2">
        <v>107656407</v>
      </c>
      <c r="O56" s="2">
        <v>128000000</v>
      </c>
      <c r="P56" s="2">
        <v>107000000</v>
      </c>
    </row>
    <row r="57" spans="1:17">
      <c r="A57" s="2">
        <v>56</v>
      </c>
      <c r="B57" s="2">
        <v>6</v>
      </c>
      <c r="C57" s="2">
        <v>107654103</v>
      </c>
      <c r="D57" s="2">
        <v>107657103</v>
      </c>
      <c r="E57" s="2">
        <v>107656502</v>
      </c>
      <c r="F57" s="2">
        <v>107653802</v>
      </c>
      <c r="G57" s="2">
        <v>107651207</v>
      </c>
      <c r="H57" s="2">
        <v>107000000</v>
      </c>
    </row>
    <row r="58" spans="1:17">
      <c r="A58" s="2">
        <v>57</v>
      </c>
      <c r="B58" s="2">
        <v>5</v>
      </c>
      <c r="C58" s="2">
        <v>107653203</v>
      </c>
      <c r="D58" s="2">
        <v>107653802</v>
      </c>
      <c r="E58" s="2">
        <v>107658903</v>
      </c>
      <c r="F58" s="2">
        <v>107651207</v>
      </c>
      <c r="G58" s="2">
        <v>107000000</v>
      </c>
    </row>
    <row r="59" spans="1:17">
      <c r="A59" s="2">
        <v>58</v>
      </c>
      <c r="B59" s="2">
        <v>10</v>
      </c>
      <c r="C59" s="2">
        <v>107650603</v>
      </c>
      <c r="D59" s="2">
        <v>107655903</v>
      </c>
      <c r="E59" s="2">
        <v>107653802</v>
      </c>
      <c r="F59" s="2">
        <v>107655803</v>
      </c>
      <c r="G59" s="2">
        <v>107656502</v>
      </c>
      <c r="H59" s="2">
        <v>107657503</v>
      </c>
      <c r="I59" s="2">
        <v>107658903</v>
      </c>
      <c r="J59" s="2">
        <v>101634207</v>
      </c>
      <c r="K59" s="2">
        <v>107651207</v>
      </c>
      <c r="L59" s="2">
        <v>107000000</v>
      </c>
    </row>
    <row r="60" spans="1:17">
      <c r="A60" s="2">
        <v>59</v>
      </c>
      <c r="B60" s="2">
        <v>7</v>
      </c>
      <c r="C60" s="2">
        <v>107655903</v>
      </c>
      <c r="D60" s="2">
        <v>107654903</v>
      </c>
      <c r="E60" s="2">
        <v>107651603</v>
      </c>
      <c r="F60" s="2">
        <v>107653102</v>
      </c>
      <c r="G60" s="2">
        <v>107652207</v>
      </c>
      <c r="H60" s="2">
        <v>107651207</v>
      </c>
      <c r="I60" s="2">
        <v>107000000</v>
      </c>
    </row>
    <row r="61" spans="1:17">
      <c r="A61" s="2">
        <v>60</v>
      </c>
      <c r="B61" s="2">
        <v>10</v>
      </c>
      <c r="C61" s="2">
        <v>128030603</v>
      </c>
      <c r="D61" s="2">
        <v>128030852</v>
      </c>
      <c r="E61" s="2">
        <v>107654403</v>
      </c>
      <c r="F61" s="2">
        <v>128034503</v>
      </c>
      <c r="G61" s="2">
        <v>128033053</v>
      </c>
      <c r="H61" s="2">
        <v>107650703</v>
      </c>
      <c r="I61" s="2">
        <v>128034607</v>
      </c>
      <c r="J61" s="2">
        <v>107656407</v>
      </c>
      <c r="K61" s="2">
        <v>107000000</v>
      </c>
      <c r="L61" s="2">
        <v>128000000</v>
      </c>
    </row>
    <row r="62" spans="1:17">
      <c r="A62" s="2">
        <v>61</v>
      </c>
      <c r="B62" s="2">
        <v>4</v>
      </c>
      <c r="C62" s="2">
        <v>123469303</v>
      </c>
      <c r="D62" s="2">
        <v>123465702</v>
      </c>
      <c r="E62" s="2">
        <v>123465507</v>
      </c>
      <c r="F62" s="2">
        <v>123000000</v>
      </c>
    </row>
    <row r="63" spans="1:17">
      <c r="A63" s="2">
        <v>62</v>
      </c>
      <c r="B63" s="2">
        <v>10</v>
      </c>
      <c r="C63" s="2">
        <v>128326303</v>
      </c>
      <c r="D63" s="2">
        <v>128030603</v>
      </c>
      <c r="E63" s="2">
        <v>128323303</v>
      </c>
      <c r="F63" s="2">
        <v>128323703</v>
      </c>
      <c r="G63" s="2">
        <v>128321103</v>
      </c>
      <c r="H63" s="2">
        <v>128325203</v>
      </c>
      <c r="I63" s="2">
        <v>128328003</v>
      </c>
      <c r="J63" s="2">
        <v>128324207</v>
      </c>
      <c r="K63" s="2">
        <v>128034607</v>
      </c>
      <c r="L63" s="2">
        <v>128000000</v>
      </c>
    </row>
    <row r="64" spans="1:17">
      <c r="A64" s="2">
        <v>63</v>
      </c>
      <c r="B64" s="2">
        <v>15</v>
      </c>
      <c r="C64" s="2">
        <v>106161703</v>
      </c>
      <c r="D64" s="2">
        <v>128030852</v>
      </c>
      <c r="E64" s="2">
        <v>106160303</v>
      </c>
      <c r="F64" s="2">
        <v>104103603</v>
      </c>
      <c r="G64" s="2">
        <v>106166503</v>
      </c>
      <c r="H64" s="2">
        <v>106167504</v>
      </c>
      <c r="I64" s="2">
        <v>106161203</v>
      </c>
      <c r="J64" s="2">
        <v>106169003</v>
      </c>
      <c r="K64" s="2">
        <v>106168003</v>
      </c>
      <c r="L64" s="2">
        <v>104101307</v>
      </c>
      <c r="M64" s="2">
        <v>128034607</v>
      </c>
      <c r="N64" s="2">
        <v>106161357</v>
      </c>
      <c r="O64" s="2">
        <v>128000000</v>
      </c>
      <c r="P64" s="2">
        <v>106000000</v>
      </c>
      <c r="Q64" s="2">
        <v>104000000</v>
      </c>
    </row>
    <row r="65" spans="1:20">
      <c r="A65" s="2">
        <v>64</v>
      </c>
      <c r="B65" s="2">
        <v>13</v>
      </c>
      <c r="C65" s="2">
        <v>105204703</v>
      </c>
      <c r="D65" s="2">
        <v>106272003</v>
      </c>
      <c r="E65" s="2">
        <v>106617203</v>
      </c>
      <c r="F65" s="2">
        <v>106160303</v>
      </c>
      <c r="G65" s="2">
        <v>106618603</v>
      </c>
      <c r="H65" s="2">
        <v>106612203</v>
      </c>
      <c r="I65" s="2">
        <v>106611303</v>
      </c>
      <c r="J65" s="2">
        <v>106616203</v>
      </c>
      <c r="K65" s="2">
        <v>106161357</v>
      </c>
      <c r="L65" s="2">
        <v>106619107</v>
      </c>
      <c r="M65" s="2">
        <v>105201407</v>
      </c>
      <c r="N65" s="2">
        <v>105000000</v>
      </c>
      <c r="O65" s="2">
        <v>106000000</v>
      </c>
    </row>
    <row r="66" spans="1:20">
      <c r="A66" s="2">
        <v>65</v>
      </c>
      <c r="B66" s="2">
        <v>12</v>
      </c>
      <c r="C66" s="2">
        <v>106617203</v>
      </c>
      <c r="D66" s="2">
        <v>105628302</v>
      </c>
      <c r="E66" s="2">
        <v>106272003</v>
      </c>
      <c r="F66" s="2">
        <v>105204703</v>
      </c>
      <c r="G66" s="2">
        <v>105259103</v>
      </c>
      <c r="H66" s="2">
        <v>105251453</v>
      </c>
      <c r="I66" s="2">
        <v>105201407</v>
      </c>
      <c r="J66" s="2">
        <v>106619107</v>
      </c>
      <c r="K66" s="2">
        <v>105252807</v>
      </c>
      <c r="L66" s="2">
        <v>105628007</v>
      </c>
      <c r="M66" s="2">
        <v>106000000</v>
      </c>
      <c r="N66" s="2">
        <v>105000000</v>
      </c>
    </row>
    <row r="67" spans="1:20">
      <c r="A67" s="2">
        <v>66</v>
      </c>
      <c r="B67" s="2">
        <v>17</v>
      </c>
      <c r="C67" s="2">
        <v>106330803</v>
      </c>
      <c r="D67" s="2">
        <v>106172003</v>
      </c>
      <c r="E67" s="2">
        <v>110173504</v>
      </c>
      <c r="F67" s="2">
        <v>106338003</v>
      </c>
      <c r="G67" s="2">
        <v>106330703</v>
      </c>
      <c r="H67" s="2">
        <v>128327303</v>
      </c>
      <c r="I67" s="2">
        <v>106161703</v>
      </c>
      <c r="J67" s="2">
        <v>128325203</v>
      </c>
      <c r="K67" s="2">
        <v>128030852</v>
      </c>
      <c r="L67" s="2">
        <v>128034607</v>
      </c>
      <c r="M67" s="2">
        <v>108110307</v>
      </c>
      <c r="N67" s="2">
        <v>128324207</v>
      </c>
      <c r="O67" s="2">
        <v>106161357</v>
      </c>
      <c r="P67" s="2">
        <v>106333407</v>
      </c>
      <c r="Q67" s="2">
        <v>110000000</v>
      </c>
      <c r="R67" s="2">
        <v>128000000</v>
      </c>
      <c r="S67" s="2">
        <v>106000000</v>
      </c>
    </row>
    <row r="68" spans="1:20">
      <c r="A68" s="2">
        <v>67</v>
      </c>
      <c r="B68" s="2">
        <v>16</v>
      </c>
      <c r="C68" s="2">
        <v>109420803</v>
      </c>
      <c r="D68" s="2">
        <v>109422303</v>
      </c>
      <c r="E68" s="2">
        <v>109532804</v>
      </c>
      <c r="F68" s="2">
        <v>109537504</v>
      </c>
      <c r="G68" s="2">
        <v>109427503</v>
      </c>
      <c r="H68" s="2">
        <v>109530304</v>
      </c>
      <c r="I68" s="2">
        <v>110183602</v>
      </c>
      <c r="J68" s="2">
        <v>109122703</v>
      </c>
      <c r="K68" s="2">
        <v>109426303</v>
      </c>
      <c r="L68" s="2">
        <v>109426003</v>
      </c>
      <c r="M68" s="2">
        <v>109535504</v>
      </c>
      <c r="N68" s="2">
        <v>109531304</v>
      </c>
      <c r="O68" s="2">
        <v>110183707</v>
      </c>
      <c r="P68" s="2">
        <v>109420107</v>
      </c>
      <c r="Q68" s="2">
        <v>110000000</v>
      </c>
      <c r="R68" s="2">
        <v>109000000</v>
      </c>
    </row>
    <row r="69" spans="1:20">
      <c r="A69" s="2">
        <v>68</v>
      </c>
      <c r="B69" s="2">
        <v>13</v>
      </c>
      <c r="C69" s="2">
        <v>117598503</v>
      </c>
      <c r="D69" s="2">
        <v>117086503</v>
      </c>
      <c r="E69" s="2">
        <v>109532804</v>
      </c>
      <c r="F69" s="2">
        <v>117080503</v>
      </c>
      <c r="G69" s="2">
        <v>117597003</v>
      </c>
      <c r="H69" s="2">
        <v>117086653</v>
      </c>
      <c r="I69" s="2">
        <v>117081003</v>
      </c>
      <c r="J69" s="2">
        <v>117596003</v>
      </c>
      <c r="K69" s="2">
        <v>117089003</v>
      </c>
      <c r="L69" s="2">
        <v>109420107</v>
      </c>
      <c r="M69" s="2">
        <v>117080607</v>
      </c>
      <c r="N69" s="2">
        <v>117000000</v>
      </c>
      <c r="O69" s="2">
        <v>109000000</v>
      </c>
    </row>
    <row r="70" spans="1:20">
      <c r="A70" s="2">
        <v>69</v>
      </c>
      <c r="B70" s="2">
        <v>13</v>
      </c>
      <c r="C70" s="2">
        <v>108561803</v>
      </c>
      <c r="D70" s="2">
        <v>108565203</v>
      </c>
      <c r="E70" s="2">
        <v>108567404</v>
      </c>
      <c r="F70" s="2">
        <v>108565503</v>
      </c>
      <c r="G70" s="2">
        <v>108567703</v>
      </c>
      <c r="H70" s="2">
        <v>108568404</v>
      </c>
      <c r="I70" s="2">
        <v>108567004</v>
      </c>
      <c r="J70" s="2">
        <v>108566303</v>
      </c>
      <c r="K70" s="2">
        <v>108561003</v>
      </c>
      <c r="L70" s="2">
        <v>108567204</v>
      </c>
      <c r="M70" s="2">
        <v>108112607</v>
      </c>
      <c r="N70" s="2">
        <v>108567807</v>
      </c>
      <c r="O70" s="2">
        <v>108000000</v>
      </c>
    </row>
    <row r="71" spans="1:20">
      <c r="A71" s="2">
        <v>70</v>
      </c>
      <c r="B71" s="2">
        <v>8</v>
      </c>
      <c r="C71" s="2">
        <v>123465303</v>
      </c>
      <c r="D71" s="2">
        <v>123466103</v>
      </c>
      <c r="E71" s="2">
        <v>123469303</v>
      </c>
      <c r="F71" s="2">
        <v>123465602</v>
      </c>
      <c r="G71" s="2">
        <v>123460957</v>
      </c>
      <c r="H71" s="2">
        <v>124151607</v>
      </c>
      <c r="I71" s="2">
        <v>123465507</v>
      </c>
      <c r="J71" s="2">
        <v>123000000</v>
      </c>
    </row>
    <row r="72" spans="1:20">
      <c r="A72" s="2">
        <v>71</v>
      </c>
      <c r="B72" s="2">
        <v>15</v>
      </c>
      <c r="C72" s="2">
        <v>108116303</v>
      </c>
      <c r="D72" s="2">
        <v>108116503</v>
      </c>
      <c r="E72" s="2">
        <v>108112502</v>
      </c>
      <c r="F72" s="2">
        <v>110173003</v>
      </c>
      <c r="G72" s="2">
        <v>108569103</v>
      </c>
      <c r="H72" s="2">
        <v>108561803</v>
      </c>
      <c r="I72" s="2">
        <v>108116003</v>
      </c>
      <c r="J72" s="2">
        <v>108112203</v>
      </c>
      <c r="K72" s="2">
        <v>108112003</v>
      </c>
      <c r="L72" s="2">
        <v>108111203</v>
      </c>
      <c r="M72" s="2">
        <v>108110307</v>
      </c>
      <c r="N72" s="2">
        <v>108070607</v>
      </c>
      <c r="O72" s="2">
        <v>108112607</v>
      </c>
      <c r="P72" s="2">
        <v>108000000</v>
      </c>
      <c r="Q72" s="2">
        <v>110000000</v>
      </c>
    </row>
    <row r="73" spans="1:20">
      <c r="A73" s="2">
        <v>72</v>
      </c>
      <c r="B73" s="2">
        <v>10</v>
      </c>
      <c r="C73" s="2">
        <v>108118503</v>
      </c>
      <c r="D73" s="2">
        <v>108111303</v>
      </c>
      <c r="E73" s="2">
        <v>108110603</v>
      </c>
      <c r="F73" s="2">
        <v>108112003</v>
      </c>
      <c r="G73" s="2">
        <v>108111403</v>
      </c>
      <c r="H73" s="2">
        <v>108112203</v>
      </c>
      <c r="I73" s="2">
        <v>108112502</v>
      </c>
      <c r="J73" s="2">
        <v>108112607</v>
      </c>
      <c r="K73" s="2">
        <v>108110307</v>
      </c>
      <c r="L73" s="2">
        <v>108000000</v>
      </c>
    </row>
    <row r="74" spans="1:20">
      <c r="A74" s="2">
        <v>73</v>
      </c>
      <c r="B74" s="2">
        <v>16</v>
      </c>
      <c r="C74" s="2">
        <v>110173003</v>
      </c>
      <c r="D74" s="2">
        <v>110179003</v>
      </c>
      <c r="E74" s="2">
        <v>110177003</v>
      </c>
      <c r="F74" s="2">
        <v>108114503</v>
      </c>
      <c r="G74" s="2">
        <v>110175003</v>
      </c>
      <c r="H74" s="2">
        <v>128327303</v>
      </c>
      <c r="I74" s="2">
        <v>108111203</v>
      </c>
      <c r="J74" s="2">
        <v>110173504</v>
      </c>
      <c r="K74" s="2">
        <v>110171003</v>
      </c>
      <c r="L74" s="2">
        <v>128324207</v>
      </c>
      <c r="M74" s="2">
        <v>108110307</v>
      </c>
      <c r="N74" s="2">
        <v>110171607</v>
      </c>
      <c r="O74" s="2">
        <v>108070607</v>
      </c>
      <c r="P74" s="2">
        <v>110000000</v>
      </c>
      <c r="Q74" s="2">
        <v>128000000</v>
      </c>
      <c r="R74" s="2">
        <v>108000000</v>
      </c>
    </row>
    <row r="75" spans="1:20">
      <c r="A75" s="2">
        <v>74</v>
      </c>
      <c r="B75" s="2">
        <v>7</v>
      </c>
      <c r="C75" s="2">
        <v>124151902</v>
      </c>
      <c r="D75" s="2">
        <v>124156503</v>
      </c>
      <c r="E75" s="2">
        <v>114068103</v>
      </c>
      <c r="F75" s="2">
        <v>114060557</v>
      </c>
      <c r="G75" s="2">
        <v>124151607</v>
      </c>
      <c r="H75" s="2">
        <v>124000000</v>
      </c>
      <c r="I75" s="2">
        <v>114000000</v>
      </c>
    </row>
    <row r="76" spans="1:20">
      <c r="A76" s="2">
        <v>75</v>
      </c>
      <c r="B76" s="2">
        <v>18</v>
      </c>
      <c r="C76" s="2">
        <v>128327303</v>
      </c>
      <c r="D76" s="2">
        <v>106172003</v>
      </c>
      <c r="E76" s="2">
        <v>106272003</v>
      </c>
      <c r="F76" s="2">
        <v>109422303</v>
      </c>
      <c r="G76" s="2">
        <v>109248003</v>
      </c>
      <c r="H76" s="2">
        <v>109246003</v>
      </c>
      <c r="I76" s="2">
        <v>106330703</v>
      </c>
      <c r="J76" s="2">
        <v>109243503</v>
      </c>
      <c r="K76" s="2">
        <v>110171803</v>
      </c>
      <c r="L76" s="2">
        <v>106333407</v>
      </c>
      <c r="M76" s="2">
        <v>106619107</v>
      </c>
      <c r="N76" s="2">
        <v>109420107</v>
      </c>
      <c r="O76" s="2">
        <v>110171607</v>
      </c>
      <c r="P76" s="2">
        <v>128324207</v>
      </c>
      <c r="Q76" s="2">
        <v>110000000</v>
      </c>
      <c r="R76" s="2">
        <v>109000000</v>
      </c>
      <c r="S76" s="2">
        <v>128000000</v>
      </c>
      <c r="T76" s="2">
        <v>106000000</v>
      </c>
    </row>
    <row r="77" spans="1:20">
      <c r="A77" s="2">
        <v>76</v>
      </c>
      <c r="B77" s="2">
        <v>11</v>
      </c>
      <c r="C77" s="2">
        <v>116604003</v>
      </c>
      <c r="D77" s="2">
        <v>110179003</v>
      </c>
      <c r="E77" s="2">
        <v>117414003</v>
      </c>
      <c r="F77" s="2">
        <v>110183602</v>
      </c>
      <c r="G77" s="2">
        <v>116605003</v>
      </c>
      <c r="H77" s="2">
        <v>110183707</v>
      </c>
      <c r="I77" s="2">
        <v>116606707</v>
      </c>
      <c r="J77" s="2">
        <v>110171607</v>
      </c>
      <c r="K77" s="2">
        <v>110000000</v>
      </c>
      <c r="L77" s="2">
        <v>117000000</v>
      </c>
      <c r="M77" s="2">
        <v>116000000</v>
      </c>
    </row>
    <row r="78" spans="1:20">
      <c r="A78" s="2">
        <v>77</v>
      </c>
      <c r="B78" s="2">
        <v>9</v>
      </c>
      <c r="C78" s="2">
        <v>108078003</v>
      </c>
      <c r="D78" s="2">
        <v>110177003</v>
      </c>
      <c r="E78" s="2">
        <v>110141003</v>
      </c>
      <c r="F78" s="2">
        <v>110148002</v>
      </c>
      <c r="G78" s="2">
        <v>108070607</v>
      </c>
      <c r="H78" s="2">
        <v>110171607</v>
      </c>
      <c r="I78" s="2">
        <v>110141607</v>
      </c>
      <c r="J78" s="2">
        <v>110000000</v>
      </c>
      <c r="K78" s="2">
        <v>108000000</v>
      </c>
    </row>
    <row r="79" spans="1:20">
      <c r="A79" s="2">
        <v>78</v>
      </c>
      <c r="B79" s="2">
        <v>14</v>
      </c>
      <c r="C79" s="2">
        <v>108051003</v>
      </c>
      <c r="D79" s="2">
        <v>111291304</v>
      </c>
      <c r="E79" s="2">
        <v>111292304</v>
      </c>
      <c r="F79" s="2">
        <v>108051503</v>
      </c>
      <c r="G79" s="2">
        <v>108056004</v>
      </c>
      <c r="H79" s="2">
        <v>108053003</v>
      </c>
      <c r="I79" s="2">
        <v>108071504</v>
      </c>
      <c r="J79" s="2">
        <v>111297504</v>
      </c>
      <c r="K79" s="2">
        <v>108058003</v>
      </c>
      <c r="L79" s="2">
        <v>108070607</v>
      </c>
      <c r="M79" s="2">
        <v>111292507</v>
      </c>
      <c r="N79" s="2">
        <v>108051307</v>
      </c>
      <c r="O79" s="2">
        <v>111000000</v>
      </c>
      <c r="P79" s="2">
        <v>108000000</v>
      </c>
    </row>
    <row r="80" spans="1:20">
      <c r="A80" s="2">
        <v>79</v>
      </c>
      <c r="B80" s="2">
        <v>6</v>
      </c>
      <c r="C80" s="2">
        <v>108116003</v>
      </c>
      <c r="D80" s="2">
        <v>108073503</v>
      </c>
      <c r="E80" s="2">
        <v>108070502</v>
      </c>
      <c r="F80" s="2">
        <v>108070607</v>
      </c>
      <c r="G80" s="2">
        <v>108110307</v>
      </c>
      <c r="H80" s="2">
        <v>108000000</v>
      </c>
    </row>
    <row r="81" spans="1:18">
      <c r="A81" s="2">
        <v>80</v>
      </c>
      <c r="B81" s="2">
        <v>9</v>
      </c>
      <c r="C81" s="2">
        <v>108079004</v>
      </c>
      <c r="D81" s="2">
        <v>108077503</v>
      </c>
      <c r="E81" s="2">
        <v>108070502</v>
      </c>
      <c r="F81" s="2">
        <v>108073503</v>
      </c>
      <c r="G81" s="2">
        <v>108071003</v>
      </c>
      <c r="H81" s="2">
        <v>108078003</v>
      </c>
      <c r="I81" s="2">
        <v>108071504</v>
      </c>
      <c r="J81" s="2">
        <v>108070607</v>
      </c>
      <c r="K81" s="2">
        <v>108000000</v>
      </c>
    </row>
    <row r="82" spans="1:18">
      <c r="A82" s="2">
        <v>81</v>
      </c>
      <c r="B82" s="2">
        <v>16</v>
      </c>
      <c r="C82" s="2">
        <v>112286003</v>
      </c>
      <c r="D82" s="2">
        <v>115218003</v>
      </c>
      <c r="E82" s="2">
        <v>112281302</v>
      </c>
      <c r="F82" s="2">
        <v>108058003</v>
      </c>
      <c r="G82" s="2">
        <v>111316003</v>
      </c>
      <c r="H82" s="2">
        <v>111312503</v>
      </c>
      <c r="I82" s="2">
        <v>111312804</v>
      </c>
      <c r="J82" s="2">
        <v>112282004</v>
      </c>
      <c r="K82" s="2">
        <v>111317503</v>
      </c>
      <c r="L82" s="2">
        <v>108051307</v>
      </c>
      <c r="M82" s="2">
        <v>111312607</v>
      </c>
      <c r="N82" s="2">
        <v>112282307</v>
      </c>
      <c r="O82" s="2">
        <v>111000000</v>
      </c>
      <c r="P82" s="2">
        <v>112000000</v>
      </c>
      <c r="Q82" s="2">
        <v>108000000</v>
      </c>
      <c r="R82" s="2">
        <v>115000000</v>
      </c>
    </row>
    <row r="83" spans="1:18">
      <c r="A83" s="2">
        <v>82</v>
      </c>
      <c r="B83" s="2">
        <v>7</v>
      </c>
      <c r="C83" s="2">
        <v>110148002</v>
      </c>
      <c r="D83" s="2">
        <v>110141003</v>
      </c>
      <c r="E83" s="2">
        <v>110183602</v>
      </c>
      <c r="F83" s="2">
        <v>110141103</v>
      </c>
      <c r="G83" s="2">
        <v>110183707</v>
      </c>
      <c r="H83" s="2">
        <v>110141607</v>
      </c>
      <c r="I83" s="2">
        <v>110000000</v>
      </c>
    </row>
    <row r="84" spans="1:18">
      <c r="A84" s="2">
        <v>83</v>
      </c>
      <c r="B84" s="2">
        <v>10</v>
      </c>
      <c r="C84" s="2">
        <v>117415004</v>
      </c>
      <c r="D84" s="2">
        <v>117414203</v>
      </c>
      <c r="E84" s="2">
        <v>117417202</v>
      </c>
      <c r="F84" s="2">
        <v>116498003</v>
      </c>
      <c r="G84" s="2">
        <v>116495003</v>
      </c>
      <c r="H84" s="2">
        <v>117416103</v>
      </c>
      <c r="I84" s="2">
        <v>116606707</v>
      </c>
      <c r="J84" s="2">
        <v>117414807</v>
      </c>
      <c r="K84" s="2">
        <v>116000000</v>
      </c>
      <c r="L84" s="2">
        <v>117000000</v>
      </c>
    </row>
    <row r="85" spans="1:18">
      <c r="A85" s="2">
        <v>84</v>
      </c>
      <c r="B85" s="2">
        <v>12</v>
      </c>
      <c r="C85" s="2">
        <v>117597003</v>
      </c>
      <c r="D85" s="2">
        <v>117415103</v>
      </c>
      <c r="E85" s="2">
        <v>117415303</v>
      </c>
      <c r="F85" s="2">
        <v>117576303</v>
      </c>
      <c r="G85" s="2">
        <v>117417202</v>
      </c>
      <c r="H85" s="2">
        <v>117598503</v>
      </c>
      <c r="I85" s="2">
        <v>117412003</v>
      </c>
      <c r="J85" s="2">
        <v>117081003</v>
      </c>
      <c r="K85" s="2">
        <v>117414003</v>
      </c>
      <c r="L85" s="2">
        <v>117414807</v>
      </c>
      <c r="M85" s="2">
        <v>117080607</v>
      </c>
      <c r="N85" s="2">
        <v>117000000</v>
      </c>
    </row>
    <row r="86" spans="1:18">
      <c r="A86" s="2">
        <v>85</v>
      </c>
      <c r="B86" s="2">
        <v>10</v>
      </c>
      <c r="C86" s="2">
        <v>116605003</v>
      </c>
      <c r="D86" s="2">
        <v>116557103</v>
      </c>
      <c r="E86" s="2">
        <v>116604003</v>
      </c>
      <c r="F86" s="2">
        <v>116555003</v>
      </c>
      <c r="G86" s="2">
        <v>111444602</v>
      </c>
      <c r="H86" s="2">
        <v>111343603</v>
      </c>
      <c r="I86" s="2">
        <v>111444307</v>
      </c>
      <c r="J86" s="2">
        <v>116606707</v>
      </c>
      <c r="K86" s="2">
        <v>116000000</v>
      </c>
      <c r="L86" s="2">
        <v>111000000</v>
      </c>
    </row>
    <row r="87" spans="1:18">
      <c r="A87" s="2">
        <v>86</v>
      </c>
      <c r="B87" s="2">
        <v>13</v>
      </c>
      <c r="C87" s="2">
        <v>115506003</v>
      </c>
      <c r="D87" s="2">
        <v>112282004</v>
      </c>
      <c r="E87" s="2">
        <v>115503004</v>
      </c>
      <c r="F87" s="2">
        <v>115504003</v>
      </c>
      <c r="G87" s="2">
        <v>115508003</v>
      </c>
      <c r="H87" s="2">
        <v>111343603</v>
      </c>
      <c r="I87" s="2">
        <v>116606707</v>
      </c>
      <c r="J87" s="2">
        <v>115211657</v>
      </c>
      <c r="K87" s="2">
        <v>111444307</v>
      </c>
      <c r="L87" s="2">
        <v>112282307</v>
      </c>
      <c r="M87" s="2">
        <v>115000000</v>
      </c>
      <c r="N87" s="2">
        <v>111000000</v>
      </c>
      <c r="O87" s="2">
        <v>112000000</v>
      </c>
    </row>
    <row r="88" spans="1:18">
      <c r="A88" s="2">
        <v>87</v>
      </c>
      <c r="B88" s="2">
        <v>7</v>
      </c>
      <c r="C88" s="2">
        <v>115218303</v>
      </c>
      <c r="D88" s="2">
        <v>115211603</v>
      </c>
      <c r="E88" s="2">
        <v>115216503</v>
      </c>
      <c r="F88" s="2">
        <v>115211103</v>
      </c>
      <c r="G88" s="2">
        <v>115219002</v>
      </c>
      <c r="H88" s="2">
        <v>115211657</v>
      </c>
      <c r="I88" s="2">
        <v>115000000</v>
      </c>
    </row>
    <row r="89" spans="1:18">
      <c r="A89" s="2">
        <v>88</v>
      </c>
      <c r="B89" s="2">
        <v>5</v>
      </c>
      <c r="C89" s="2">
        <v>115219002</v>
      </c>
      <c r="D89" s="2">
        <v>115216503</v>
      </c>
      <c r="E89" s="2">
        <v>115211603</v>
      </c>
      <c r="F89" s="2">
        <v>115211657</v>
      </c>
      <c r="G89" s="2">
        <v>115000000</v>
      </c>
    </row>
    <row r="90" spans="1:18">
      <c r="A90" s="2">
        <v>89</v>
      </c>
      <c r="B90" s="2">
        <v>4</v>
      </c>
      <c r="C90" s="2">
        <v>112289003</v>
      </c>
      <c r="D90" s="2">
        <v>112281302</v>
      </c>
      <c r="E90" s="2">
        <v>112282307</v>
      </c>
      <c r="F90" s="2">
        <v>112000000</v>
      </c>
    </row>
    <row r="91" spans="1:18">
      <c r="A91" s="2">
        <v>90</v>
      </c>
      <c r="B91" s="2">
        <v>5</v>
      </c>
      <c r="C91" s="2">
        <v>112283003</v>
      </c>
      <c r="D91" s="2">
        <v>112286003</v>
      </c>
      <c r="E91" s="2">
        <v>112289003</v>
      </c>
      <c r="F91" s="2">
        <v>112282307</v>
      </c>
      <c r="G91" s="2">
        <v>112000000</v>
      </c>
    </row>
    <row r="92" spans="1:18">
      <c r="A92" s="2">
        <v>91</v>
      </c>
      <c r="B92" s="2">
        <v>6</v>
      </c>
      <c r="C92" s="2">
        <v>112011603</v>
      </c>
      <c r="D92" s="2">
        <v>112015203</v>
      </c>
      <c r="E92" s="2">
        <v>112013753</v>
      </c>
      <c r="F92" s="2">
        <v>112013054</v>
      </c>
      <c r="G92" s="2">
        <v>112015106</v>
      </c>
      <c r="H92" s="2">
        <v>112000000</v>
      </c>
    </row>
    <row r="93" spans="1:18">
      <c r="A93" s="2">
        <v>92</v>
      </c>
      <c r="B93" s="2">
        <v>8</v>
      </c>
      <c r="C93" s="2">
        <v>112671803</v>
      </c>
      <c r="D93" s="2">
        <v>112674403</v>
      </c>
      <c r="E93" s="2">
        <v>115219002</v>
      </c>
      <c r="F93" s="2">
        <v>115674603</v>
      </c>
      <c r="G93" s="2">
        <v>112679107</v>
      </c>
      <c r="H93" s="2">
        <v>115211657</v>
      </c>
      <c r="I93" s="2">
        <v>112000000</v>
      </c>
      <c r="J93" s="2">
        <v>115000000</v>
      </c>
    </row>
    <row r="94" spans="1:18">
      <c r="A94" s="2">
        <v>93</v>
      </c>
      <c r="B94" s="2">
        <v>6</v>
      </c>
      <c r="C94" s="2">
        <v>112675503</v>
      </c>
      <c r="D94" s="2">
        <v>112676203</v>
      </c>
      <c r="E94" s="2">
        <v>112671603</v>
      </c>
      <c r="F94" s="2">
        <v>112676503</v>
      </c>
      <c r="G94" s="2">
        <v>112679107</v>
      </c>
      <c r="H94" s="2">
        <v>112000000</v>
      </c>
    </row>
    <row r="95" spans="1:18">
      <c r="A95" s="2">
        <v>94</v>
      </c>
      <c r="B95" s="2">
        <v>7</v>
      </c>
      <c r="C95" s="2">
        <v>112675503</v>
      </c>
      <c r="D95" s="2">
        <v>112676203</v>
      </c>
      <c r="E95" s="2">
        <v>112671303</v>
      </c>
      <c r="F95" s="2">
        <v>112679403</v>
      </c>
      <c r="G95" s="2">
        <v>112672203</v>
      </c>
      <c r="H95" s="2">
        <v>112679107</v>
      </c>
      <c r="I95" s="2">
        <v>112000000</v>
      </c>
    </row>
    <row r="96" spans="1:18">
      <c r="A96" s="2">
        <v>95</v>
      </c>
      <c r="B96" s="2">
        <v>6</v>
      </c>
      <c r="C96" s="2">
        <v>112671303</v>
      </c>
      <c r="D96" s="2">
        <v>112678503</v>
      </c>
      <c r="E96" s="2">
        <v>112679403</v>
      </c>
      <c r="F96" s="2">
        <v>112679002</v>
      </c>
      <c r="G96" s="2">
        <v>112679107</v>
      </c>
      <c r="H96" s="2">
        <v>112000000</v>
      </c>
    </row>
    <row r="97" spans="1:19">
      <c r="A97" s="2">
        <v>96</v>
      </c>
      <c r="B97" s="2">
        <v>5</v>
      </c>
      <c r="C97" s="2">
        <v>113364002</v>
      </c>
      <c r="D97" s="2">
        <v>113363103</v>
      </c>
      <c r="E97" s="2">
        <v>113364503</v>
      </c>
      <c r="F97" s="2">
        <v>113363807</v>
      </c>
      <c r="G97" s="2">
        <v>113000000</v>
      </c>
    </row>
    <row r="98" spans="1:19">
      <c r="A98" s="2">
        <v>97</v>
      </c>
      <c r="B98" s="2">
        <v>6</v>
      </c>
      <c r="C98" s="2">
        <v>113361703</v>
      </c>
      <c r="D98" s="2">
        <v>113364503</v>
      </c>
      <c r="E98" s="2">
        <v>113365203</v>
      </c>
      <c r="F98" s="2">
        <v>113363603</v>
      </c>
      <c r="G98" s="2">
        <v>113363807</v>
      </c>
      <c r="H98" s="2">
        <v>113000000</v>
      </c>
    </row>
    <row r="99" spans="1:19">
      <c r="A99" s="2">
        <v>98</v>
      </c>
      <c r="B99" s="2">
        <v>8</v>
      </c>
      <c r="C99" s="2">
        <v>113380303</v>
      </c>
      <c r="D99" s="2">
        <v>113362403</v>
      </c>
      <c r="E99" s="2">
        <v>113362203</v>
      </c>
      <c r="F99" s="2">
        <v>113381303</v>
      </c>
      <c r="G99" s="2">
        <v>113385303</v>
      </c>
      <c r="H99" s="2">
        <v>113363807</v>
      </c>
      <c r="I99" s="2">
        <v>113384307</v>
      </c>
      <c r="J99" s="2">
        <v>113000000</v>
      </c>
    </row>
    <row r="100" spans="1:19">
      <c r="A100" s="2">
        <v>99</v>
      </c>
      <c r="B100" s="2">
        <v>11</v>
      </c>
      <c r="C100" s="2">
        <v>113362303</v>
      </c>
      <c r="D100" s="2">
        <v>114061103</v>
      </c>
      <c r="E100" s="2">
        <v>114069103</v>
      </c>
      <c r="F100" s="2">
        <v>114063003</v>
      </c>
      <c r="G100" s="2">
        <v>113361303</v>
      </c>
      <c r="H100" s="2">
        <v>113365303</v>
      </c>
      <c r="I100" s="2">
        <v>124151607</v>
      </c>
      <c r="J100" s="2">
        <v>114060557</v>
      </c>
      <c r="K100" s="2">
        <v>113363807</v>
      </c>
      <c r="L100" s="2">
        <v>114000000</v>
      </c>
      <c r="M100" s="2">
        <v>113000000</v>
      </c>
    </row>
    <row r="101" spans="1:19">
      <c r="A101" s="2">
        <v>100</v>
      </c>
      <c r="B101" s="2">
        <v>9</v>
      </c>
      <c r="C101" s="2">
        <v>113367003</v>
      </c>
      <c r="D101" s="2">
        <v>124156503</v>
      </c>
      <c r="E101" s="2">
        <v>113363603</v>
      </c>
      <c r="F101" s="2">
        <v>113365203</v>
      </c>
      <c r="G101" s="2">
        <v>113365303</v>
      </c>
      <c r="H101" s="2">
        <v>113363807</v>
      </c>
      <c r="I101" s="2">
        <v>124151607</v>
      </c>
      <c r="J101" s="2">
        <v>124000000</v>
      </c>
      <c r="K101" s="2">
        <v>113000000</v>
      </c>
    </row>
    <row r="102" spans="1:19">
      <c r="A102" s="2">
        <v>101</v>
      </c>
      <c r="B102" s="2">
        <v>4</v>
      </c>
      <c r="C102" s="2">
        <v>113381303</v>
      </c>
      <c r="D102" s="2">
        <v>113384603</v>
      </c>
      <c r="E102" s="2">
        <v>113384307</v>
      </c>
      <c r="F102" s="2">
        <v>113000000</v>
      </c>
    </row>
    <row r="103" spans="1:19">
      <c r="A103" s="2">
        <v>102</v>
      </c>
      <c r="B103" s="2">
        <v>6</v>
      </c>
      <c r="C103" s="2">
        <v>113380303</v>
      </c>
      <c r="D103" s="2">
        <v>113382303</v>
      </c>
      <c r="E103" s="2">
        <v>113385303</v>
      </c>
      <c r="F103" s="2">
        <v>113385003</v>
      </c>
      <c r="G103" s="2">
        <v>113384307</v>
      </c>
      <c r="H103" s="2">
        <v>113000000</v>
      </c>
    </row>
    <row r="104" spans="1:19">
      <c r="A104" s="2">
        <v>103</v>
      </c>
      <c r="B104" s="2">
        <v>7</v>
      </c>
      <c r="C104" s="2">
        <v>115219002</v>
      </c>
      <c r="D104" s="2">
        <v>115211003</v>
      </c>
      <c r="E104" s="2">
        <v>115212503</v>
      </c>
      <c r="F104" s="2">
        <v>115222752</v>
      </c>
      <c r="G104" s="2">
        <v>115211657</v>
      </c>
      <c r="H104" s="2">
        <v>115221607</v>
      </c>
      <c r="I104" s="2">
        <v>115000000</v>
      </c>
    </row>
    <row r="105" spans="1:19">
      <c r="A105" s="2">
        <v>104</v>
      </c>
      <c r="B105" s="2">
        <v>6</v>
      </c>
      <c r="C105" s="2">
        <v>115221402</v>
      </c>
      <c r="D105" s="2">
        <v>115226003</v>
      </c>
      <c r="E105" s="2">
        <v>115228003</v>
      </c>
      <c r="F105" s="2">
        <v>115222752</v>
      </c>
      <c r="G105" s="2">
        <v>115221607</v>
      </c>
      <c r="H105" s="2">
        <v>115000000</v>
      </c>
    </row>
    <row r="106" spans="1:19">
      <c r="A106" s="2">
        <v>105</v>
      </c>
      <c r="B106" s="2">
        <v>4</v>
      </c>
      <c r="C106" s="2">
        <v>115228303</v>
      </c>
      <c r="D106" s="2">
        <v>115221402</v>
      </c>
      <c r="E106" s="2">
        <v>115221607</v>
      </c>
      <c r="F106" s="2">
        <v>115000000</v>
      </c>
    </row>
    <row r="107" spans="1:19">
      <c r="A107" s="2">
        <v>106</v>
      </c>
      <c r="B107" s="2">
        <v>5</v>
      </c>
      <c r="C107" s="2">
        <v>115224003</v>
      </c>
      <c r="D107" s="2">
        <v>115226003</v>
      </c>
      <c r="E107" s="2">
        <v>115221753</v>
      </c>
      <c r="F107" s="2">
        <v>115221607</v>
      </c>
      <c r="G107" s="2">
        <v>115000000</v>
      </c>
    </row>
    <row r="108" spans="1:19">
      <c r="A108" s="2">
        <v>107</v>
      </c>
      <c r="B108" s="2">
        <v>13</v>
      </c>
      <c r="C108" s="2">
        <v>129547803</v>
      </c>
      <c r="D108" s="2">
        <v>129548803</v>
      </c>
      <c r="E108" s="2">
        <v>129544703</v>
      </c>
      <c r="F108" s="2">
        <v>116496503</v>
      </c>
      <c r="G108" s="2">
        <v>129546003</v>
      </c>
      <c r="H108" s="2">
        <v>116197503</v>
      </c>
      <c r="I108" s="2">
        <v>116495103</v>
      </c>
      <c r="J108" s="2">
        <v>116493503</v>
      </c>
      <c r="K108" s="2">
        <v>116191757</v>
      </c>
      <c r="L108" s="2">
        <v>116495207</v>
      </c>
      <c r="M108" s="2">
        <v>129546907</v>
      </c>
      <c r="N108" s="2">
        <v>116000000</v>
      </c>
      <c r="O108" s="2">
        <v>129000000</v>
      </c>
    </row>
    <row r="109" spans="1:19">
      <c r="A109" s="2">
        <v>108</v>
      </c>
      <c r="B109" s="2">
        <v>8</v>
      </c>
      <c r="C109" s="2">
        <v>116471803</v>
      </c>
      <c r="D109" s="2">
        <v>116498003</v>
      </c>
      <c r="E109" s="2">
        <v>116495003</v>
      </c>
      <c r="F109" s="2">
        <v>116496603</v>
      </c>
      <c r="G109" s="2">
        <v>116191757</v>
      </c>
      <c r="H109" s="2">
        <v>117414807</v>
      </c>
      <c r="I109" s="2">
        <v>116606707</v>
      </c>
      <c r="J109" s="2">
        <v>116000000</v>
      </c>
    </row>
    <row r="110" spans="1:19">
      <c r="A110" s="2">
        <v>109</v>
      </c>
      <c r="B110" s="2">
        <v>14</v>
      </c>
      <c r="C110" s="2">
        <v>129545003</v>
      </c>
      <c r="D110" s="2">
        <v>116191503</v>
      </c>
      <c r="E110" s="2">
        <v>116195004</v>
      </c>
      <c r="F110" s="2">
        <v>116191103</v>
      </c>
      <c r="G110" s="2">
        <v>116191004</v>
      </c>
      <c r="H110" s="2">
        <v>116495103</v>
      </c>
      <c r="I110" s="2">
        <v>116191203</v>
      </c>
      <c r="J110" s="2">
        <v>116197503</v>
      </c>
      <c r="K110" s="2">
        <v>117414807</v>
      </c>
      <c r="L110" s="2">
        <v>129546907</v>
      </c>
      <c r="M110" s="2">
        <v>116495207</v>
      </c>
      <c r="N110" s="2">
        <v>116191757</v>
      </c>
      <c r="O110" s="2">
        <v>116000000</v>
      </c>
      <c r="P110" s="2">
        <v>129000000</v>
      </c>
    </row>
    <row r="111" spans="1:19">
      <c r="A111" s="2">
        <v>110</v>
      </c>
      <c r="B111" s="2">
        <v>17</v>
      </c>
      <c r="C111" s="2">
        <v>117083004</v>
      </c>
      <c r="D111" s="2">
        <v>117089003</v>
      </c>
      <c r="E111" s="2">
        <v>118667503</v>
      </c>
      <c r="F111" s="2">
        <v>117080503</v>
      </c>
      <c r="G111" s="2">
        <v>118409203</v>
      </c>
      <c r="H111" s="2">
        <v>117086503</v>
      </c>
      <c r="I111" s="2">
        <v>119582503</v>
      </c>
      <c r="J111" s="2">
        <v>118403903</v>
      </c>
      <c r="K111" s="2">
        <v>117086003</v>
      </c>
      <c r="L111" s="2">
        <v>119665003</v>
      </c>
      <c r="M111" s="2">
        <v>118408607</v>
      </c>
      <c r="N111" s="2">
        <v>118408707</v>
      </c>
      <c r="O111" s="2">
        <v>117080607</v>
      </c>
      <c r="P111" s="2">
        <v>119584707</v>
      </c>
      <c r="Q111" s="2">
        <v>119000000</v>
      </c>
      <c r="R111" s="2">
        <v>117000000</v>
      </c>
      <c r="S111" s="2">
        <v>118000000</v>
      </c>
    </row>
    <row r="112" spans="1:19">
      <c r="A112" s="2">
        <v>111</v>
      </c>
      <c r="B112" s="2">
        <v>12</v>
      </c>
      <c r="C112" s="2">
        <v>119583003</v>
      </c>
      <c r="D112" s="2">
        <v>119586503</v>
      </c>
      <c r="E112" s="2">
        <v>119582503</v>
      </c>
      <c r="F112" s="2">
        <v>119648903</v>
      </c>
      <c r="G112" s="2">
        <v>119648303</v>
      </c>
      <c r="H112" s="2">
        <v>119648703</v>
      </c>
      <c r="I112" s="2">
        <v>119584503</v>
      </c>
      <c r="J112" s="2">
        <v>119581003</v>
      </c>
      <c r="K112" s="2">
        <v>119584603</v>
      </c>
      <c r="L112" s="2">
        <v>119584707</v>
      </c>
      <c r="M112" s="2">
        <v>119354207</v>
      </c>
      <c r="N112" s="2">
        <v>119000000</v>
      </c>
    </row>
    <row r="113" spans="1:16">
      <c r="A113" s="2">
        <v>112</v>
      </c>
      <c r="B113" s="2">
        <v>9</v>
      </c>
      <c r="C113" s="2">
        <v>119358403</v>
      </c>
      <c r="D113" s="2">
        <v>119352203</v>
      </c>
      <c r="E113" s="2">
        <v>119351303</v>
      </c>
      <c r="F113" s="2">
        <v>119355503</v>
      </c>
      <c r="G113" s="2">
        <v>119354603</v>
      </c>
      <c r="H113" s="2">
        <v>119583003</v>
      </c>
      <c r="I113" s="2">
        <v>119356503</v>
      </c>
      <c r="J113" s="2">
        <v>119354207</v>
      </c>
      <c r="K113" s="2">
        <v>119000000</v>
      </c>
    </row>
    <row r="114" spans="1:16">
      <c r="A114" s="2">
        <v>113</v>
      </c>
      <c r="B114" s="2">
        <v>4</v>
      </c>
      <c r="C114" s="2">
        <v>119356503</v>
      </c>
      <c r="D114" s="2">
        <v>119357402</v>
      </c>
      <c r="E114" s="2">
        <v>119354207</v>
      </c>
      <c r="F114" s="2">
        <v>119000000</v>
      </c>
    </row>
    <row r="115" spans="1:16">
      <c r="A115" s="2">
        <v>114</v>
      </c>
      <c r="B115" s="2">
        <v>8</v>
      </c>
      <c r="C115" s="2">
        <v>119355503</v>
      </c>
      <c r="D115" s="2">
        <v>119357402</v>
      </c>
      <c r="E115" s="2">
        <v>119354603</v>
      </c>
      <c r="F115" s="2">
        <v>119350303</v>
      </c>
      <c r="G115" s="2">
        <v>119665003</v>
      </c>
      <c r="H115" s="2">
        <v>119584707</v>
      </c>
      <c r="I115" s="2">
        <v>119354207</v>
      </c>
      <c r="J115" s="2">
        <v>119000000</v>
      </c>
    </row>
    <row r="116" spans="1:16">
      <c r="A116" s="2">
        <v>115</v>
      </c>
      <c r="B116" s="2">
        <v>5</v>
      </c>
      <c r="C116" s="2">
        <v>120455403</v>
      </c>
      <c r="D116" s="2">
        <v>120452003</v>
      </c>
      <c r="E116" s="2">
        <v>120456003</v>
      </c>
      <c r="F116" s="2">
        <v>120454507</v>
      </c>
      <c r="G116" s="2">
        <v>120000000</v>
      </c>
    </row>
    <row r="117" spans="1:16">
      <c r="A117" s="2">
        <v>116</v>
      </c>
      <c r="B117" s="2">
        <v>8</v>
      </c>
      <c r="C117" s="2">
        <v>129547203</v>
      </c>
      <c r="D117" s="2">
        <v>129544503</v>
      </c>
      <c r="E117" s="2">
        <v>118403302</v>
      </c>
      <c r="F117" s="2">
        <v>129545003</v>
      </c>
      <c r="G117" s="2">
        <v>129546907</v>
      </c>
      <c r="H117" s="2">
        <v>118403207</v>
      </c>
      <c r="I117" s="2">
        <v>129000000</v>
      </c>
      <c r="J117" s="2">
        <v>118000000</v>
      </c>
    </row>
    <row r="118" spans="1:16">
      <c r="A118" s="2">
        <v>117</v>
      </c>
      <c r="B118" s="2">
        <v>13</v>
      </c>
      <c r="C118" s="2">
        <v>118401603</v>
      </c>
      <c r="D118" s="2">
        <v>118403903</v>
      </c>
      <c r="E118" s="2">
        <v>118403302</v>
      </c>
      <c r="F118" s="2">
        <v>118401403</v>
      </c>
      <c r="G118" s="2">
        <v>118406003</v>
      </c>
      <c r="H118" s="2">
        <v>116191103</v>
      </c>
      <c r="I118" s="2">
        <v>118402603</v>
      </c>
      <c r="J118" s="2">
        <v>118403207</v>
      </c>
      <c r="K118" s="2">
        <v>118408707</v>
      </c>
      <c r="L118" s="2">
        <v>118408607</v>
      </c>
      <c r="M118" s="2">
        <v>116191757</v>
      </c>
      <c r="N118" s="2">
        <v>116000000</v>
      </c>
      <c r="O118" s="2">
        <v>118000000</v>
      </c>
    </row>
    <row r="119" spans="1:16">
      <c r="A119" s="2">
        <v>118</v>
      </c>
      <c r="B119" s="2">
        <v>14</v>
      </c>
      <c r="C119" s="2">
        <v>119356603</v>
      </c>
      <c r="D119" s="2">
        <v>118406602</v>
      </c>
      <c r="E119" s="2">
        <v>118408852</v>
      </c>
      <c r="F119" s="2">
        <v>119357003</v>
      </c>
      <c r="G119" s="2">
        <v>118667503</v>
      </c>
      <c r="H119" s="2">
        <v>119350303</v>
      </c>
      <c r="I119" s="2">
        <v>119665003</v>
      </c>
      <c r="J119" s="2">
        <v>118409203</v>
      </c>
      <c r="K119" s="2">
        <v>119354207</v>
      </c>
      <c r="L119" s="2">
        <v>118408707</v>
      </c>
      <c r="M119" s="2">
        <v>118408607</v>
      </c>
      <c r="N119" s="2">
        <v>119584707</v>
      </c>
      <c r="O119" s="2">
        <v>118000000</v>
      </c>
      <c r="P119" s="2">
        <v>119000000</v>
      </c>
    </row>
    <row r="120" spans="1:16">
      <c r="A120" s="2">
        <v>119</v>
      </c>
      <c r="B120" s="2">
        <v>7</v>
      </c>
      <c r="C120" s="2">
        <v>118401403</v>
      </c>
      <c r="D120" s="2">
        <v>118403003</v>
      </c>
      <c r="E120" s="2">
        <v>118409302</v>
      </c>
      <c r="F120" s="2">
        <v>118402603</v>
      </c>
      <c r="G120" s="2">
        <v>118408607</v>
      </c>
      <c r="H120" s="2">
        <v>118408707</v>
      </c>
      <c r="I120" s="2">
        <v>118000000</v>
      </c>
    </row>
    <row r="121" spans="1:16">
      <c r="A121" s="2">
        <v>120</v>
      </c>
      <c r="B121" s="2">
        <v>7</v>
      </c>
      <c r="C121" s="2">
        <v>118403903</v>
      </c>
      <c r="D121" s="2">
        <v>118401603</v>
      </c>
      <c r="E121" s="2">
        <v>118409203</v>
      </c>
      <c r="F121" s="2">
        <v>118409302</v>
      </c>
      <c r="G121" s="2">
        <v>118408607</v>
      </c>
      <c r="H121" s="2">
        <v>118408707</v>
      </c>
      <c r="I121" s="2">
        <v>118000000</v>
      </c>
    </row>
    <row r="122" spans="1:16">
      <c r="A122" s="2">
        <v>121</v>
      </c>
      <c r="B122" s="2">
        <v>3</v>
      </c>
      <c r="C122" s="2">
        <v>118408852</v>
      </c>
      <c r="D122" s="2">
        <v>118408607</v>
      </c>
      <c r="E122" s="2">
        <v>118000000</v>
      </c>
    </row>
    <row r="123" spans="1:16">
      <c r="A123" s="2">
        <v>122</v>
      </c>
      <c r="B123" s="2">
        <v>10</v>
      </c>
      <c r="C123" s="2">
        <v>121136503</v>
      </c>
      <c r="D123" s="2">
        <v>121135503</v>
      </c>
      <c r="E123" s="2">
        <v>121135003</v>
      </c>
      <c r="F123" s="2">
        <v>121139004</v>
      </c>
      <c r="G123" s="2">
        <v>118403302</v>
      </c>
      <c r="H123" s="2">
        <v>121136603</v>
      </c>
      <c r="I123" s="2">
        <v>118403207</v>
      </c>
      <c r="J123" s="2">
        <v>121131507</v>
      </c>
      <c r="K123" s="2">
        <v>121000000</v>
      </c>
      <c r="L123" s="2">
        <v>118000000</v>
      </c>
    </row>
    <row r="124" spans="1:16">
      <c r="A124" s="2">
        <v>123</v>
      </c>
      <c r="B124" s="2">
        <v>10</v>
      </c>
      <c r="C124" s="2">
        <v>129547303</v>
      </c>
      <c r="D124" s="2">
        <v>129545003</v>
      </c>
      <c r="E124" s="2">
        <v>129540803</v>
      </c>
      <c r="F124" s="2">
        <v>129544703</v>
      </c>
      <c r="G124" s="2">
        <v>129546103</v>
      </c>
      <c r="H124" s="2">
        <v>129546803</v>
      </c>
      <c r="I124" s="2">
        <v>129547203</v>
      </c>
      <c r="J124" s="2">
        <v>129544503</v>
      </c>
      <c r="K124" s="2">
        <v>129546907</v>
      </c>
      <c r="L124" s="2">
        <v>129000000</v>
      </c>
    </row>
    <row r="125" spans="1:16">
      <c r="A125" s="2">
        <v>124</v>
      </c>
      <c r="B125" s="2">
        <v>13</v>
      </c>
      <c r="C125" s="2">
        <v>129544503</v>
      </c>
      <c r="D125" s="2">
        <v>114064003</v>
      </c>
      <c r="E125" s="2">
        <v>114063503</v>
      </c>
      <c r="F125" s="2">
        <v>129547603</v>
      </c>
      <c r="G125" s="2">
        <v>129540803</v>
      </c>
      <c r="H125" s="2">
        <v>121136603</v>
      </c>
      <c r="I125" s="2">
        <v>129547303</v>
      </c>
      <c r="J125" s="2">
        <v>114060557</v>
      </c>
      <c r="K125" s="2">
        <v>129546907</v>
      </c>
      <c r="L125" s="2">
        <v>121131507</v>
      </c>
      <c r="M125" s="2">
        <v>121000000</v>
      </c>
      <c r="N125" s="2">
        <v>129000000</v>
      </c>
      <c r="O125" s="2">
        <v>114000000</v>
      </c>
    </row>
    <row r="126" spans="1:16">
      <c r="A126" s="2">
        <v>125</v>
      </c>
      <c r="B126" s="2">
        <v>11</v>
      </c>
      <c r="C126" s="2">
        <v>115226103</v>
      </c>
      <c r="D126" s="2">
        <v>115506003</v>
      </c>
      <c r="E126" s="2">
        <v>115229003</v>
      </c>
      <c r="F126" s="2">
        <v>129548803</v>
      </c>
      <c r="G126" s="2">
        <v>115222504</v>
      </c>
      <c r="H126" s="2">
        <v>115221402</v>
      </c>
      <c r="I126" s="2">
        <v>115211657</v>
      </c>
      <c r="J126" s="2">
        <v>129546907</v>
      </c>
      <c r="K126" s="2">
        <v>115221607</v>
      </c>
      <c r="L126" s="2">
        <v>115000000</v>
      </c>
      <c r="M126" s="2">
        <v>129000000</v>
      </c>
    </row>
    <row r="127" spans="1:16">
      <c r="A127" s="2">
        <v>126</v>
      </c>
      <c r="B127" s="2">
        <v>7</v>
      </c>
      <c r="C127" s="2">
        <v>114062003</v>
      </c>
      <c r="D127" s="2">
        <v>114067002</v>
      </c>
      <c r="E127" s="2">
        <v>114065503</v>
      </c>
      <c r="F127" s="2">
        <v>114060503</v>
      </c>
      <c r="G127" s="2">
        <v>114067107</v>
      </c>
      <c r="H127" s="2">
        <v>114060557</v>
      </c>
      <c r="I127" s="2">
        <v>114000000</v>
      </c>
    </row>
    <row r="128" spans="1:16">
      <c r="A128" s="2">
        <v>127</v>
      </c>
      <c r="B128" s="2">
        <v>5</v>
      </c>
      <c r="C128" s="2">
        <v>114063003</v>
      </c>
      <c r="D128" s="2">
        <v>114067002</v>
      </c>
      <c r="E128" s="2">
        <v>114060557</v>
      </c>
      <c r="F128" s="2">
        <v>114067107</v>
      </c>
      <c r="G128" s="2">
        <v>114000000</v>
      </c>
    </row>
    <row r="129" spans="1:15">
      <c r="A129" s="2">
        <v>128</v>
      </c>
      <c r="B129" s="2">
        <v>8</v>
      </c>
      <c r="C129" s="2">
        <v>114060753</v>
      </c>
      <c r="D129" s="2">
        <v>114068103</v>
      </c>
      <c r="E129" s="2">
        <v>114063003</v>
      </c>
      <c r="F129" s="2">
        <v>114062003</v>
      </c>
      <c r="G129" s="2">
        <v>114061503</v>
      </c>
      <c r="H129" s="2">
        <v>114060557</v>
      </c>
      <c r="I129" s="2">
        <v>124151607</v>
      </c>
      <c r="J129" s="2">
        <v>114000000</v>
      </c>
    </row>
    <row r="130" spans="1:15">
      <c r="A130" s="2">
        <v>129</v>
      </c>
      <c r="B130" s="2">
        <v>6</v>
      </c>
      <c r="C130" s="2">
        <v>114069103</v>
      </c>
      <c r="D130" s="2">
        <v>114067002</v>
      </c>
      <c r="E130" s="2">
        <v>114069353</v>
      </c>
      <c r="F130" s="2">
        <v>114067107</v>
      </c>
      <c r="G130" s="2">
        <v>114060557</v>
      </c>
      <c r="H130" s="2">
        <v>114000000</v>
      </c>
    </row>
    <row r="131" spans="1:15">
      <c r="A131" s="2">
        <v>130</v>
      </c>
      <c r="B131" s="2">
        <v>11</v>
      </c>
      <c r="C131" s="2">
        <v>114066503</v>
      </c>
      <c r="D131" s="2">
        <v>114062503</v>
      </c>
      <c r="E131" s="2">
        <v>114060853</v>
      </c>
      <c r="F131" s="2">
        <v>114060753</v>
      </c>
      <c r="G131" s="2">
        <v>114064003</v>
      </c>
      <c r="H131" s="2">
        <v>123468603</v>
      </c>
      <c r="I131" s="2">
        <v>123469007</v>
      </c>
      <c r="J131" s="2">
        <v>114060557</v>
      </c>
      <c r="K131" s="2">
        <v>124151607</v>
      </c>
      <c r="L131" s="2">
        <v>114000000</v>
      </c>
      <c r="M131" s="2">
        <v>123000000</v>
      </c>
    </row>
    <row r="132" spans="1:15">
      <c r="A132" s="2">
        <v>131</v>
      </c>
      <c r="B132" s="2">
        <v>13</v>
      </c>
      <c r="C132" s="2">
        <v>121395703</v>
      </c>
      <c r="D132" s="2">
        <v>121392303</v>
      </c>
      <c r="E132" s="2">
        <v>123468603</v>
      </c>
      <c r="F132" s="2">
        <v>123467103</v>
      </c>
      <c r="G132" s="2">
        <v>120486003</v>
      </c>
      <c r="H132" s="2">
        <v>121395603</v>
      </c>
      <c r="I132" s="2">
        <v>123465507</v>
      </c>
      <c r="J132" s="2">
        <v>120481107</v>
      </c>
      <c r="K132" s="2">
        <v>121393007</v>
      </c>
      <c r="L132" s="2">
        <v>123469007</v>
      </c>
      <c r="M132" s="2">
        <v>120000000</v>
      </c>
      <c r="N132" s="2">
        <v>121000000</v>
      </c>
      <c r="O132" s="2">
        <v>123000000</v>
      </c>
    </row>
    <row r="133" spans="1:15">
      <c r="A133" s="2">
        <v>132</v>
      </c>
      <c r="B133" s="2">
        <v>4</v>
      </c>
      <c r="C133" s="2">
        <v>121395103</v>
      </c>
      <c r="D133" s="2">
        <v>121390302</v>
      </c>
      <c r="E133" s="2">
        <v>121393007</v>
      </c>
      <c r="F133" s="2">
        <v>121000000</v>
      </c>
    </row>
    <row r="134" spans="1:15">
      <c r="A134" s="2">
        <v>133</v>
      </c>
      <c r="B134" s="2">
        <v>8</v>
      </c>
      <c r="C134" s="2">
        <v>121397803</v>
      </c>
      <c r="D134" s="2">
        <v>121390302</v>
      </c>
      <c r="E134" s="2">
        <v>121391303</v>
      </c>
      <c r="F134" s="2">
        <v>120481002</v>
      </c>
      <c r="G134" s="2">
        <v>121393007</v>
      </c>
      <c r="H134" s="2">
        <v>120481107</v>
      </c>
      <c r="I134" s="2">
        <v>120000000</v>
      </c>
      <c r="J134" s="2">
        <v>121000000</v>
      </c>
    </row>
    <row r="135" spans="1:15">
      <c r="A135" s="2">
        <v>134</v>
      </c>
      <c r="B135" s="2">
        <v>5</v>
      </c>
      <c r="C135" s="2">
        <v>121390302</v>
      </c>
      <c r="D135" s="2">
        <v>121392303</v>
      </c>
      <c r="E135" s="2">
        <v>121395603</v>
      </c>
      <c r="F135" s="2">
        <v>121393007</v>
      </c>
      <c r="G135" s="2">
        <v>121000000</v>
      </c>
    </row>
    <row r="136" spans="1:15">
      <c r="A136" s="2">
        <v>135</v>
      </c>
      <c r="B136" s="2">
        <v>3</v>
      </c>
      <c r="C136" s="2">
        <v>120481002</v>
      </c>
      <c r="D136" s="2">
        <v>120481107</v>
      </c>
      <c r="E136" s="2">
        <v>120000000</v>
      </c>
    </row>
    <row r="137" spans="1:15">
      <c r="A137" s="2">
        <v>136</v>
      </c>
      <c r="B137" s="2">
        <v>7</v>
      </c>
      <c r="C137" s="2">
        <v>120488603</v>
      </c>
      <c r="D137" s="2">
        <v>120483302</v>
      </c>
      <c r="E137" s="2">
        <v>120486003</v>
      </c>
      <c r="F137" s="2">
        <v>120481002</v>
      </c>
      <c r="G137" s="2">
        <v>120481107</v>
      </c>
      <c r="H137" s="2">
        <v>120483007</v>
      </c>
      <c r="I137" s="2">
        <v>120000000</v>
      </c>
    </row>
    <row r="138" spans="1:15">
      <c r="A138" s="2">
        <v>137</v>
      </c>
      <c r="B138" s="2">
        <v>6</v>
      </c>
      <c r="C138" s="2">
        <v>120483302</v>
      </c>
      <c r="D138" s="2">
        <v>120484803</v>
      </c>
      <c r="E138" s="2">
        <v>120481002</v>
      </c>
      <c r="F138" s="2">
        <v>120483007</v>
      </c>
      <c r="G138" s="2">
        <v>120481107</v>
      </c>
      <c r="H138" s="2">
        <v>120000000</v>
      </c>
    </row>
    <row r="139" spans="1:15">
      <c r="A139" s="2">
        <v>138</v>
      </c>
      <c r="B139" s="2">
        <v>9</v>
      </c>
      <c r="C139" s="2">
        <v>120484803</v>
      </c>
      <c r="D139" s="2">
        <v>120485603</v>
      </c>
      <c r="E139" s="2">
        <v>120480803</v>
      </c>
      <c r="F139" s="2">
        <v>120484903</v>
      </c>
      <c r="G139" s="2">
        <v>120483302</v>
      </c>
      <c r="H139" s="2">
        <v>120483007</v>
      </c>
      <c r="I139" s="2">
        <v>120481107</v>
      </c>
      <c r="J139" s="2">
        <v>121393007</v>
      </c>
      <c r="K139" s="2">
        <v>120000000</v>
      </c>
    </row>
    <row r="140" spans="1:15">
      <c r="A140" s="2">
        <v>139</v>
      </c>
      <c r="B140" s="2">
        <v>8</v>
      </c>
      <c r="C140" s="2">
        <v>119356503</v>
      </c>
      <c r="D140" s="2">
        <v>119648903</v>
      </c>
      <c r="E140" s="2">
        <v>119648703</v>
      </c>
      <c r="F140" s="2">
        <v>120522003</v>
      </c>
      <c r="G140" s="2">
        <v>119648303</v>
      </c>
      <c r="H140" s="2">
        <v>119354207</v>
      </c>
      <c r="I140" s="2">
        <v>120000000</v>
      </c>
      <c r="J140" s="2">
        <v>119000000</v>
      </c>
    </row>
    <row r="141" spans="1:15">
      <c r="A141" s="2">
        <v>140</v>
      </c>
      <c r="B141" s="2">
        <v>5</v>
      </c>
      <c r="C141" s="2">
        <v>122097203</v>
      </c>
      <c r="D141" s="2">
        <v>122097502</v>
      </c>
      <c r="E141" s="2">
        <v>122098202</v>
      </c>
      <c r="F141" s="2">
        <v>122091457</v>
      </c>
      <c r="G141" s="2">
        <v>122000000</v>
      </c>
    </row>
    <row r="142" spans="1:15">
      <c r="A142" s="2">
        <v>141</v>
      </c>
      <c r="B142" s="2">
        <v>4</v>
      </c>
      <c r="C142" s="2">
        <v>122091352</v>
      </c>
      <c r="D142" s="2">
        <v>122091303</v>
      </c>
      <c r="E142" s="2">
        <v>122091457</v>
      </c>
      <c r="F142" s="2">
        <v>122000000</v>
      </c>
    </row>
    <row r="143" spans="1:15">
      <c r="A143" s="2">
        <v>142</v>
      </c>
      <c r="B143" s="2">
        <v>5</v>
      </c>
      <c r="C143" s="2">
        <v>122097502</v>
      </c>
      <c r="D143" s="2">
        <v>122092353</v>
      </c>
      <c r="E143" s="2">
        <v>122091457</v>
      </c>
      <c r="F143" s="2">
        <v>122097007</v>
      </c>
      <c r="G143" s="2">
        <v>122000000</v>
      </c>
    </row>
    <row r="144" spans="1:15">
      <c r="A144" s="2">
        <v>143</v>
      </c>
      <c r="B144" s="2">
        <v>9</v>
      </c>
      <c r="C144" s="2">
        <v>123465702</v>
      </c>
      <c r="D144" s="2">
        <v>122098103</v>
      </c>
      <c r="E144" s="2">
        <v>122098003</v>
      </c>
      <c r="F144" s="2">
        <v>122092102</v>
      </c>
      <c r="G144" s="2">
        <v>122097007</v>
      </c>
      <c r="H144" s="2">
        <v>123465507</v>
      </c>
      <c r="I144" s="2">
        <v>122099007</v>
      </c>
      <c r="J144" s="2">
        <v>122000000</v>
      </c>
      <c r="K144" s="2">
        <v>123000000</v>
      </c>
    </row>
    <row r="145" spans="1:12">
      <c r="A145" s="2">
        <v>144</v>
      </c>
      <c r="B145" s="2">
        <v>4</v>
      </c>
      <c r="C145" s="2">
        <v>122092002</v>
      </c>
      <c r="D145" s="2">
        <v>122092102</v>
      </c>
      <c r="E145" s="2">
        <v>122097007</v>
      </c>
      <c r="F145" s="2">
        <v>122000000</v>
      </c>
    </row>
    <row r="146" spans="1:12">
      <c r="A146" s="2">
        <v>145</v>
      </c>
      <c r="B146" s="2">
        <v>8</v>
      </c>
      <c r="C146" s="2">
        <v>122098103</v>
      </c>
      <c r="D146" s="2">
        <v>122098403</v>
      </c>
      <c r="E146" s="2">
        <v>123467103</v>
      </c>
      <c r="F146" s="2">
        <v>122098003</v>
      </c>
      <c r="G146" s="2">
        <v>122099007</v>
      </c>
      <c r="H146" s="2">
        <v>123465507</v>
      </c>
      <c r="I146" s="2">
        <v>123000000</v>
      </c>
      <c r="J146" s="2">
        <v>122000000</v>
      </c>
    </row>
    <row r="147" spans="1:12">
      <c r="A147" s="2">
        <v>146</v>
      </c>
      <c r="B147" s="2">
        <v>6</v>
      </c>
      <c r="C147" s="2">
        <v>123467303</v>
      </c>
      <c r="D147" s="2">
        <v>123466303</v>
      </c>
      <c r="E147" s="2">
        <v>123466403</v>
      </c>
      <c r="F147" s="2">
        <v>124151607</v>
      </c>
      <c r="G147" s="2">
        <v>123469007</v>
      </c>
      <c r="H147" s="2">
        <v>123000000</v>
      </c>
    </row>
    <row r="148" spans="1:12">
      <c r="A148" s="2">
        <v>147</v>
      </c>
      <c r="B148" s="2">
        <v>10</v>
      </c>
      <c r="C148" s="2">
        <v>123467103</v>
      </c>
      <c r="D148" s="2">
        <v>123466303</v>
      </c>
      <c r="E148" s="2">
        <v>114060753</v>
      </c>
      <c r="F148" s="2">
        <v>123466103</v>
      </c>
      <c r="G148" s="2">
        <v>114060557</v>
      </c>
      <c r="H148" s="2">
        <v>123465507</v>
      </c>
      <c r="I148" s="2">
        <v>123469007</v>
      </c>
      <c r="J148" s="2">
        <v>124151607</v>
      </c>
      <c r="K148" s="2">
        <v>123000000</v>
      </c>
      <c r="L148" s="2">
        <v>114000000</v>
      </c>
    </row>
    <row r="149" spans="1:12">
      <c r="A149" s="2">
        <v>148</v>
      </c>
      <c r="B149" s="2">
        <v>5</v>
      </c>
      <c r="C149" s="2">
        <v>123461602</v>
      </c>
      <c r="D149" s="2">
        <v>123464502</v>
      </c>
      <c r="E149" s="2">
        <v>124151607</v>
      </c>
      <c r="F149" s="2">
        <v>123460957</v>
      </c>
      <c r="G149" s="2">
        <v>123000000</v>
      </c>
    </row>
    <row r="150" spans="1:12">
      <c r="A150" s="2">
        <v>149</v>
      </c>
      <c r="B150" s="2">
        <v>5</v>
      </c>
      <c r="C150" s="2">
        <v>123464502</v>
      </c>
      <c r="D150" s="2">
        <v>123468402</v>
      </c>
      <c r="E150" s="2">
        <v>124151607</v>
      </c>
      <c r="F150" s="2">
        <v>123460957</v>
      </c>
      <c r="G150" s="2">
        <v>123000000</v>
      </c>
    </row>
    <row r="151" spans="1:12">
      <c r="A151" s="2">
        <v>150</v>
      </c>
      <c r="B151" s="2">
        <v>9</v>
      </c>
      <c r="C151" s="2">
        <v>123466103</v>
      </c>
      <c r="D151" s="2">
        <v>123465602</v>
      </c>
      <c r="E151" s="2">
        <v>123467303</v>
      </c>
      <c r="F151" s="2">
        <v>123465303</v>
      </c>
      <c r="G151" s="2">
        <v>124151607</v>
      </c>
      <c r="H151" s="2">
        <v>123469007</v>
      </c>
      <c r="I151" s="2">
        <v>123460957</v>
      </c>
      <c r="J151" s="2">
        <v>123465507</v>
      </c>
      <c r="K151" s="2">
        <v>123000000</v>
      </c>
    </row>
    <row r="152" spans="1:12">
      <c r="A152" s="2">
        <v>151</v>
      </c>
      <c r="B152" s="2">
        <v>7</v>
      </c>
      <c r="C152" s="2">
        <v>123463603</v>
      </c>
      <c r="D152" s="2">
        <v>123465702</v>
      </c>
      <c r="E152" s="2">
        <v>123468303</v>
      </c>
      <c r="F152" s="2">
        <v>123469303</v>
      </c>
      <c r="G152" s="2">
        <v>123463507</v>
      </c>
      <c r="H152" s="2">
        <v>123465507</v>
      </c>
      <c r="I152" s="2">
        <v>123000000</v>
      </c>
    </row>
    <row r="153" spans="1:12">
      <c r="A153" s="2">
        <v>152</v>
      </c>
      <c r="B153" s="2">
        <v>8</v>
      </c>
      <c r="C153" s="2">
        <v>123468503</v>
      </c>
      <c r="D153" s="2">
        <v>123460302</v>
      </c>
      <c r="E153" s="2">
        <v>123464603</v>
      </c>
      <c r="F153" s="2">
        <v>123463603</v>
      </c>
      <c r="G153" s="2">
        <v>123468303</v>
      </c>
      <c r="H153" s="2">
        <v>123460504</v>
      </c>
      <c r="I153" s="2">
        <v>123463507</v>
      </c>
      <c r="J153" s="2">
        <v>123000000</v>
      </c>
    </row>
    <row r="154" spans="1:12">
      <c r="A154" s="2">
        <v>153</v>
      </c>
      <c r="B154" s="2">
        <v>4</v>
      </c>
      <c r="C154" s="2">
        <v>123460302</v>
      </c>
      <c r="D154" s="2">
        <v>123468303</v>
      </c>
      <c r="E154" s="2">
        <v>123463507</v>
      </c>
      <c r="F154" s="2">
        <v>123000000</v>
      </c>
    </row>
    <row r="155" spans="1:12">
      <c r="A155" s="2">
        <v>154</v>
      </c>
      <c r="B155" s="2">
        <v>6</v>
      </c>
      <c r="C155" s="2">
        <v>123461302</v>
      </c>
      <c r="D155" s="2">
        <v>123463803</v>
      </c>
      <c r="E155" s="2">
        <v>123467203</v>
      </c>
      <c r="F155" s="2">
        <v>123460302</v>
      </c>
      <c r="G155" s="2">
        <v>123463507</v>
      </c>
      <c r="H155" s="2">
        <v>123000000</v>
      </c>
    </row>
    <row r="156" spans="1:12">
      <c r="A156" s="2">
        <v>155</v>
      </c>
      <c r="B156" s="2">
        <v>4</v>
      </c>
      <c r="C156" s="2">
        <v>124151902</v>
      </c>
      <c r="D156" s="2">
        <v>124152003</v>
      </c>
      <c r="E156" s="2">
        <v>124151607</v>
      </c>
      <c r="F156" s="2">
        <v>124000000</v>
      </c>
    </row>
    <row r="157" spans="1:12">
      <c r="A157" s="2">
        <v>156</v>
      </c>
      <c r="B157" s="2">
        <v>3</v>
      </c>
      <c r="C157" s="2">
        <v>124159002</v>
      </c>
      <c r="D157" s="2">
        <v>124151607</v>
      </c>
      <c r="E157" s="2">
        <v>124000000</v>
      </c>
    </row>
    <row r="158" spans="1:12">
      <c r="A158" s="2">
        <v>157</v>
      </c>
      <c r="B158" s="2">
        <v>5</v>
      </c>
      <c r="C158" s="2">
        <v>124157203</v>
      </c>
      <c r="D158" s="2">
        <v>124157802</v>
      </c>
      <c r="E158" s="2">
        <v>124153503</v>
      </c>
      <c r="F158" s="2">
        <v>124151607</v>
      </c>
      <c r="G158" s="2">
        <v>124000000</v>
      </c>
    </row>
    <row r="159" spans="1:12">
      <c r="A159" s="2">
        <v>158</v>
      </c>
      <c r="B159" s="2">
        <v>7</v>
      </c>
      <c r="C159" s="2">
        <v>124151902</v>
      </c>
      <c r="D159" s="2">
        <v>124152003</v>
      </c>
      <c r="E159" s="2">
        <v>124154003</v>
      </c>
      <c r="F159" s="2">
        <v>124150503</v>
      </c>
      <c r="G159" s="2">
        <v>124158503</v>
      </c>
      <c r="H159" s="2">
        <v>124151607</v>
      </c>
      <c r="I159" s="2">
        <v>124000000</v>
      </c>
    </row>
    <row r="160" spans="1:12">
      <c r="A160" s="2">
        <v>159</v>
      </c>
      <c r="B160" s="2">
        <v>6</v>
      </c>
      <c r="C160" s="2">
        <v>125231232</v>
      </c>
      <c r="D160" s="2">
        <v>125237702</v>
      </c>
      <c r="E160" s="2">
        <v>125231303</v>
      </c>
      <c r="F160" s="2">
        <v>125236903</v>
      </c>
      <c r="G160" s="2">
        <v>125232407</v>
      </c>
      <c r="H160" s="2">
        <v>125000000</v>
      </c>
    </row>
    <row r="161" spans="1:11">
      <c r="A161" s="2">
        <v>160</v>
      </c>
      <c r="B161" s="2">
        <v>7</v>
      </c>
      <c r="C161" s="2">
        <v>125234103</v>
      </c>
      <c r="D161" s="2">
        <v>124158503</v>
      </c>
      <c r="E161" s="2">
        <v>124159002</v>
      </c>
      <c r="F161" s="2">
        <v>125232407</v>
      </c>
      <c r="G161" s="2">
        <v>124151607</v>
      </c>
      <c r="H161" s="2">
        <v>125000000</v>
      </c>
      <c r="I161" s="2">
        <v>124000000</v>
      </c>
    </row>
    <row r="162" spans="1:11">
      <c r="A162" s="2">
        <v>161</v>
      </c>
      <c r="B162" s="2">
        <v>7</v>
      </c>
      <c r="C162" s="2">
        <v>125236903</v>
      </c>
      <c r="D162" s="2">
        <v>125231232</v>
      </c>
      <c r="E162" s="2">
        <v>125237903</v>
      </c>
      <c r="F162" s="2">
        <v>125239603</v>
      </c>
      <c r="G162" s="2">
        <v>125237702</v>
      </c>
      <c r="H162" s="2">
        <v>125232407</v>
      </c>
      <c r="I162" s="2">
        <v>125000000</v>
      </c>
    </row>
    <row r="163" spans="1:11">
      <c r="A163" s="2">
        <v>162</v>
      </c>
      <c r="B163" s="2">
        <v>6</v>
      </c>
      <c r="C163" s="2">
        <v>125238402</v>
      </c>
      <c r="D163" s="2">
        <v>125235103</v>
      </c>
      <c r="E163" s="2">
        <v>125237702</v>
      </c>
      <c r="F163" s="2">
        <v>125239603</v>
      </c>
      <c r="G163" s="2">
        <v>125232407</v>
      </c>
      <c r="H163" s="2">
        <v>125000000</v>
      </c>
    </row>
    <row r="164" spans="1:11">
      <c r="A164" s="2">
        <v>163</v>
      </c>
      <c r="B164" s="2">
        <v>5</v>
      </c>
      <c r="C164" s="2">
        <v>125238402</v>
      </c>
      <c r="D164" s="2">
        <v>125239652</v>
      </c>
      <c r="E164" s="2">
        <v>125239452</v>
      </c>
      <c r="F164" s="2">
        <v>125232407</v>
      </c>
      <c r="G164" s="2">
        <v>125000000</v>
      </c>
    </row>
    <row r="165" spans="1:11">
      <c r="A165" s="2">
        <v>164</v>
      </c>
      <c r="B165" s="2">
        <v>4</v>
      </c>
      <c r="C165" s="2">
        <v>125239452</v>
      </c>
      <c r="D165" s="2">
        <v>125239652</v>
      </c>
      <c r="E165" s="2">
        <v>125232407</v>
      </c>
      <c r="F165" s="2">
        <v>125000000</v>
      </c>
    </row>
    <row r="166" spans="1:11">
      <c r="A166" s="2">
        <v>165</v>
      </c>
      <c r="B166" s="2">
        <v>6</v>
      </c>
      <c r="C166" s="2">
        <v>125237903</v>
      </c>
      <c r="D166" s="2">
        <v>125239603</v>
      </c>
      <c r="E166" s="2">
        <v>125235502</v>
      </c>
      <c r="F166" s="2">
        <v>125238502</v>
      </c>
      <c r="G166" s="2">
        <v>125232407</v>
      </c>
      <c r="H166" s="2">
        <v>125000000</v>
      </c>
    </row>
    <row r="167" spans="1:11">
      <c r="A167" s="2">
        <v>166</v>
      </c>
      <c r="B167" s="2">
        <v>5</v>
      </c>
      <c r="C167" s="2">
        <v>125234502</v>
      </c>
      <c r="D167" s="2">
        <v>125235502</v>
      </c>
      <c r="E167" s="2">
        <v>124151607</v>
      </c>
      <c r="F167" s="2">
        <v>125232407</v>
      </c>
      <c r="G167" s="2">
        <v>125000000</v>
      </c>
    </row>
    <row r="168" spans="1:11">
      <c r="A168" s="2">
        <v>167</v>
      </c>
      <c r="B168" s="2">
        <v>6</v>
      </c>
      <c r="C168" s="2">
        <v>124156603</v>
      </c>
      <c r="D168" s="2">
        <v>124152003</v>
      </c>
      <c r="E168" s="2">
        <v>124153503</v>
      </c>
      <c r="F168" s="2">
        <v>124159002</v>
      </c>
      <c r="G168" s="2">
        <v>124151607</v>
      </c>
      <c r="H168" s="2">
        <v>124000000</v>
      </c>
    </row>
    <row r="169" spans="1:11">
      <c r="A169" s="2">
        <v>168</v>
      </c>
      <c r="B169" s="2">
        <v>7</v>
      </c>
      <c r="C169" s="2">
        <v>125234502</v>
      </c>
      <c r="D169" s="2">
        <v>125237903</v>
      </c>
      <c r="E169" s="2">
        <v>125237603</v>
      </c>
      <c r="F169" s="2">
        <v>125235502</v>
      </c>
      <c r="G169" s="2">
        <v>125232407</v>
      </c>
      <c r="H169" s="2">
        <v>124151607</v>
      </c>
      <c r="I169" s="2">
        <v>125000000</v>
      </c>
    </row>
    <row r="170" spans="1:11">
      <c r="A170" s="2">
        <v>169</v>
      </c>
      <c r="B170" s="2">
        <v>7</v>
      </c>
      <c r="C170" s="2">
        <v>112672803</v>
      </c>
      <c r="D170" s="2">
        <v>112676503</v>
      </c>
      <c r="E170" s="2">
        <v>112676403</v>
      </c>
      <c r="F170" s="2">
        <v>112676703</v>
      </c>
      <c r="G170" s="2">
        <v>112679107</v>
      </c>
      <c r="H170" s="2">
        <v>112015106</v>
      </c>
      <c r="I170" s="2">
        <v>112000000</v>
      </c>
    </row>
    <row r="171" spans="1:11">
      <c r="A171" s="2">
        <v>170</v>
      </c>
      <c r="B171" s="2">
        <v>1</v>
      </c>
      <c r="C171" s="2">
        <v>126515001</v>
      </c>
    </row>
    <row r="172" spans="1:11">
      <c r="A172" s="2">
        <v>171</v>
      </c>
      <c r="B172" s="2">
        <v>9</v>
      </c>
      <c r="C172" s="2">
        <v>110141103</v>
      </c>
      <c r="D172" s="2">
        <v>111444602</v>
      </c>
      <c r="E172" s="2">
        <v>110147003</v>
      </c>
      <c r="F172" s="2">
        <v>111316003</v>
      </c>
      <c r="G172" s="2">
        <v>110141607</v>
      </c>
      <c r="H172" s="2">
        <v>111312607</v>
      </c>
      <c r="I172" s="2">
        <v>111444307</v>
      </c>
      <c r="J172" s="2">
        <v>110000000</v>
      </c>
      <c r="K172" s="2">
        <v>111000000</v>
      </c>
    </row>
    <row r="173" spans="1:11">
      <c r="A173" s="2">
        <v>172</v>
      </c>
      <c r="B173" s="2">
        <v>1</v>
      </c>
      <c r="C173" s="2">
        <v>126515001</v>
      </c>
    </row>
    <row r="174" spans="1:11">
      <c r="A174" s="2">
        <v>173</v>
      </c>
      <c r="B174" s="2">
        <v>1</v>
      </c>
      <c r="C174" s="2">
        <v>126515001</v>
      </c>
    </row>
    <row r="175" spans="1:11">
      <c r="A175" s="2">
        <v>174</v>
      </c>
      <c r="B175" s="2">
        <v>1</v>
      </c>
      <c r="C175" s="2">
        <v>126515001</v>
      </c>
    </row>
    <row r="176" spans="1:11">
      <c r="A176" s="2">
        <v>175</v>
      </c>
      <c r="B176" s="2">
        <v>1</v>
      </c>
      <c r="C176" s="2">
        <v>126515001</v>
      </c>
    </row>
    <row r="177" spans="1:11">
      <c r="A177" s="2">
        <v>176</v>
      </c>
      <c r="B177" s="2">
        <v>5</v>
      </c>
      <c r="C177" s="2">
        <v>120455403</v>
      </c>
      <c r="D177" s="2">
        <v>120455203</v>
      </c>
      <c r="E177" s="2">
        <v>120456003</v>
      </c>
      <c r="F177" s="2">
        <v>120454507</v>
      </c>
      <c r="G177" s="2">
        <v>120000000</v>
      </c>
    </row>
    <row r="178" spans="1:11">
      <c r="A178" s="2">
        <v>177</v>
      </c>
      <c r="B178" s="2">
        <v>1</v>
      </c>
      <c r="C178" s="2">
        <v>126515001</v>
      </c>
    </row>
    <row r="179" spans="1:11">
      <c r="A179" s="2">
        <v>178</v>
      </c>
      <c r="B179" s="2">
        <v>5</v>
      </c>
      <c r="C179" s="2">
        <v>122092002</v>
      </c>
      <c r="D179" s="2">
        <v>122092353</v>
      </c>
      <c r="E179" s="2">
        <v>122092102</v>
      </c>
      <c r="F179" s="2">
        <v>122097007</v>
      </c>
      <c r="G179" s="2">
        <v>122000000</v>
      </c>
    </row>
    <row r="180" spans="1:11">
      <c r="A180" s="2">
        <v>179</v>
      </c>
      <c r="B180" s="2">
        <v>1</v>
      </c>
      <c r="C180" s="2">
        <v>126515001</v>
      </c>
    </row>
    <row r="181" spans="1:11">
      <c r="A181" s="2">
        <v>180</v>
      </c>
      <c r="B181" s="2">
        <v>1</v>
      </c>
      <c r="C181" s="2">
        <v>126515001</v>
      </c>
    </row>
    <row r="182" spans="1:11">
      <c r="A182" s="2">
        <v>181</v>
      </c>
      <c r="B182" s="2">
        <v>1</v>
      </c>
      <c r="C182" s="2">
        <v>126515001</v>
      </c>
    </row>
    <row r="183" spans="1:11">
      <c r="A183" s="2">
        <v>182</v>
      </c>
      <c r="B183" s="2">
        <v>1</v>
      </c>
      <c r="C183" s="2">
        <v>126515001</v>
      </c>
    </row>
    <row r="184" spans="1:11">
      <c r="A184" s="2">
        <v>183</v>
      </c>
      <c r="B184" s="2">
        <v>9</v>
      </c>
      <c r="C184" s="2">
        <v>121395103</v>
      </c>
      <c r="D184" s="2">
        <v>121391303</v>
      </c>
      <c r="E184" s="2">
        <v>120484903</v>
      </c>
      <c r="F184" s="2">
        <v>121394603</v>
      </c>
      <c r="G184" s="2">
        <v>121394503</v>
      </c>
      <c r="H184" s="2">
        <v>121393007</v>
      </c>
      <c r="I184" s="2">
        <v>120481107</v>
      </c>
      <c r="J184" s="2">
        <v>121000000</v>
      </c>
      <c r="K184" s="2">
        <v>120000000</v>
      </c>
    </row>
    <row r="185" spans="1:11">
      <c r="A185" s="2">
        <v>184</v>
      </c>
      <c r="B185" s="2">
        <v>1</v>
      </c>
      <c r="C185" s="2">
        <v>126515001</v>
      </c>
    </row>
    <row r="186" spans="1:11">
      <c r="A186" s="2">
        <v>185</v>
      </c>
      <c r="B186" s="2">
        <v>5</v>
      </c>
      <c r="C186" s="2">
        <v>125235103</v>
      </c>
      <c r="D186" s="2">
        <v>125239652</v>
      </c>
      <c r="E186" s="2">
        <v>126515001</v>
      </c>
      <c r="F186" s="2">
        <v>125232407</v>
      </c>
      <c r="G186" s="2">
        <v>125000000</v>
      </c>
    </row>
    <row r="187" spans="1:11">
      <c r="A187" s="2">
        <v>186</v>
      </c>
      <c r="B187" s="2">
        <v>1</v>
      </c>
      <c r="C187" s="2">
        <v>126515001</v>
      </c>
    </row>
    <row r="188" spans="1:11">
      <c r="A188" s="2">
        <v>187</v>
      </c>
      <c r="B188" s="2">
        <v>6</v>
      </c>
      <c r="C188" s="2">
        <v>121392303</v>
      </c>
      <c r="D188" s="2">
        <v>121394603</v>
      </c>
      <c r="E188" s="2">
        <v>121394503</v>
      </c>
      <c r="F188" s="2">
        <v>121395103</v>
      </c>
      <c r="G188" s="2">
        <v>121393007</v>
      </c>
      <c r="H188" s="2">
        <v>121000000</v>
      </c>
    </row>
    <row r="189" spans="1:11">
      <c r="A189" s="2">
        <v>188</v>
      </c>
      <c r="B189" s="2">
        <v>1</v>
      </c>
      <c r="C189" s="2">
        <v>126515001</v>
      </c>
    </row>
    <row r="190" spans="1:11">
      <c r="A190" s="2">
        <v>189</v>
      </c>
      <c r="B190" s="2">
        <v>5</v>
      </c>
      <c r="C190" s="2">
        <v>120456003</v>
      </c>
      <c r="D190" s="2">
        <v>120452003</v>
      </c>
      <c r="E190" s="2">
        <v>120522003</v>
      </c>
      <c r="F190" s="2">
        <v>120454507</v>
      </c>
      <c r="G190" s="2">
        <v>120000000</v>
      </c>
    </row>
    <row r="191" spans="1:11">
      <c r="A191" s="2">
        <v>190</v>
      </c>
      <c r="B191" s="2">
        <v>1</v>
      </c>
      <c r="C191" s="2">
        <v>126515001</v>
      </c>
    </row>
    <row r="192" spans="1:11">
      <c r="A192" s="2">
        <v>191</v>
      </c>
      <c r="B192" s="2">
        <v>4</v>
      </c>
      <c r="C192" s="2">
        <v>125239652</v>
      </c>
      <c r="D192" s="2">
        <v>126515001</v>
      </c>
      <c r="E192" s="2">
        <v>125232407</v>
      </c>
      <c r="F192" s="2">
        <v>125000000</v>
      </c>
    </row>
    <row r="193" spans="1:13">
      <c r="A193" s="2">
        <v>192</v>
      </c>
      <c r="B193" s="2">
        <v>1</v>
      </c>
      <c r="C193" s="2">
        <v>126515001</v>
      </c>
    </row>
    <row r="194" spans="1:13">
      <c r="A194" s="2">
        <v>193</v>
      </c>
      <c r="B194" s="2">
        <v>11</v>
      </c>
      <c r="C194" s="2">
        <v>112018523</v>
      </c>
      <c r="D194" s="2">
        <v>112011103</v>
      </c>
      <c r="E194" s="2">
        <v>115210503</v>
      </c>
      <c r="F194" s="2">
        <v>115218003</v>
      </c>
      <c r="G194" s="2">
        <v>112011603</v>
      </c>
      <c r="H194" s="2">
        <v>115211103</v>
      </c>
      <c r="I194" s="2">
        <v>115211657</v>
      </c>
      <c r="J194" s="2">
        <v>112015106</v>
      </c>
      <c r="K194" s="2">
        <v>112282307</v>
      </c>
      <c r="L194" s="2">
        <v>112000000</v>
      </c>
      <c r="M194" s="2">
        <v>115000000</v>
      </c>
    </row>
    <row r="195" spans="1:13">
      <c r="A195" s="2">
        <v>194</v>
      </c>
      <c r="B195" s="2">
        <v>1</v>
      </c>
      <c r="C195" s="2">
        <v>126515001</v>
      </c>
    </row>
    <row r="196" spans="1:13">
      <c r="A196" s="2">
        <v>195</v>
      </c>
      <c r="B196" s="2">
        <v>1</v>
      </c>
      <c r="C196" s="2">
        <v>126515001</v>
      </c>
    </row>
    <row r="197" spans="1:13">
      <c r="A197" s="2">
        <v>196</v>
      </c>
      <c r="B197" s="2">
        <v>5</v>
      </c>
      <c r="C197" s="2">
        <v>112676703</v>
      </c>
      <c r="D197" s="2">
        <v>112678503</v>
      </c>
      <c r="E197" s="2">
        <v>112671803</v>
      </c>
      <c r="F197" s="2">
        <v>112679107</v>
      </c>
      <c r="G197" s="2">
        <v>112000000</v>
      </c>
    </row>
    <row r="198" spans="1:13">
      <c r="A198" s="2">
        <v>197</v>
      </c>
      <c r="B198" s="2">
        <v>1</v>
      </c>
      <c r="C198" s="2">
        <v>126515001</v>
      </c>
    </row>
    <row r="199" spans="1:13">
      <c r="A199" s="2">
        <v>198</v>
      </c>
      <c r="B199" s="2">
        <v>1</v>
      </c>
      <c r="C199" s="2">
        <v>126515001</v>
      </c>
    </row>
    <row r="200" spans="1:13">
      <c r="A200" s="2">
        <v>199</v>
      </c>
      <c r="B200" s="2">
        <v>8</v>
      </c>
      <c r="C200" s="2">
        <v>115218303</v>
      </c>
      <c r="D200" s="2">
        <v>115211603</v>
      </c>
      <c r="E200" s="2">
        <v>115211103</v>
      </c>
      <c r="F200" s="2">
        <v>115210503</v>
      </c>
      <c r="G200" s="2">
        <v>115218003</v>
      </c>
      <c r="H200" s="2">
        <v>115211657</v>
      </c>
      <c r="I200" s="2">
        <v>112282307</v>
      </c>
      <c r="J200" s="2">
        <v>115000000</v>
      </c>
    </row>
    <row r="201" spans="1:13">
      <c r="A201" s="2">
        <v>200</v>
      </c>
      <c r="B201" s="2">
        <v>1</v>
      </c>
      <c r="C201" s="2">
        <v>126515001</v>
      </c>
    </row>
    <row r="202" spans="1:13">
      <c r="A202" s="2">
        <v>201</v>
      </c>
      <c r="B202" s="2">
        <v>1</v>
      </c>
      <c r="C202" s="2">
        <v>126515001</v>
      </c>
    </row>
    <row r="203" spans="1:13">
      <c r="A203" s="2">
        <v>202</v>
      </c>
      <c r="B203" s="2">
        <v>1</v>
      </c>
      <c r="C203" s="2">
        <v>126515001</v>
      </c>
    </row>
    <row r="204" spans="1:13">
      <c r="A204" s="2">
        <v>203</v>
      </c>
      <c r="B204" s="2">
        <v>1</v>
      </c>
      <c r="C204" s="2">
        <v>126515001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608"/>
  <sheetViews>
    <sheetView tabSelected="1" topLeftCell="B1" workbookViewId="0">
      <selection activeCell="B1" sqref="B1"/>
    </sheetView>
  </sheetViews>
  <sheetFormatPr defaultColWidth="8.85546875" defaultRowHeight="14.25"/>
  <cols>
    <col min="1" max="1" width="11" style="2" hidden="1" customWidth="1"/>
    <col min="2" max="2" width="5.7109375" style="2" customWidth="1"/>
    <col min="3" max="3" width="36.5703125" style="2" bestFit="1" customWidth="1"/>
    <col min="4" max="4" width="26.85546875" style="2" bestFit="1" customWidth="1"/>
    <col min="5" max="5" width="15.28515625" style="2" bestFit="1" customWidth="1"/>
    <col min="6" max="8" width="16.28515625" style="2" bestFit="1" customWidth="1"/>
    <col min="9" max="9" width="20.5703125" style="2" customWidth="1"/>
    <col min="10" max="10" width="5.7109375" style="2" customWidth="1"/>
    <col min="11" max="16384" width="8.85546875" style="2"/>
  </cols>
  <sheetData>
    <row r="1" spans="1:10">
      <c r="A1" s="9"/>
      <c r="B1" s="9"/>
      <c r="C1" s="9"/>
      <c r="D1" s="9"/>
      <c r="E1" s="9"/>
      <c r="F1" s="9"/>
      <c r="G1" s="9"/>
      <c r="H1" s="9"/>
      <c r="I1" s="9"/>
      <c r="J1" s="9"/>
    </row>
    <row r="2" spans="1:10" ht="68.45" customHeight="1">
      <c r="A2" s="44"/>
      <c r="B2" s="48"/>
      <c r="C2" s="78" t="s">
        <v>35</v>
      </c>
      <c r="D2" s="78"/>
      <c r="E2" s="78"/>
      <c r="F2" s="78"/>
      <c r="G2" s="78"/>
      <c r="H2" s="78"/>
      <c r="I2" s="78"/>
      <c r="J2" s="9"/>
    </row>
    <row r="3" spans="1:10" ht="100.9" customHeight="1" thickBot="1">
      <c r="A3" s="27" t="s">
        <v>36</v>
      </c>
      <c r="B3" s="27"/>
      <c r="C3" s="79" t="str">
        <f>CONCATENATE("School District,",CHAR(10),"Career &amp; Technology Center,",CHAR(10),"or",CHAR(10)," Intermediate Unit")</f>
        <v>School District,
Career &amp; Technology Center,
or
 Intermediate Unit</v>
      </c>
      <c r="D3" s="79"/>
      <c r="E3" s="15" t="s">
        <v>37</v>
      </c>
      <c r="F3" s="49" t="str">
        <f>CONCATENATE("July",CHAR(10),"Payment")</f>
        <v>July
Payment</v>
      </c>
      <c r="G3" s="49" t="str">
        <f>CONCATENATE("August",CHAR(10),"Payment")</f>
        <v>August
Payment</v>
      </c>
      <c r="H3" s="49" t="str">
        <f>CONCATENATE("July &amp; August",CHAR(10),"Missed Payments")</f>
        <v>July &amp; August
Missed Payments</v>
      </c>
      <c r="I3" s="49" t="str">
        <f>CONCATENATE("All State Subsidies As A Share of All Revenues",CHAR(10),"(five year average)")</f>
        <v>All State Subsidies As A Share of All Revenues
(five year average)</v>
      </c>
      <c r="J3" s="9"/>
    </row>
    <row r="4" spans="1:10" ht="15.75" thickTop="1" thickBot="1">
      <c r="A4" s="42"/>
      <c r="B4" s="47"/>
      <c r="C4" s="42" t="s">
        <v>38</v>
      </c>
      <c r="D4" s="42"/>
      <c r="E4" s="42"/>
      <c r="F4" s="43">
        <v>233989596.34179688</v>
      </c>
      <c r="G4" s="43">
        <v>2634308737.0820313</v>
      </c>
      <c r="H4" s="43">
        <v>2868298319.1757813</v>
      </c>
      <c r="I4" s="58">
        <f>AVERAGE(I5:I605)</f>
        <v>0.39378852313306151</v>
      </c>
      <c r="J4" s="9"/>
    </row>
    <row r="5" spans="1:10" ht="15" thickTop="1">
      <c r="A5" s="9">
        <v>123460302</v>
      </c>
      <c r="B5" s="9"/>
      <c r="C5" s="9" t="s">
        <v>39</v>
      </c>
      <c r="D5" s="9" t="s">
        <v>40</v>
      </c>
      <c r="E5" s="9" t="s">
        <v>41</v>
      </c>
      <c r="F5" s="17">
        <v>719439.625</v>
      </c>
      <c r="G5" s="17">
        <v>6587664</v>
      </c>
      <c r="H5" s="17">
        <v>7307103.5</v>
      </c>
      <c r="I5" s="57">
        <v>0.23921778798103333</v>
      </c>
      <c r="J5" s="9"/>
    </row>
    <row r="6" spans="1:10">
      <c r="A6" s="9">
        <v>119350303</v>
      </c>
      <c r="B6" s="9"/>
      <c r="C6" s="9" t="s">
        <v>42</v>
      </c>
      <c r="D6" s="9" t="s">
        <v>40</v>
      </c>
      <c r="E6" s="9" t="s">
        <v>43</v>
      </c>
      <c r="F6" s="17">
        <v>315359.09375</v>
      </c>
      <c r="G6" s="17">
        <v>2925058.5</v>
      </c>
      <c r="H6" s="17">
        <v>3240417.5</v>
      </c>
      <c r="I6" s="57">
        <v>0.30458694696426392</v>
      </c>
      <c r="J6" s="9"/>
    </row>
    <row r="7" spans="1:10">
      <c r="A7" s="9">
        <v>101260303</v>
      </c>
      <c r="B7" s="9"/>
      <c r="C7" s="9" t="s">
        <v>44</v>
      </c>
      <c r="D7" s="9" t="s">
        <v>40</v>
      </c>
      <c r="E7" s="9" t="s">
        <v>45</v>
      </c>
      <c r="F7" s="17">
        <v>567137.6875</v>
      </c>
      <c r="G7" s="17">
        <v>6255110.5</v>
      </c>
      <c r="H7" s="17">
        <v>6822248</v>
      </c>
      <c r="I7" s="72">
        <v>0.66502869129180908</v>
      </c>
      <c r="J7" s="9"/>
    </row>
    <row r="8" spans="1:10">
      <c r="A8" s="9">
        <v>127040503</v>
      </c>
      <c r="B8" s="9"/>
      <c r="C8" s="9" t="s">
        <v>46</v>
      </c>
      <c r="D8" s="9" t="s">
        <v>40</v>
      </c>
      <c r="E8" s="9" t="s">
        <v>47</v>
      </c>
      <c r="F8" s="17">
        <v>257502.59375</v>
      </c>
      <c r="G8" s="17">
        <v>3974946</v>
      </c>
      <c r="H8" s="17">
        <v>4232448.5</v>
      </c>
      <c r="I8" s="57">
        <v>0.59642982482910156</v>
      </c>
      <c r="J8" s="9"/>
    </row>
    <row r="9" spans="1:10">
      <c r="A9" s="9">
        <v>103020603</v>
      </c>
      <c r="B9" s="9"/>
      <c r="C9" s="9" t="s">
        <v>48</v>
      </c>
      <c r="D9" s="9" t="s">
        <v>40</v>
      </c>
      <c r="E9" s="9" t="s">
        <v>49</v>
      </c>
      <c r="F9" s="17">
        <v>122579.546875</v>
      </c>
      <c r="G9" s="17">
        <v>1000334</v>
      </c>
      <c r="H9" s="17">
        <v>1122913.5</v>
      </c>
      <c r="I9" s="57">
        <v>0.26762169599533081</v>
      </c>
      <c r="J9" s="9"/>
    </row>
    <row r="10" spans="1:10">
      <c r="A10" s="9">
        <v>106160303</v>
      </c>
      <c r="B10" s="9"/>
      <c r="C10" s="9" t="s">
        <v>50</v>
      </c>
      <c r="D10" s="9" t="s">
        <v>40</v>
      </c>
      <c r="E10" s="9" t="s">
        <v>47</v>
      </c>
      <c r="F10" s="17">
        <v>122581.046875</v>
      </c>
      <c r="G10" s="17">
        <v>1473234.25</v>
      </c>
      <c r="H10" s="17">
        <v>1595815.25</v>
      </c>
      <c r="I10" s="57">
        <v>0.64079487323760986</v>
      </c>
      <c r="J10" s="9"/>
    </row>
    <row r="11" spans="1:10">
      <c r="A11" s="9">
        <v>121390302</v>
      </c>
      <c r="B11" s="9"/>
      <c r="C11" s="9" t="s">
        <v>51</v>
      </c>
      <c r="D11" s="9" t="s">
        <v>40</v>
      </c>
      <c r="E11" s="9" t="s">
        <v>52</v>
      </c>
      <c r="F11" s="17">
        <v>2674565</v>
      </c>
      <c r="G11" s="17">
        <v>64172188</v>
      </c>
      <c r="H11" s="17">
        <v>66846752</v>
      </c>
      <c r="I11" s="57">
        <v>0.57669252157211304</v>
      </c>
      <c r="J11" s="9"/>
    </row>
    <row r="12" spans="1:10">
      <c r="A12" s="9">
        <v>108070502</v>
      </c>
      <c r="B12" s="9"/>
      <c r="C12" s="9" t="s">
        <v>53</v>
      </c>
      <c r="D12" s="9" t="s">
        <v>40</v>
      </c>
      <c r="E12" s="9" t="s">
        <v>54</v>
      </c>
      <c r="F12" s="17">
        <v>1057641</v>
      </c>
      <c r="G12" s="17">
        <v>13101996</v>
      </c>
      <c r="H12" s="17">
        <v>14159637</v>
      </c>
      <c r="I12" s="57">
        <v>0.53864932060241699</v>
      </c>
      <c r="J12" s="9"/>
    </row>
    <row r="13" spans="1:10">
      <c r="A13" s="9">
        <v>127040703</v>
      </c>
      <c r="B13" s="9"/>
      <c r="C13" s="9" t="s">
        <v>55</v>
      </c>
      <c r="D13" s="9" t="s">
        <v>40</v>
      </c>
      <c r="E13" s="9" t="s">
        <v>47</v>
      </c>
      <c r="F13" s="17">
        <v>451878.3125</v>
      </c>
      <c r="G13" s="17">
        <v>4473599</v>
      </c>
      <c r="H13" s="17">
        <v>4925477.5</v>
      </c>
      <c r="I13" s="57">
        <v>0.42079243063926697</v>
      </c>
      <c r="J13" s="9"/>
    </row>
    <row r="14" spans="1:10">
      <c r="A14" s="9">
        <v>113380303</v>
      </c>
      <c r="B14" s="9"/>
      <c r="C14" s="9" t="s">
        <v>56</v>
      </c>
      <c r="D14" s="9" t="s">
        <v>40</v>
      </c>
      <c r="E14" s="9" t="s">
        <v>57</v>
      </c>
      <c r="F14" s="17">
        <v>177102.15625</v>
      </c>
      <c r="G14" s="17">
        <v>1563784.5</v>
      </c>
      <c r="H14" s="17">
        <v>1740886.625</v>
      </c>
      <c r="I14" s="57">
        <v>0.33691468834877014</v>
      </c>
      <c r="J14" s="9"/>
    </row>
    <row r="15" spans="1:10">
      <c r="A15" s="9">
        <v>114060503</v>
      </c>
      <c r="B15" s="9"/>
      <c r="C15" s="9" t="s">
        <v>58</v>
      </c>
      <c r="D15" s="9" t="s">
        <v>40</v>
      </c>
      <c r="E15" s="9" t="s">
        <v>52</v>
      </c>
      <c r="F15" s="17">
        <v>169384.34375</v>
      </c>
      <c r="G15" s="17">
        <v>2304766.5</v>
      </c>
      <c r="H15" s="17">
        <v>2474150.75</v>
      </c>
      <c r="I15" s="57">
        <v>0.37811702489852905</v>
      </c>
      <c r="J15" s="9"/>
    </row>
    <row r="16" spans="1:10">
      <c r="A16" s="9">
        <v>128030603</v>
      </c>
      <c r="B16" s="9"/>
      <c r="C16" s="9" t="s">
        <v>59</v>
      </c>
      <c r="D16" s="9" t="s">
        <v>40</v>
      </c>
      <c r="E16" s="9" t="s">
        <v>60</v>
      </c>
      <c r="F16" s="17">
        <v>223371.90625</v>
      </c>
      <c r="G16" s="17">
        <v>2581246.25</v>
      </c>
      <c r="H16" s="17">
        <v>2804618.25</v>
      </c>
      <c r="I16" s="57">
        <v>0.60838717222213745</v>
      </c>
      <c r="J16" s="9"/>
    </row>
    <row r="17" spans="1:10">
      <c r="A17" s="9">
        <v>128030852</v>
      </c>
      <c r="B17" s="9"/>
      <c r="C17" s="9" t="s">
        <v>61</v>
      </c>
      <c r="D17" s="9" t="s">
        <v>40</v>
      </c>
      <c r="E17" s="9" t="s">
        <v>60</v>
      </c>
      <c r="F17" s="17">
        <v>965425.9375</v>
      </c>
      <c r="G17" s="17">
        <v>10800732</v>
      </c>
      <c r="H17" s="17">
        <v>11766158</v>
      </c>
      <c r="I17" s="57">
        <v>0.56460744142532349</v>
      </c>
      <c r="J17" s="9"/>
    </row>
    <row r="18" spans="1:10">
      <c r="A18" s="9">
        <v>117080503</v>
      </c>
      <c r="B18" s="9"/>
      <c r="C18" s="9" t="s">
        <v>62</v>
      </c>
      <c r="D18" s="9" t="s">
        <v>40</v>
      </c>
      <c r="E18" s="9" t="s">
        <v>43</v>
      </c>
      <c r="F18" s="17">
        <v>345992.40625</v>
      </c>
      <c r="G18" s="17">
        <v>3505846</v>
      </c>
      <c r="H18" s="17">
        <v>3851838.5</v>
      </c>
      <c r="I18" s="57">
        <v>0.52562570571899414</v>
      </c>
      <c r="J18" s="9"/>
    </row>
    <row r="19" spans="1:10">
      <c r="A19" s="9">
        <v>109530304</v>
      </c>
      <c r="B19" s="9"/>
      <c r="C19" s="9" t="s">
        <v>63</v>
      </c>
      <c r="D19" s="9" t="s">
        <v>40</v>
      </c>
      <c r="E19" s="9" t="s">
        <v>54</v>
      </c>
      <c r="F19" s="17">
        <v>25685.099609375</v>
      </c>
      <c r="G19" s="17">
        <v>426633.25</v>
      </c>
      <c r="H19" s="17">
        <v>452318.34375</v>
      </c>
      <c r="I19" s="57">
        <v>0.53924918174743652</v>
      </c>
      <c r="J19" s="9"/>
    </row>
    <row r="20" spans="1:10">
      <c r="A20" s="9">
        <v>101630504</v>
      </c>
      <c r="B20" s="9"/>
      <c r="C20" s="9" t="s">
        <v>64</v>
      </c>
      <c r="D20" s="9" t="s">
        <v>40</v>
      </c>
      <c r="E20" s="9" t="s">
        <v>45</v>
      </c>
      <c r="F20" s="17">
        <v>98625.453125</v>
      </c>
      <c r="G20" s="17">
        <v>1088752.625</v>
      </c>
      <c r="H20" s="17">
        <v>1187378.125</v>
      </c>
      <c r="I20" s="57">
        <v>0.5470956563949585</v>
      </c>
      <c r="J20" s="9"/>
    </row>
    <row r="21" spans="1:10">
      <c r="A21" s="9">
        <v>124150503</v>
      </c>
      <c r="B21" s="9"/>
      <c r="C21" s="9" t="s">
        <v>65</v>
      </c>
      <c r="D21" s="9" t="s">
        <v>40</v>
      </c>
      <c r="E21" s="9" t="s">
        <v>66</v>
      </c>
      <c r="F21" s="17">
        <v>553968.75</v>
      </c>
      <c r="G21" s="17">
        <v>7668894</v>
      </c>
      <c r="H21" s="17">
        <v>8222863</v>
      </c>
      <c r="I21" s="57">
        <v>0.33675715327262878</v>
      </c>
      <c r="J21" s="9"/>
    </row>
    <row r="22" spans="1:10">
      <c r="A22" s="9">
        <v>103020753</v>
      </c>
      <c r="B22" s="9"/>
      <c r="C22" s="9" t="s">
        <v>67</v>
      </c>
      <c r="D22" s="9" t="s">
        <v>40</v>
      </c>
      <c r="E22" s="9" t="s">
        <v>49</v>
      </c>
      <c r="F22" s="17">
        <v>132682.796875</v>
      </c>
      <c r="G22" s="17">
        <v>1046564.375</v>
      </c>
      <c r="H22" s="17">
        <v>1179247.125</v>
      </c>
      <c r="I22" s="57">
        <v>0.21485646069049835</v>
      </c>
      <c r="J22" s="9"/>
    </row>
    <row r="23" spans="1:10">
      <c r="A23" s="9">
        <v>110141003</v>
      </c>
      <c r="B23" s="9"/>
      <c r="C23" s="9" t="s">
        <v>68</v>
      </c>
      <c r="D23" s="9" t="s">
        <v>40</v>
      </c>
      <c r="E23" s="9" t="s">
        <v>54</v>
      </c>
      <c r="F23" s="17">
        <v>255227.25</v>
      </c>
      <c r="G23" s="17">
        <v>2629494.75</v>
      </c>
      <c r="H23" s="17">
        <v>2884722</v>
      </c>
      <c r="I23" s="57">
        <v>0.44650638103485107</v>
      </c>
      <c r="J23" s="9"/>
    </row>
    <row r="24" spans="1:10">
      <c r="A24" s="9">
        <v>103021102</v>
      </c>
      <c r="B24" s="9"/>
      <c r="C24" s="9" t="s">
        <v>69</v>
      </c>
      <c r="D24" s="9" t="s">
        <v>40</v>
      </c>
      <c r="E24" s="9" t="s">
        <v>49</v>
      </c>
      <c r="F24" s="17">
        <v>551761.9375</v>
      </c>
      <c r="G24" s="17">
        <v>6793315.5</v>
      </c>
      <c r="H24" s="17">
        <v>7345077.5</v>
      </c>
      <c r="I24" s="57">
        <v>0.33399403095245361</v>
      </c>
      <c r="J24" s="9"/>
    </row>
    <row r="25" spans="1:10">
      <c r="A25" s="9">
        <v>120480803</v>
      </c>
      <c r="B25" s="9"/>
      <c r="C25" s="9" t="s">
        <v>70</v>
      </c>
      <c r="D25" s="9" t="s">
        <v>40</v>
      </c>
      <c r="E25" s="9" t="s">
        <v>52</v>
      </c>
      <c r="F25" s="17">
        <v>428238.4375</v>
      </c>
      <c r="G25" s="17">
        <v>4686720.5</v>
      </c>
      <c r="H25" s="17">
        <v>5114959</v>
      </c>
      <c r="I25" s="57">
        <v>0.36638781428337097</v>
      </c>
      <c r="J25" s="9"/>
    </row>
    <row r="26" spans="1:10">
      <c r="A26" s="9">
        <v>127041203</v>
      </c>
      <c r="B26" s="9"/>
      <c r="C26" s="9" t="s">
        <v>71</v>
      </c>
      <c r="D26" s="9" t="s">
        <v>40</v>
      </c>
      <c r="E26" s="9" t="s">
        <v>47</v>
      </c>
      <c r="F26" s="17">
        <v>214806.75</v>
      </c>
      <c r="G26" s="17">
        <v>2322808.5</v>
      </c>
      <c r="H26" s="17">
        <v>2537615.25</v>
      </c>
      <c r="I26" s="57">
        <v>0.33319875597953796</v>
      </c>
      <c r="J26" s="9"/>
    </row>
    <row r="27" spans="1:10">
      <c r="A27" s="9">
        <v>108051003</v>
      </c>
      <c r="B27" s="9"/>
      <c r="C27" s="9" t="s">
        <v>72</v>
      </c>
      <c r="D27" s="9" t="s">
        <v>40</v>
      </c>
      <c r="E27" s="9" t="s">
        <v>60</v>
      </c>
      <c r="F27" s="17">
        <v>233925.296875</v>
      </c>
      <c r="G27" s="17">
        <v>2566226.25</v>
      </c>
      <c r="H27" s="17">
        <v>2800151.5</v>
      </c>
      <c r="I27" s="57">
        <v>0.42924875020980835</v>
      </c>
      <c r="J27" s="9"/>
    </row>
    <row r="28" spans="1:10">
      <c r="A28" s="9">
        <v>107650603</v>
      </c>
      <c r="B28" s="9"/>
      <c r="C28" s="9" t="s">
        <v>73</v>
      </c>
      <c r="D28" s="9" t="s">
        <v>40</v>
      </c>
      <c r="E28" s="9" t="s">
        <v>45</v>
      </c>
      <c r="F28" s="17">
        <v>301833.3125</v>
      </c>
      <c r="G28" s="17">
        <v>3965696.25</v>
      </c>
      <c r="H28" s="17">
        <v>4267529.5</v>
      </c>
      <c r="I28" s="57">
        <v>0.44661599397659302</v>
      </c>
      <c r="J28" s="9"/>
    </row>
    <row r="29" spans="1:10">
      <c r="A29" s="9">
        <v>110141103</v>
      </c>
      <c r="B29" s="9"/>
      <c r="C29" s="9" t="s">
        <v>74</v>
      </c>
      <c r="D29" s="9" t="s">
        <v>40</v>
      </c>
      <c r="E29" s="9" t="s">
        <v>54</v>
      </c>
      <c r="F29" s="17">
        <v>352610.09375</v>
      </c>
      <c r="G29" s="17">
        <v>3266357.5</v>
      </c>
      <c r="H29" s="17">
        <v>3618967.5</v>
      </c>
      <c r="I29" s="57">
        <v>0.32601949572563171</v>
      </c>
      <c r="J29" s="9"/>
    </row>
    <row r="30" spans="1:10">
      <c r="A30" s="9">
        <v>108071003</v>
      </c>
      <c r="B30" s="9"/>
      <c r="C30" s="9" t="s">
        <v>75</v>
      </c>
      <c r="D30" s="9" t="s">
        <v>40</v>
      </c>
      <c r="E30" s="9" t="s">
        <v>54</v>
      </c>
      <c r="F30" s="17">
        <v>151965.453125</v>
      </c>
      <c r="G30" s="17">
        <v>1902079.625</v>
      </c>
      <c r="H30" s="17">
        <v>2054045.125</v>
      </c>
      <c r="I30" s="57">
        <v>0.51357460021972656</v>
      </c>
      <c r="J30" s="9"/>
    </row>
    <row r="31" spans="1:10">
      <c r="A31" s="9">
        <v>122091002</v>
      </c>
      <c r="B31" s="9"/>
      <c r="C31" s="9" t="s">
        <v>76</v>
      </c>
      <c r="D31" s="9" t="s">
        <v>40</v>
      </c>
      <c r="E31" s="9" t="s">
        <v>41</v>
      </c>
      <c r="F31" s="17">
        <v>909541.625</v>
      </c>
      <c r="G31" s="17">
        <v>7804524</v>
      </c>
      <c r="H31" s="17">
        <v>8714066</v>
      </c>
      <c r="I31" s="57">
        <v>0.2299591451883316</v>
      </c>
      <c r="J31" s="9"/>
    </row>
    <row r="32" spans="1:10">
      <c r="A32" s="9">
        <v>116191004</v>
      </c>
      <c r="B32" s="9"/>
      <c r="C32" s="9" t="s">
        <v>77</v>
      </c>
      <c r="D32" s="9" t="s">
        <v>40</v>
      </c>
      <c r="E32" s="9" t="s">
        <v>43</v>
      </c>
      <c r="F32" s="17">
        <v>88770.1484375</v>
      </c>
      <c r="G32" s="17">
        <v>1094995.5</v>
      </c>
      <c r="H32" s="17">
        <v>1183765.625</v>
      </c>
      <c r="I32" s="57">
        <v>0.39433535933494568</v>
      </c>
      <c r="J32" s="9"/>
    </row>
    <row r="33" spans="1:10">
      <c r="A33" s="9">
        <v>101630903</v>
      </c>
      <c r="B33" s="9"/>
      <c r="C33" s="9" t="s">
        <v>78</v>
      </c>
      <c r="D33" s="9" t="s">
        <v>40</v>
      </c>
      <c r="E33" s="9" t="s">
        <v>45</v>
      </c>
      <c r="F33" s="17">
        <v>162822.453125</v>
      </c>
      <c r="G33" s="17">
        <v>2185156.75</v>
      </c>
      <c r="H33" s="17">
        <v>2347979.25</v>
      </c>
      <c r="I33" s="57">
        <v>0.53823316097259521</v>
      </c>
      <c r="J33" s="9"/>
    </row>
    <row r="34" spans="1:10">
      <c r="A34" s="9">
        <v>108561003</v>
      </c>
      <c r="B34" s="9"/>
      <c r="C34" s="9" t="s">
        <v>79</v>
      </c>
      <c r="D34" s="9" t="s">
        <v>40</v>
      </c>
      <c r="E34" s="9" t="s">
        <v>60</v>
      </c>
      <c r="F34" s="17">
        <v>99906.8984375</v>
      </c>
      <c r="G34" s="17">
        <v>1329093.25</v>
      </c>
      <c r="H34" s="17">
        <v>1429000.125</v>
      </c>
      <c r="I34" s="57">
        <v>0.63759273290634155</v>
      </c>
      <c r="J34" s="9"/>
    </row>
    <row r="35" spans="1:10">
      <c r="A35" s="9">
        <v>112011103</v>
      </c>
      <c r="B35" s="9"/>
      <c r="C35" s="9" t="s">
        <v>80</v>
      </c>
      <c r="D35" s="9" t="s">
        <v>40</v>
      </c>
      <c r="E35" s="9" t="s">
        <v>57</v>
      </c>
      <c r="F35" s="17">
        <v>215893.046875</v>
      </c>
      <c r="G35" s="17">
        <v>2498831.75</v>
      </c>
      <c r="H35" s="17">
        <v>2714724.75</v>
      </c>
      <c r="I35" s="57">
        <v>0.40623006224632263</v>
      </c>
      <c r="J35" s="9"/>
    </row>
    <row r="36" spans="1:10">
      <c r="A36" s="9">
        <v>116191103</v>
      </c>
      <c r="B36" s="9"/>
      <c r="C36" s="9" t="s">
        <v>81</v>
      </c>
      <c r="D36" s="9" t="s">
        <v>40</v>
      </c>
      <c r="E36" s="9" t="s">
        <v>43</v>
      </c>
      <c r="F36" s="17">
        <v>421401.3125</v>
      </c>
      <c r="G36" s="17">
        <v>4840828</v>
      </c>
      <c r="H36" s="17">
        <v>5262229.5</v>
      </c>
      <c r="I36" s="57">
        <v>0.51901495456695557</v>
      </c>
      <c r="J36" s="9"/>
    </row>
    <row r="37" spans="1:10">
      <c r="A37" s="9">
        <v>103021252</v>
      </c>
      <c r="B37" s="9"/>
      <c r="C37" s="9" t="s">
        <v>82</v>
      </c>
      <c r="D37" s="9" t="s">
        <v>40</v>
      </c>
      <c r="E37" s="9" t="s">
        <v>49</v>
      </c>
      <c r="F37" s="17">
        <v>522535.0625</v>
      </c>
      <c r="G37" s="17">
        <v>3628935</v>
      </c>
      <c r="H37" s="17">
        <v>4151470</v>
      </c>
      <c r="I37" s="57">
        <v>0.2702038586139679</v>
      </c>
      <c r="J37" s="9"/>
    </row>
    <row r="38" spans="1:10">
      <c r="A38" s="9">
        <v>120481002</v>
      </c>
      <c r="B38" s="9"/>
      <c r="C38" s="9" t="s">
        <v>83</v>
      </c>
      <c r="D38" s="9" t="s">
        <v>40</v>
      </c>
      <c r="E38" s="9" t="s">
        <v>52</v>
      </c>
      <c r="F38" s="17">
        <v>1552942</v>
      </c>
      <c r="G38" s="17">
        <v>18336338</v>
      </c>
      <c r="H38" s="17">
        <v>19889280</v>
      </c>
      <c r="I38" s="57">
        <v>0.25443020462989807</v>
      </c>
      <c r="J38" s="9"/>
    </row>
    <row r="39" spans="1:10">
      <c r="A39" s="9">
        <v>101631003</v>
      </c>
      <c r="B39" s="9"/>
      <c r="C39" s="9" t="s">
        <v>84</v>
      </c>
      <c r="D39" s="9" t="s">
        <v>40</v>
      </c>
      <c r="E39" s="9" t="s">
        <v>45</v>
      </c>
      <c r="F39" s="17">
        <v>207409.796875</v>
      </c>
      <c r="G39" s="17">
        <v>2460111</v>
      </c>
      <c r="H39" s="17">
        <v>2667520.75</v>
      </c>
      <c r="I39" s="57">
        <v>0.69066929817199707</v>
      </c>
      <c r="J39" s="9"/>
    </row>
    <row r="40" spans="1:10">
      <c r="A40" s="9">
        <v>127041503</v>
      </c>
      <c r="B40" s="9"/>
      <c r="C40" s="9" t="s">
        <v>85</v>
      </c>
      <c r="D40" s="9" t="s">
        <v>40</v>
      </c>
      <c r="E40" s="9" t="s">
        <v>47</v>
      </c>
      <c r="F40" s="17">
        <v>353211.90625</v>
      </c>
      <c r="G40" s="17">
        <v>4843797</v>
      </c>
      <c r="H40" s="17">
        <v>5197009</v>
      </c>
      <c r="I40" s="57">
        <v>0.6279672384262085</v>
      </c>
      <c r="J40" s="9"/>
    </row>
    <row r="41" spans="1:10">
      <c r="A41" s="9">
        <v>115210503</v>
      </c>
      <c r="B41" s="9"/>
      <c r="C41" s="9" t="s">
        <v>86</v>
      </c>
      <c r="D41" s="9" t="s">
        <v>40</v>
      </c>
      <c r="E41" s="9" t="s">
        <v>57</v>
      </c>
      <c r="F41" s="17">
        <v>406714.34375</v>
      </c>
      <c r="G41" s="17">
        <v>3418468.5</v>
      </c>
      <c r="H41" s="17">
        <v>3825182.75</v>
      </c>
      <c r="I41" s="57">
        <v>0.32185140252113342</v>
      </c>
      <c r="J41" s="9"/>
    </row>
    <row r="42" spans="1:10">
      <c r="A42" s="9">
        <v>127041603</v>
      </c>
      <c r="B42" s="9"/>
      <c r="C42" s="9" t="s">
        <v>87</v>
      </c>
      <c r="D42" s="9" t="s">
        <v>40</v>
      </c>
      <c r="E42" s="9" t="s">
        <v>47</v>
      </c>
      <c r="F42" s="17">
        <v>317328.15625</v>
      </c>
      <c r="G42" s="17">
        <v>3226432.25</v>
      </c>
      <c r="H42" s="17">
        <v>3543760.5</v>
      </c>
      <c r="I42" s="57">
        <v>0.45556491613388062</v>
      </c>
      <c r="J42" s="9"/>
    </row>
    <row r="43" spans="1:10">
      <c r="A43" s="9">
        <v>108110603</v>
      </c>
      <c r="B43" s="9"/>
      <c r="C43" s="9" t="s">
        <v>88</v>
      </c>
      <c r="D43" s="9" t="s">
        <v>40</v>
      </c>
      <c r="E43" s="9" t="s">
        <v>60</v>
      </c>
      <c r="F43" s="17">
        <v>112897.796875</v>
      </c>
      <c r="G43" s="17">
        <v>1810619.75</v>
      </c>
      <c r="H43" s="17">
        <v>1923517.5</v>
      </c>
      <c r="I43" s="57">
        <v>0.63691341876983643</v>
      </c>
      <c r="J43" s="9"/>
    </row>
    <row r="44" spans="1:10">
      <c r="A44" s="9">
        <v>116191203</v>
      </c>
      <c r="B44" s="9"/>
      <c r="C44" s="9" t="s">
        <v>89</v>
      </c>
      <c r="D44" s="9" t="s">
        <v>40</v>
      </c>
      <c r="E44" s="9" t="s">
        <v>43</v>
      </c>
      <c r="F44" s="17">
        <v>176710.953125</v>
      </c>
      <c r="G44" s="17">
        <v>2410024</v>
      </c>
      <c r="H44" s="17">
        <v>2586735</v>
      </c>
      <c r="I44" s="57">
        <v>0.38599976897239685</v>
      </c>
      <c r="J44" s="9"/>
    </row>
    <row r="45" spans="1:10">
      <c r="A45" s="9">
        <v>129540803</v>
      </c>
      <c r="B45" s="9"/>
      <c r="C45" s="9" t="s">
        <v>90</v>
      </c>
      <c r="D45" s="9" t="s">
        <v>40</v>
      </c>
      <c r="E45" s="9" t="s">
        <v>52</v>
      </c>
      <c r="F45" s="17">
        <v>306091.8125</v>
      </c>
      <c r="G45" s="17">
        <v>3174110.5</v>
      </c>
      <c r="H45" s="17">
        <v>3480202.25</v>
      </c>
      <c r="I45" s="57">
        <v>0.3440532386302948</v>
      </c>
      <c r="J45" s="9"/>
    </row>
    <row r="46" spans="1:10">
      <c r="A46" s="9">
        <v>119581003</v>
      </c>
      <c r="B46" s="9"/>
      <c r="C46" s="9" t="s">
        <v>91</v>
      </c>
      <c r="D46" s="9" t="s">
        <v>40</v>
      </c>
      <c r="E46" s="9" t="s">
        <v>43</v>
      </c>
      <c r="F46" s="17">
        <v>141463.953125</v>
      </c>
      <c r="G46" s="17">
        <v>2229095</v>
      </c>
      <c r="H46" s="17">
        <v>2370559</v>
      </c>
      <c r="I46" s="57">
        <v>0.59489089250564575</v>
      </c>
      <c r="J46" s="9"/>
    </row>
    <row r="47" spans="1:10">
      <c r="A47" s="9">
        <v>114060753</v>
      </c>
      <c r="B47" s="9"/>
      <c r="C47" s="9" t="s">
        <v>92</v>
      </c>
      <c r="D47" s="9" t="s">
        <v>40</v>
      </c>
      <c r="E47" s="9" t="s">
        <v>52</v>
      </c>
      <c r="F47" s="17">
        <v>787239</v>
      </c>
      <c r="G47" s="17">
        <v>6692011</v>
      </c>
      <c r="H47" s="17">
        <v>7479250</v>
      </c>
      <c r="I47" s="57">
        <v>0.28911128640174866</v>
      </c>
      <c r="J47" s="9"/>
    </row>
    <row r="48" spans="1:10">
      <c r="A48" s="9">
        <v>109420803</v>
      </c>
      <c r="B48" s="9"/>
      <c r="C48" s="9" t="s">
        <v>93</v>
      </c>
      <c r="D48" s="9" t="s">
        <v>40</v>
      </c>
      <c r="E48" s="9" t="s">
        <v>54</v>
      </c>
      <c r="F48" s="17">
        <v>416190.90625</v>
      </c>
      <c r="G48" s="17">
        <v>4930741.5</v>
      </c>
      <c r="H48" s="17">
        <v>5346932.5</v>
      </c>
      <c r="I48" s="57">
        <v>0.59945279359817505</v>
      </c>
      <c r="J48" s="9"/>
    </row>
    <row r="49" spans="1:10">
      <c r="A49" s="9">
        <v>114060853</v>
      </c>
      <c r="B49" s="9"/>
      <c r="C49" s="9" t="s">
        <v>94</v>
      </c>
      <c r="D49" s="9" t="s">
        <v>40</v>
      </c>
      <c r="E49" s="9" t="s">
        <v>52</v>
      </c>
      <c r="F49" s="17">
        <v>206522.703125</v>
      </c>
      <c r="G49" s="17">
        <v>1726926</v>
      </c>
      <c r="H49" s="17">
        <v>1933448.75</v>
      </c>
      <c r="I49" s="57">
        <v>0.30651754140853882</v>
      </c>
      <c r="J49" s="9"/>
    </row>
    <row r="50" spans="1:10">
      <c r="A50" s="9">
        <v>103021453</v>
      </c>
      <c r="B50" s="9"/>
      <c r="C50" s="9" t="s">
        <v>95</v>
      </c>
      <c r="D50" s="9" t="s">
        <v>40</v>
      </c>
      <c r="E50" s="9" t="s">
        <v>49</v>
      </c>
      <c r="F50" s="17">
        <v>182259.90625</v>
      </c>
      <c r="G50" s="17">
        <v>2497340</v>
      </c>
      <c r="H50" s="17">
        <v>2679600</v>
      </c>
      <c r="I50" s="57">
        <v>0.39257600903511047</v>
      </c>
      <c r="J50" s="9"/>
    </row>
    <row r="51" spans="1:10">
      <c r="A51" s="9">
        <v>122091303</v>
      </c>
      <c r="B51" s="9"/>
      <c r="C51" s="9" t="s">
        <v>96</v>
      </c>
      <c r="D51" s="9" t="s">
        <v>40</v>
      </c>
      <c r="E51" s="9" t="s">
        <v>41</v>
      </c>
      <c r="F51" s="17">
        <v>203190.15625</v>
      </c>
      <c r="G51" s="17">
        <v>2070016.25</v>
      </c>
      <c r="H51" s="17">
        <v>2273206.5</v>
      </c>
      <c r="I51" s="57">
        <v>0.45779141783714294</v>
      </c>
      <c r="J51" s="9"/>
    </row>
    <row r="52" spans="1:10">
      <c r="A52" s="9">
        <v>122091352</v>
      </c>
      <c r="B52" s="9"/>
      <c r="C52" s="9" t="s">
        <v>97</v>
      </c>
      <c r="D52" s="9" t="s">
        <v>40</v>
      </c>
      <c r="E52" s="9" t="s">
        <v>41</v>
      </c>
      <c r="F52" s="17">
        <v>1019785.1875</v>
      </c>
      <c r="G52" s="17">
        <v>10020397</v>
      </c>
      <c r="H52" s="17">
        <v>11040182</v>
      </c>
      <c r="I52" s="57">
        <v>0.28704047203063965</v>
      </c>
      <c r="J52" s="9"/>
    </row>
    <row r="53" spans="1:10">
      <c r="A53" s="9">
        <v>106330703</v>
      </c>
      <c r="B53" s="9"/>
      <c r="C53" s="9" t="s">
        <v>98</v>
      </c>
      <c r="D53" s="9" t="s">
        <v>40</v>
      </c>
      <c r="E53" s="9" t="s">
        <v>60</v>
      </c>
      <c r="F53" s="17">
        <v>132091.796875</v>
      </c>
      <c r="G53" s="17">
        <v>2065557.875</v>
      </c>
      <c r="H53" s="17">
        <v>2197649.75</v>
      </c>
      <c r="I53" s="57">
        <v>0.66158884763717651</v>
      </c>
      <c r="J53" s="9"/>
    </row>
    <row r="54" spans="1:10">
      <c r="A54" s="9">
        <v>106330803</v>
      </c>
      <c r="B54" s="9"/>
      <c r="C54" s="9" t="s">
        <v>99</v>
      </c>
      <c r="D54" s="9" t="s">
        <v>40</v>
      </c>
      <c r="E54" s="9" t="s">
        <v>60</v>
      </c>
      <c r="F54" s="17">
        <v>217045.046875</v>
      </c>
      <c r="G54" s="17">
        <v>3235991.75</v>
      </c>
      <c r="H54" s="17">
        <v>3453036.75</v>
      </c>
      <c r="I54" s="57">
        <v>0.57815325260162354</v>
      </c>
      <c r="J54" s="9"/>
    </row>
    <row r="55" spans="1:10">
      <c r="A55" s="9">
        <v>101260803</v>
      </c>
      <c r="B55" s="9"/>
      <c r="C55" s="9" t="s">
        <v>100</v>
      </c>
      <c r="D55" s="9" t="s">
        <v>40</v>
      </c>
      <c r="E55" s="9" t="s">
        <v>45</v>
      </c>
      <c r="F55" s="17">
        <v>311895.59375</v>
      </c>
      <c r="G55" s="17">
        <v>4390962.5</v>
      </c>
      <c r="H55" s="17">
        <v>4702858</v>
      </c>
      <c r="I55" s="57">
        <v>0.59888547658920288</v>
      </c>
      <c r="J55" s="9"/>
    </row>
    <row r="56" spans="1:10">
      <c r="A56" s="9">
        <v>123460504</v>
      </c>
      <c r="B56" s="9"/>
      <c r="C56" s="9" t="s">
        <v>101</v>
      </c>
      <c r="D56" s="9" t="s">
        <v>40</v>
      </c>
      <c r="E56" s="9" t="s">
        <v>41</v>
      </c>
      <c r="F56" s="17">
        <v>919.5</v>
      </c>
      <c r="G56" s="17">
        <v>15373.3203125</v>
      </c>
      <c r="H56" s="17">
        <v>16292.8203125</v>
      </c>
      <c r="I56" s="57">
        <v>0.26308554410934448</v>
      </c>
      <c r="J56" s="9"/>
    </row>
    <row r="57" spans="1:10">
      <c r="A57" s="9">
        <v>101631203</v>
      </c>
      <c r="B57" s="9"/>
      <c r="C57" s="9" t="s">
        <v>102</v>
      </c>
      <c r="D57" s="9" t="s">
        <v>40</v>
      </c>
      <c r="E57" s="9" t="s">
        <v>45</v>
      </c>
      <c r="F57" s="17">
        <v>165827.703125</v>
      </c>
      <c r="G57" s="17">
        <v>1838868.25</v>
      </c>
      <c r="H57" s="17">
        <v>2004696</v>
      </c>
      <c r="I57" s="57">
        <v>0.48326268792152405</v>
      </c>
      <c r="J57" s="9"/>
    </row>
    <row r="58" spans="1:10">
      <c r="A58" s="9">
        <v>107650703</v>
      </c>
      <c r="B58" s="9"/>
      <c r="C58" s="9" t="s">
        <v>103</v>
      </c>
      <c r="D58" s="9" t="s">
        <v>40</v>
      </c>
      <c r="E58" s="9" t="s">
        <v>45</v>
      </c>
      <c r="F58" s="17">
        <v>232969.046875</v>
      </c>
      <c r="G58" s="17">
        <v>2183479</v>
      </c>
      <c r="H58" s="17">
        <v>2416448</v>
      </c>
      <c r="I58" s="57">
        <v>0.39273026585578918</v>
      </c>
      <c r="J58" s="9"/>
    </row>
    <row r="59" spans="1:10">
      <c r="A59" s="9">
        <v>104101252</v>
      </c>
      <c r="B59" s="9"/>
      <c r="C59" s="9" t="s">
        <v>104</v>
      </c>
      <c r="D59" s="9" t="s">
        <v>40</v>
      </c>
      <c r="E59" s="9" t="s">
        <v>47</v>
      </c>
      <c r="F59" s="17">
        <v>848146.9375</v>
      </c>
      <c r="G59" s="17">
        <v>8624903</v>
      </c>
      <c r="H59" s="17">
        <v>9473050</v>
      </c>
      <c r="I59" s="57">
        <v>0.45028868317604065</v>
      </c>
      <c r="J59" s="9"/>
    </row>
    <row r="60" spans="1:10">
      <c r="A60" s="9">
        <v>101631503</v>
      </c>
      <c r="B60" s="9"/>
      <c r="C60" s="9" t="s">
        <v>105</v>
      </c>
      <c r="D60" s="9" t="s">
        <v>40</v>
      </c>
      <c r="E60" s="9" t="s">
        <v>45</v>
      </c>
      <c r="F60" s="17">
        <v>135667.796875</v>
      </c>
      <c r="G60" s="17">
        <v>2027777.75</v>
      </c>
      <c r="H60" s="17">
        <v>2163445.5</v>
      </c>
      <c r="I60" s="57">
        <v>0.57844668626785278</v>
      </c>
      <c r="J60" s="9"/>
    </row>
    <row r="61" spans="1:10">
      <c r="A61" s="9">
        <v>108111203</v>
      </c>
      <c r="B61" s="9"/>
      <c r="C61" s="9" t="s">
        <v>106</v>
      </c>
      <c r="D61" s="9" t="s">
        <v>40</v>
      </c>
      <c r="E61" s="9" t="s">
        <v>60</v>
      </c>
      <c r="F61" s="17">
        <v>189694.046875</v>
      </c>
      <c r="G61" s="17">
        <v>2578897.75</v>
      </c>
      <c r="H61" s="17">
        <v>2768591.75</v>
      </c>
      <c r="I61" s="57">
        <v>0.67741692066192627</v>
      </c>
      <c r="J61" s="9"/>
    </row>
    <row r="62" spans="1:10">
      <c r="A62" s="9">
        <v>109122703</v>
      </c>
      <c r="B62" s="9"/>
      <c r="C62" s="9" t="s">
        <v>107</v>
      </c>
      <c r="D62" s="9" t="s">
        <v>40</v>
      </c>
      <c r="E62" s="9" t="s">
        <v>54</v>
      </c>
      <c r="F62" s="17">
        <v>124684.953125</v>
      </c>
      <c r="G62" s="17">
        <v>1691013.875</v>
      </c>
      <c r="H62" s="17">
        <v>1815698.875</v>
      </c>
      <c r="I62" s="57">
        <v>0.63877838850021362</v>
      </c>
      <c r="J62" s="9"/>
    </row>
    <row r="63" spans="1:10">
      <c r="A63" s="9">
        <v>115211003</v>
      </c>
      <c r="B63" s="9"/>
      <c r="C63" s="9" t="s">
        <v>108</v>
      </c>
      <c r="D63" s="9" t="s">
        <v>40</v>
      </c>
      <c r="E63" s="9" t="s">
        <v>57</v>
      </c>
      <c r="F63" s="17">
        <v>100665.6015625</v>
      </c>
      <c r="G63" s="17">
        <v>685224.5</v>
      </c>
      <c r="H63" s="17">
        <v>785890.125</v>
      </c>
      <c r="I63" s="57">
        <v>0.18151798844337463</v>
      </c>
      <c r="J63" s="9"/>
    </row>
    <row r="64" spans="1:10">
      <c r="A64" s="9">
        <v>101631703</v>
      </c>
      <c r="B64" s="9"/>
      <c r="C64" s="9" t="s">
        <v>109</v>
      </c>
      <c r="D64" s="9" t="s">
        <v>40</v>
      </c>
      <c r="E64" s="9" t="s">
        <v>45</v>
      </c>
      <c r="F64" s="17">
        <v>406783.8125</v>
      </c>
      <c r="G64" s="17">
        <v>3933750.75</v>
      </c>
      <c r="H64" s="17">
        <v>4340534.5</v>
      </c>
      <c r="I64" s="57">
        <v>0.26571446657180786</v>
      </c>
      <c r="J64" s="9"/>
    </row>
    <row r="65" spans="1:10">
      <c r="A65" s="9">
        <v>117081003</v>
      </c>
      <c r="B65" s="9"/>
      <c r="C65" s="9" t="s">
        <v>110</v>
      </c>
      <c r="D65" s="9" t="s">
        <v>40</v>
      </c>
      <c r="E65" s="9" t="s">
        <v>43</v>
      </c>
      <c r="F65" s="17">
        <v>137962.046875</v>
      </c>
      <c r="G65" s="17">
        <v>2068465.125</v>
      </c>
      <c r="H65" s="17">
        <v>2206427.25</v>
      </c>
      <c r="I65" s="57">
        <v>0.66301697492599487</v>
      </c>
      <c r="J65" s="9"/>
    </row>
    <row r="66" spans="1:10">
      <c r="A66" s="9">
        <v>119351303</v>
      </c>
      <c r="B66" s="9"/>
      <c r="C66" s="9" t="s">
        <v>111</v>
      </c>
      <c r="D66" s="9" t="s">
        <v>40</v>
      </c>
      <c r="E66" s="9" t="s">
        <v>43</v>
      </c>
      <c r="F66" s="17">
        <v>293889.75</v>
      </c>
      <c r="G66" s="17">
        <v>4260562</v>
      </c>
      <c r="H66" s="17">
        <v>4554452</v>
      </c>
      <c r="I66" s="57">
        <v>0.55174398422241211</v>
      </c>
      <c r="J66" s="9"/>
    </row>
    <row r="67" spans="1:10">
      <c r="A67" s="9">
        <v>115211103</v>
      </c>
      <c r="B67" s="9"/>
      <c r="C67" s="9" t="s">
        <v>112</v>
      </c>
      <c r="D67" s="9" t="s">
        <v>40</v>
      </c>
      <c r="E67" s="9" t="s">
        <v>57</v>
      </c>
      <c r="F67" s="17">
        <v>633359.25</v>
      </c>
      <c r="G67" s="17">
        <v>6236728</v>
      </c>
      <c r="H67" s="17">
        <v>6870087</v>
      </c>
      <c r="I67" s="57">
        <v>0.30060842633247375</v>
      </c>
      <c r="J67" s="9"/>
    </row>
    <row r="68" spans="1:10">
      <c r="A68" s="9">
        <v>103021603</v>
      </c>
      <c r="B68" s="9"/>
      <c r="C68" s="9" t="s">
        <v>113</v>
      </c>
      <c r="D68" s="9" t="s">
        <v>40</v>
      </c>
      <c r="E68" s="9" t="s">
        <v>49</v>
      </c>
      <c r="F68" s="17">
        <v>196703.25</v>
      </c>
      <c r="G68" s="17">
        <v>1642002.5</v>
      </c>
      <c r="H68" s="17">
        <v>1838705.75</v>
      </c>
      <c r="I68" s="57">
        <v>0.29429376125335693</v>
      </c>
      <c r="J68" s="9"/>
    </row>
    <row r="69" spans="1:10">
      <c r="A69" s="9">
        <v>101301303</v>
      </c>
      <c r="B69" s="9"/>
      <c r="C69" s="9" t="s">
        <v>114</v>
      </c>
      <c r="D69" s="9" t="s">
        <v>40</v>
      </c>
      <c r="E69" s="9" t="s">
        <v>45</v>
      </c>
      <c r="F69" s="17">
        <v>178218.75</v>
      </c>
      <c r="G69" s="17">
        <v>2004459.625</v>
      </c>
      <c r="H69" s="17">
        <v>2182678.5</v>
      </c>
      <c r="I69" s="57">
        <v>0.63617527484893799</v>
      </c>
      <c r="J69" s="9"/>
    </row>
    <row r="70" spans="1:10">
      <c r="A70" s="9">
        <v>121391303</v>
      </c>
      <c r="B70" s="9"/>
      <c r="C70" s="9" t="s">
        <v>115</v>
      </c>
      <c r="D70" s="9" t="s">
        <v>40</v>
      </c>
      <c r="E70" s="9" t="s">
        <v>52</v>
      </c>
      <c r="F70" s="17">
        <v>207751.34375</v>
      </c>
      <c r="G70" s="17">
        <v>1836957.125</v>
      </c>
      <c r="H70" s="17">
        <v>2044708.5</v>
      </c>
      <c r="I70" s="57">
        <v>0.29770168662071228</v>
      </c>
      <c r="J70" s="9"/>
    </row>
    <row r="71" spans="1:10">
      <c r="A71" s="9">
        <v>122092002</v>
      </c>
      <c r="B71" s="9"/>
      <c r="C71" s="9" t="s">
        <v>116</v>
      </c>
      <c r="D71" s="9" t="s">
        <v>40</v>
      </c>
      <c r="E71" s="9" t="s">
        <v>41</v>
      </c>
      <c r="F71" s="17">
        <v>568381.1875</v>
      </c>
      <c r="G71" s="17">
        <v>4657421.5</v>
      </c>
      <c r="H71" s="17">
        <v>5225802.5</v>
      </c>
      <c r="I71" s="57">
        <v>0.25311827659606934</v>
      </c>
      <c r="J71" s="9"/>
    </row>
    <row r="72" spans="1:10">
      <c r="A72" s="9">
        <v>122092102</v>
      </c>
      <c r="B72" s="9"/>
      <c r="C72" s="9" t="s">
        <v>117</v>
      </c>
      <c r="D72" s="9" t="s">
        <v>40</v>
      </c>
      <c r="E72" s="9" t="s">
        <v>41</v>
      </c>
      <c r="F72" s="17">
        <v>1203315.25</v>
      </c>
      <c r="G72" s="17">
        <v>10706036</v>
      </c>
      <c r="H72" s="17">
        <v>11909351</v>
      </c>
      <c r="I72" s="57">
        <v>0.21150508522987366</v>
      </c>
      <c r="J72" s="9"/>
    </row>
    <row r="73" spans="1:10">
      <c r="A73" s="9">
        <v>108111303</v>
      </c>
      <c r="B73" s="9"/>
      <c r="C73" s="9" t="s">
        <v>118</v>
      </c>
      <c r="D73" s="9" t="s">
        <v>40</v>
      </c>
      <c r="E73" s="9" t="s">
        <v>60</v>
      </c>
      <c r="F73" s="17">
        <v>195044.40625</v>
      </c>
      <c r="G73" s="17">
        <v>2078863.625</v>
      </c>
      <c r="H73" s="17">
        <v>2273908</v>
      </c>
      <c r="I73" s="57">
        <v>0.51681143045425415</v>
      </c>
      <c r="J73" s="9"/>
    </row>
    <row r="74" spans="1:10">
      <c r="A74" s="9">
        <v>116191503</v>
      </c>
      <c r="B74" s="9"/>
      <c r="C74" s="9" t="s">
        <v>119</v>
      </c>
      <c r="D74" s="9" t="s">
        <v>40</v>
      </c>
      <c r="E74" s="9" t="s">
        <v>43</v>
      </c>
      <c r="F74" s="17">
        <v>218354.25</v>
      </c>
      <c r="G74" s="17">
        <v>2300010.75</v>
      </c>
      <c r="H74" s="17">
        <v>2518365</v>
      </c>
      <c r="I74" s="57">
        <v>0.33056896924972534</v>
      </c>
      <c r="J74" s="9"/>
    </row>
    <row r="75" spans="1:10">
      <c r="A75" s="9">
        <v>115221402</v>
      </c>
      <c r="B75" s="9"/>
      <c r="C75" s="9" t="s">
        <v>120</v>
      </c>
      <c r="D75" s="9" t="s">
        <v>40</v>
      </c>
      <c r="E75" s="9" t="s">
        <v>57</v>
      </c>
      <c r="F75" s="17">
        <v>1244074.75</v>
      </c>
      <c r="G75" s="17">
        <v>12955652</v>
      </c>
      <c r="H75" s="17">
        <v>14199727</v>
      </c>
      <c r="I75" s="57">
        <v>0.23434947431087494</v>
      </c>
      <c r="J75" s="9"/>
    </row>
    <row r="76" spans="1:10">
      <c r="A76" s="9">
        <v>111291304</v>
      </c>
      <c r="B76" s="9"/>
      <c r="C76" s="9" t="s">
        <v>121</v>
      </c>
      <c r="D76" s="9" t="s">
        <v>40</v>
      </c>
      <c r="E76" s="9" t="s">
        <v>57</v>
      </c>
      <c r="F76" s="17">
        <v>111600.296875</v>
      </c>
      <c r="G76" s="17">
        <v>1719640</v>
      </c>
      <c r="H76" s="17">
        <v>1831240.25</v>
      </c>
      <c r="I76" s="57">
        <v>0.48437720537185669</v>
      </c>
      <c r="J76" s="9"/>
    </row>
    <row r="77" spans="1:10">
      <c r="A77" s="9">
        <v>101301403</v>
      </c>
      <c r="B77" s="9"/>
      <c r="C77" s="9" t="s">
        <v>122</v>
      </c>
      <c r="D77" s="9" t="s">
        <v>40</v>
      </c>
      <c r="E77" s="9" t="s">
        <v>45</v>
      </c>
      <c r="F77" s="17">
        <v>335964.4375</v>
      </c>
      <c r="G77" s="17">
        <v>2998100</v>
      </c>
      <c r="H77" s="17">
        <v>3334064.5</v>
      </c>
      <c r="I77" s="57">
        <v>0.45717468857765198</v>
      </c>
      <c r="J77" s="9"/>
    </row>
    <row r="78" spans="1:10">
      <c r="A78" s="9">
        <v>127042003</v>
      </c>
      <c r="B78" s="9"/>
      <c r="C78" s="9" t="s">
        <v>123</v>
      </c>
      <c r="D78" s="9" t="s">
        <v>40</v>
      </c>
      <c r="E78" s="9" t="s">
        <v>47</v>
      </c>
      <c r="F78" s="17">
        <v>291930</v>
      </c>
      <c r="G78" s="17">
        <v>2905874.5</v>
      </c>
      <c r="H78" s="17">
        <v>3197804.5</v>
      </c>
      <c r="I78" s="57">
        <v>0.39785817265510559</v>
      </c>
      <c r="J78" s="9"/>
    </row>
    <row r="79" spans="1:10">
      <c r="A79" s="9">
        <v>112671303</v>
      </c>
      <c r="B79" s="9"/>
      <c r="C79" s="9" t="s">
        <v>124</v>
      </c>
      <c r="D79" s="9" t="s">
        <v>40</v>
      </c>
      <c r="E79" s="9" t="s">
        <v>57</v>
      </c>
      <c r="F79" s="17">
        <v>458552.40625</v>
      </c>
      <c r="G79" s="17">
        <v>4761631</v>
      </c>
      <c r="H79" s="17">
        <v>5220183.5</v>
      </c>
      <c r="I79" s="57">
        <v>0.25790902972221375</v>
      </c>
      <c r="J79" s="9"/>
    </row>
    <row r="80" spans="1:10">
      <c r="A80" s="9">
        <v>112281302</v>
      </c>
      <c r="B80" s="9"/>
      <c r="C80" s="9" t="s">
        <v>125</v>
      </c>
      <c r="D80" s="9" t="s">
        <v>40</v>
      </c>
      <c r="E80" s="9" t="s">
        <v>57</v>
      </c>
      <c r="F80" s="17">
        <v>934016.25</v>
      </c>
      <c r="G80" s="17">
        <v>12166416</v>
      </c>
      <c r="H80" s="17">
        <v>13100432</v>
      </c>
      <c r="I80" s="57">
        <v>0.29010009765625</v>
      </c>
      <c r="J80" s="9"/>
    </row>
    <row r="81" spans="1:10">
      <c r="A81" s="9">
        <v>101631803</v>
      </c>
      <c r="B81" s="9"/>
      <c r="C81" s="9" t="s">
        <v>126</v>
      </c>
      <c r="D81" s="9" t="s">
        <v>40</v>
      </c>
      <c r="E81" s="9" t="s">
        <v>45</v>
      </c>
      <c r="F81" s="17">
        <v>246787.5</v>
      </c>
      <c r="G81" s="17">
        <v>3344008</v>
      </c>
      <c r="H81" s="17">
        <v>3590795.5</v>
      </c>
      <c r="I81" s="57">
        <v>0.55780845880508423</v>
      </c>
      <c r="J81" s="9"/>
    </row>
    <row r="82" spans="1:10">
      <c r="A82" s="9">
        <v>103021752</v>
      </c>
      <c r="B82" s="9"/>
      <c r="C82" s="9" t="s">
        <v>127</v>
      </c>
      <c r="D82" s="9" t="s">
        <v>40</v>
      </c>
      <c r="E82" s="9" t="s">
        <v>49</v>
      </c>
      <c r="F82" s="17">
        <v>305764.34375</v>
      </c>
      <c r="G82" s="17">
        <v>2374438.75</v>
      </c>
      <c r="H82" s="17">
        <v>2680203</v>
      </c>
      <c r="I82" s="57">
        <v>0.23499833047389984</v>
      </c>
      <c r="J82" s="9"/>
    </row>
    <row r="83" spans="1:10">
      <c r="A83" s="9">
        <v>101631903</v>
      </c>
      <c r="B83" s="9"/>
      <c r="C83" s="9" t="s">
        <v>128</v>
      </c>
      <c r="D83" s="9" t="s">
        <v>40</v>
      </c>
      <c r="E83" s="9" t="s">
        <v>45</v>
      </c>
      <c r="F83" s="17">
        <v>128956.5</v>
      </c>
      <c r="G83" s="17">
        <v>1306923.75</v>
      </c>
      <c r="H83" s="17">
        <v>1435880.25</v>
      </c>
      <c r="I83" s="57">
        <v>0.36596491932868958</v>
      </c>
      <c r="J83" s="9"/>
    </row>
    <row r="84" spans="1:10">
      <c r="A84" s="9">
        <v>123461302</v>
      </c>
      <c r="B84" s="9"/>
      <c r="C84" s="9" t="s">
        <v>129</v>
      </c>
      <c r="D84" s="9" t="s">
        <v>40</v>
      </c>
      <c r="E84" s="9" t="s">
        <v>41</v>
      </c>
      <c r="F84" s="17">
        <v>513348</v>
      </c>
      <c r="G84" s="17">
        <v>5141302</v>
      </c>
      <c r="H84" s="17">
        <v>5654650</v>
      </c>
      <c r="I84" s="57">
        <v>0.20153887569904327</v>
      </c>
      <c r="J84" s="9"/>
    </row>
    <row r="85" spans="1:10">
      <c r="A85" s="9">
        <v>125231232</v>
      </c>
      <c r="B85" s="9"/>
      <c r="C85" s="9" t="s">
        <v>130</v>
      </c>
      <c r="D85" s="9" t="s">
        <v>40</v>
      </c>
      <c r="E85" s="9" t="s">
        <v>66</v>
      </c>
      <c r="F85" s="17">
        <v>1205333.875</v>
      </c>
      <c r="G85" s="17">
        <v>24411168</v>
      </c>
      <c r="H85" s="17">
        <v>25616502</v>
      </c>
      <c r="I85" s="57">
        <v>0.76693457365036011</v>
      </c>
      <c r="J85" s="9"/>
    </row>
    <row r="86" spans="1:10">
      <c r="A86" s="9">
        <v>108051503</v>
      </c>
      <c r="B86" s="9"/>
      <c r="C86" s="9" t="s">
        <v>131</v>
      </c>
      <c r="D86" s="9" t="s">
        <v>40</v>
      </c>
      <c r="E86" s="9" t="s">
        <v>60</v>
      </c>
      <c r="F86" s="17">
        <v>176694</v>
      </c>
      <c r="G86" s="17">
        <v>2409291.75</v>
      </c>
      <c r="H86" s="17">
        <v>2585985.75</v>
      </c>
      <c r="I86" s="57">
        <v>0.62414306402206421</v>
      </c>
      <c r="J86" s="9"/>
    </row>
    <row r="87" spans="1:10">
      <c r="A87" s="9">
        <v>125231303</v>
      </c>
      <c r="B87" s="9"/>
      <c r="C87" s="9" t="s">
        <v>132</v>
      </c>
      <c r="D87" s="9" t="s">
        <v>40</v>
      </c>
      <c r="E87" s="9" t="s">
        <v>66</v>
      </c>
      <c r="F87" s="17">
        <v>553121.6875</v>
      </c>
      <c r="G87" s="17">
        <v>5454853</v>
      </c>
      <c r="H87" s="17">
        <v>6007974.5</v>
      </c>
      <c r="I87" s="57">
        <v>0.32760271430015564</v>
      </c>
      <c r="J87" s="9"/>
    </row>
    <row r="88" spans="1:10">
      <c r="A88" s="9">
        <v>103021903</v>
      </c>
      <c r="B88" s="9"/>
      <c r="C88" s="9" t="s">
        <v>133</v>
      </c>
      <c r="D88" s="9" t="s">
        <v>40</v>
      </c>
      <c r="E88" s="9" t="s">
        <v>49</v>
      </c>
      <c r="F88" s="17">
        <v>234577.046875</v>
      </c>
      <c r="G88" s="17">
        <v>2259245</v>
      </c>
      <c r="H88" s="17">
        <v>2493822</v>
      </c>
      <c r="I88" s="57">
        <v>0.68626528978347778</v>
      </c>
      <c r="J88" s="9"/>
    </row>
    <row r="89" spans="1:10">
      <c r="A89" s="9">
        <v>106161203</v>
      </c>
      <c r="B89" s="9"/>
      <c r="C89" s="9" t="s">
        <v>134</v>
      </c>
      <c r="D89" s="9" t="s">
        <v>40</v>
      </c>
      <c r="E89" s="9" t="s">
        <v>47</v>
      </c>
      <c r="F89" s="17">
        <v>115787.703125</v>
      </c>
      <c r="G89" s="17">
        <v>1138163.5</v>
      </c>
      <c r="H89" s="17">
        <v>1253951.25</v>
      </c>
      <c r="I89" s="57">
        <v>0.42520597577095032</v>
      </c>
      <c r="J89" s="9"/>
    </row>
    <row r="90" spans="1:10">
      <c r="A90" s="9">
        <v>106161703</v>
      </c>
      <c r="B90" s="9"/>
      <c r="C90" s="9" t="s">
        <v>135</v>
      </c>
      <c r="D90" s="9" t="s">
        <v>40</v>
      </c>
      <c r="E90" s="9" t="s">
        <v>47</v>
      </c>
      <c r="F90" s="17">
        <v>138404.84375</v>
      </c>
      <c r="G90" s="17">
        <v>1604365.5</v>
      </c>
      <c r="H90" s="17">
        <v>1742770.375</v>
      </c>
      <c r="I90" s="57">
        <v>0.53664553165435791</v>
      </c>
      <c r="J90" s="9"/>
    </row>
    <row r="91" spans="1:10">
      <c r="A91" s="9">
        <v>108071504</v>
      </c>
      <c r="B91" s="9"/>
      <c r="C91" s="9" t="s">
        <v>136</v>
      </c>
      <c r="D91" s="9" t="s">
        <v>40</v>
      </c>
      <c r="E91" s="9" t="s">
        <v>54</v>
      </c>
      <c r="F91" s="17">
        <v>115183.203125</v>
      </c>
      <c r="G91" s="17">
        <v>1699749.25</v>
      </c>
      <c r="H91" s="17">
        <v>1814932.5</v>
      </c>
      <c r="I91" s="57">
        <v>0.64342367649078369</v>
      </c>
      <c r="J91" s="9"/>
    </row>
    <row r="92" spans="1:10">
      <c r="A92" s="9">
        <v>110171003</v>
      </c>
      <c r="B92" s="9"/>
      <c r="C92" s="9" t="s">
        <v>137</v>
      </c>
      <c r="D92" s="9" t="s">
        <v>40</v>
      </c>
      <c r="E92" s="9" t="s">
        <v>54</v>
      </c>
      <c r="F92" s="17">
        <v>361654.65625</v>
      </c>
      <c r="G92" s="17">
        <v>4249845.5</v>
      </c>
      <c r="H92" s="17">
        <v>4611500</v>
      </c>
      <c r="I92" s="57">
        <v>0.45659658312797546</v>
      </c>
      <c r="J92" s="9"/>
    </row>
    <row r="93" spans="1:10">
      <c r="A93" s="9">
        <v>124151902</v>
      </c>
      <c r="B93" s="9"/>
      <c r="C93" s="9" t="s">
        <v>138</v>
      </c>
      <c r="D93" s="9" t="s">
        <v>40</v>
      </c>
      <c r="E93" s="9" t="s">
        <v>66</v>
      </c>
      <c r="F93" s="17">
        <v>1286135.375</v>
      </c>
      <c r="G93" s="17">
        <v>14326404</v>
      </c>
      <c r="H93" s="17">
        <v>15612539</v>
      </c>
      <c r="I93" s="57">
        <v>0.28997385501861572</v>
      </c>
      <c r="J93" s="9"/>
    </row>
    <row r="94" spans="1:10">
      <c r="A94" s="9">
        <v>113361303</v>
      </c>
      <c r="B94" s="9"/>
      <c r="C94" s="9" t="s">
        <v>139</v>
      </c>
      <c r="D94" s="9" t="s">
        <v>40</v>
      </c>
      <c r="E94" s="9" t="s">
        <v>57</v>
      </c>
      <c r="F94" s="17">
        <v>367494.90625</v>
      </c>
      <c r="G94" s="17">
        <v>3000280.5</v>
      </c>
      <c r="H94" s="17">
        <v>3367775.5</v>
      </c>
      <c r="I94" s="57">
        <v>0.29323318600654602</v>
      </c>
      <c r="J94" s="9"/>
    </row>
    <row r="95" spans="1:10">
      <c r="A95" s="9">
        <v>123461602</v>
      </c>
      <c r="B95" s="9"/>
      <c r="C95" s="9" t="s">
        <v>140</v>
      </c>
      <c r="D95" s="9" t="s">
        <v>40</v>
      </c>
      <c r="E95" s="9" t="s">
        <v>41</v>
      </c>
      <c r="F95" s="17">
        <v>343370.6875</v>
      </c>
      <c r="G95" s="17">
        <v>3570906.75</v>
      </c>
      <c r="H95" s="17">
        <v>3914277.5</v>
      </c>
      <c r="I95" s="57">
        <v>0.1647576242685318</v>
      </c>
      <c r="J95" s="9"/>
    </row>
    <row r="96" spans="1:10">
      <c r="A96" s="9">
        <v>113361503</v>
      </c>
      <c r="B96" s="9"/>
      <c r="C96" s="9" t="s">
        <v>141</v>
      </c>
      <c r="D96" s="9" t="s">
        <v>40</v>
      </c>
      <c r="E96" s="9" t="s">
        <v>57</v>
      </c>
      <c r="F96" s="17">
        <v>308675.40625</v>
      </c>
      <c r="G96" s="17">
        <v>3192523.25</v>
      </c>
      <c r="H96" s="17">
        <v>3501198.75</v>
      </c>
      <c r="I96" s="57">
        <v>0.49376901984214783</v>
      </c>
      <c r="J96" s="9"/>
    </row>
    <row r="97" spans="1:10">
      <c r="A97" s="9">
        <v>104431304</v>
      </c>
      <c r="B97" s="9"/>
      <c r="C97" s="9" t="s">
        <v>142</v>
      </c>
      <c r="D97" s="9" t="s">
        <v>40</v>
      </c>
      <c r="E97" s="9" t="s">
        <v>47</v>
      </c>
      <c r="F97" s="17">
        <v>70368.453125</v>
      </c>
      <c r="G97" s="17">
        <v>909729.8125</v>
      </c>
      <c r="H97" s="17">
        <v>980098.25</v>
      </c>
      <c r="I97" s="57">
        <v>0.59228366613388062</v>
      </c>
      <c r="J97" s="9"/>
    </row>
    <row r="98" spans="1:10">
      <c r="A98" s="9">
        <v>108561803</v>
      </c>
      <c r="B98" s="9"/>
      <c r="C98" s="9" t="s">
        <v>143</v>
      </c>
      <c r="D98" s="9" t="s">
        <v>40</v>
      </c>
      <c r="E98" s="9" t="s">
        <v>60</v>
      </c>
      <c r="F98" s="17">
        <v>127179.75</v>
      </c>
      <c r="G98" s="17">
        <v>1590941</v>
      </c>
      <c r="H98" s="17">
        <v>1718120.75</v>
      </c>
      <c r="I98" s="57">
        <v>0.67058974504470825</v>
      </c>
      <c r="J98" s="9"/>
    </row>
    <row r="99" spans="1:10">
      <c r="A99" s="9">
        <v>108111403</v>
      </c>
      <c r="B99" s="9"/>
      <c r="C99" s="9" t="s">
        <v>144</v>
      </c>
      <c r="D99" s="9" t="s">
        <v>40</v>
      </c>
      <c r="E99" s="9" t="s">
        <v>60</v>
      </c>
      <c r="F99" s="17">
        <v>114294.453125</v>
      </c>
      <c r="G99" s="17">
        <v>1494061.125</v>
      </c>
      <c r="H99" s="17">
        <v>1608355.625</v>
      </c>
      <c r="I99" s="57">
        <v>0.67890745401382446</v>
      </c>
      <c r="J99" s="9"/>
    </row>
    <row r="100" spans="1:10">
      <c r="A100" s="9">
        <v>113361703</v>
      </c>
      <c r="B100" s="9"/>
      <c r="C100" s="9" t="s">
        <v>145</v>
      </c>
      <c r="D100" s="9" t="s">
        <v>40</v>
      </c>
      <c r="E100" s="9" t="s">
        <v>57</v>
      </c>
      <c r="F100" s="17">
        <v>334025.6875</v>
      </c>
      <c r="G100" s="17">
        <v>3732845.5</v>
      </c>
      <c r="H100" s="17">
        <v>4066871.25</v>
      </c>
      <c r="I100" s="57">
        <v>0.20891325175762177</v>
      </c>
      <c r="J100" s="9"/>
    </row>
    <row r="101" spans="1:10">
      <c r="A101" s="9">
        <v>112011603</v>
      </c>
      <c r="B101" s="9"/>
      <c r="C101" s="9" t="s">
        <v>146</v>
      </c>
      <c r="D101" s="9" t="s">
        <v>40</v>
      </c>
      <c r="E101" s="9" t="s">
        <v>57</v>
      </c>
      <c r="F101" s="17">
        <v>456056.09375</v>
      </c>
      <c r="G101" s="17">
        <v>5122130.5</v>
      </c>
      <c r="H101" s="17">
        <v>5578186.5</v>
      </c>
      <c r="I101" s="57">
        <v>0.32078337669372559</v>
      </c>
      <c r="J101" s="9"/>
    </row>
    <row r="102" spans="1:10">
      <c r="A102" s="9">
        <v>105201033</v>
      </c>
      <c r="B102" s="9"/>
      <c r="C102" s="9" t="s">
        <v>147</v>
      </c>
      <c r="D102" s="9" t="s">
        <v>40</v>
      </c>
      <c r="E102" s="9" t="s">
        <v>148</v>
      </c>
      <c r="F102" s="17">
        <v>323527.5</v>
      </c>
      <c r="G102" s="17">
        <v>3549527.25</v>
      </c>
      <c r="H102" s="17">
        <v>3873054.75</v>
      </c>
      <c r="I102" s="57">
        <v>0.49145546555519104</v>
      </c>
      <c r="J102" s="9"/>
    </row>
    <row r="103" spans="1:10">
      <c r="A103" s="9">
        <v>101261302</v>
      </c>
      <c r="B103" s="9"/>
      <c r="C103" s="9" t="s">
        <v>149</v>
      </c>
      <c r="D103" s="9" t="s">
        <v>40</v>
      </c>
      <c r="E103" s="9" t="s">
        <v>45</v>
      </c>
      <c r="F103" s="17">
        <v>870626.375</v>
      </c>
      <c r="G103" s="17">
        <v>9185501</v>
      </c>
      <c r="H103" s="17">
        <v>10056127</v>
      </c>
      <c r="I103" s="57">
        <v>0.64485323429107666</v>
      </c>
      <c r="J103" s="9"/>
    </row>
    <row r="104" spans="1:10">
      <c r="A104" s="9">
        <v>114061103</v>
      </c>
      <c r="B104" s="9"/>
      <c r="C104" s="9" t="s">
        <v>150</v>
      </c>
      <c r="D104" s="9" t="s">
        <v>40</v>
      </c>
      <c r="E104" s="9" t="s">
        <v>52</v>
      </c>
      <c r="F104" s="17">
        <v>366544.9375</v>
      </c>
      <c r="G104" s="17">
        <v>2620808.25</v>
      </c>
      <c r="H104" s="17">
        <v>2987353.25</v>
      </c>
      <c r="I104" s="57">
        <v>0.29928100109100342</v>
      </c>
      <c r="J104" s="9"/>
    </row>
    <row r="105" spans="1:10">
      <c r="A105" s="9">
        <v>103022103</v>
      </c>
      <c r="B105" s="9"/>
      <c r="C105" s="9" t="s">
        <v>151</v>
      </c>
      <c r="D105" s="9" t="s">
        <v>40</v>
      </c>
      <c r="E105" s="9" t="s">
        <v>49</v>
      </c>
      <c r="F105" s="17">
        <v>93580.046875</v>
      </c>
      <c r="G105" s="17">
        <v>978668.5625</v>
      </c>
      <c r="H105" s="17">
        <v>1072248.625</v>
      </c>
      <c r="I105" s="57">
        <v>0.2903275191783905</v>
      </c>
      <c r="J105" s="9"/>
    </row>
    <row r="106" spans="1:10">
      <c r="A106" s="9">
        <v>113381303</v>
      </c>
      <c r="B106" s="9"/>
      <c r="C106" s="9" t="s">
        <v>152</v>
      </c>
      <c r="D106" s="9" t="s">
        <v>40</v>
      </c>
      <c r="E106" s="9" t="s">
        <v>57</v>
      </c>
      <c r="F106" s="17">
        <v>510905.40625</v>
      </c>
      <c r="G106" s="17">
        <v>5892825</v>
      </c>
      <c r="H106" s="17">
        <v>6403730.5</v>
      </c>
      <c r="I106" s="57">
        <v>0.29179048538208008</v>
      </c>
      <c r="J106" s="9"/>
    </row>
    <row r="107" spans="1:10">
      <c r="A107" s="9">
        <v>105251453</v>
      </c>
      <c r="B107" s="9"/>
      <c r="C107" s="9" t="s">
        <v>153</v>
      </c>
      <c r="D107" s="9" t="s">
        <v>40</v>
      </c>
      <c r="E107" s="9" t="s">
        <v>148</v>
      </c>
      <c r="F107" s="17">
        <v>319683.59375</v>
      </c>
      <c r="G107" s="17">
        <v>4374836</v>
      </c>
      <c r="H107" s="17">
        <v>4694519.5</v>
      </c>
      <c r="I107" s="57">
        <v>0.6396598219871521</v>
      </c>
      <c r="J107" s="9"/>
    </row>
    <row r="108" spans="1:10">
      <c r="A108" s="9">
        <v>109531304</v>
      </c>
      <c r="B108" s="9"/>
      <c r="C108" s="9" t="s">
        <v>154</v>
      </c>
      <c r="D108" s="9" t="s">
        <v>40</v>
      </c>
      <c r="E108" s="9" t="s">
        <v>54</v>
      </c>
      <c r="F108" s="17">
        <v>104207.1015625</v>
      </c>
      <c r="G108" s="17">
        <v>1342345.375</v>
      </c>
      <c r="H108" s="17">
        <v>1446552.5</v>
      </c>
      <c r="I108" s="57">
        <v>0.52127254009246826</v>
      </c>
      <c r="J108" s="9"/>
    </row>
    <row r="109" spans="1:10">
      <c r="A109" s="9">
        <v>122092353</v>
      </c>
      <c r="B109" s="9"/>
      <c r="C109" s="9" t="s">
        <v>155</v>
      </c>
      <c r="D109" s="9" t="s">
        <v>40</v>
      </c>
      <c r="E109" s="9" t="s">
        <v>41</v>
      </c>
      <c r="F109" s="17">
        <v>1015637.375</v>
      </c>
      <c r="G109" s="17">
        <v>7878993</v>
      </c>
      <c r="H109" s="17">
        <v>8894630</v>
      </c>
      <c r="I109" s="57">
        <v>0.21802973747253418</v>
      </c>
      <c r="J109" s="9"/>
    </row>
    <row r="110" spans="1:10">
      <c r="A110" s="9">
        <v>106611303</v>
      </c>
      <c r="B110" s="9"/>
      <c r="C110" s="9" t="s">
        <v>156</v>
      </c>
      <c r="D110" s="9" t="s">
        <v>40</v>
      </c>
      <c r="E110" s="9" t="s">
        <v>148</v>
      </c>
      <c r="F110" s="17">
        <v>168648.15625</v>
      </c>
      <c r="G110" s="17">
        <v>2298815.75</v>
      </c>
      <c r="H110" s="17">
        <v>2467464</v>
      </c>
      <c r="I110" s="57">
        <v>0.5406489372253418</v>
      </c>
      <c r="J110" s="9"/>
    </row>
    <row r="111" spans="1:10">
      <c r="A111" s="9">
        <v>105201352</v>
      </c>
      <c r="B111" s="9"/>
      <c r="C111" s="9" t="s">
        <v>157</v>
      </c>
      <c r="D111" s="9" t="s">
        <v>40</v>
      </c>
      <c r="E111" s="9" t="s">
        <v>148</v>
      </c>
      <c r="F111" s="17">
        <v>574778.375</v>
      </c>
      <c r="G111" s="17">
        <v>5935439</v>
      </c>
      <c r="H111" s="17">
        <v>6510217.5</v>
      </c>
      <c r="I111" s="57">
        <v>0.48259711265563965</v>
      </c>
      <c r="J111" s="9"/>
    </row>
    <row r="112" spans="1:10">
      <c r="A112" s="9">
        <v>118401403</v>
      </c>
      <c r="B112" s="9"/>
      <c r="C112" s="9" t="s">
        <v>158</v>
      </c>
      <c r="D112" s="9" t="s">
        <v>40</v>
      </c>
      <c r="E112" s="9" t="s">
        <v>43</v>
      </c>
      <c r="F112" s="17">
        <v>293069.25</v>
      </c>
      <c r="G112" s="17">
        <v>3044926.25</v>
      </c>
      <c r="H112" s="17">
        <v>3337995.5</v>
      </c>
      <c r="I112" s="57">
        <v>0.31547445058822632</v>
      </c>
      <c r="J112" s="9"/>
    </row>
    <row r="113" spans="1:10">
      <c r="A113" s="9">
        <v>115211603</v>
      </c>
      <c r="B113" s="9"/>
      <c r="C113" s="9" t="s">
        <v>159</v>
      </c>
      <c r="D113" s="9" t="s">
        <v>40</v>
      </c>
      <c r="E113" s="9" t="s">
        <v>57</v>
      </c>
      <c r="F113" s="17">
        <v>679076.875</v>
      </c>
      <c r="G113" s="17">
        <v>4786262.5</v>
      </c>
      <c r="H113" s="17">
        <v>5465339.5</v>
      </c>
      <c r="I113" s="57">
        <v>0.22425535321235657</v>
      </c>
      <c r="J113" s="9"/>
    </row>
    <row r="114" spans="1:10">
      <c r="A114" s="9">
        <v>110171803</v>
      </c>
      <c r="B114" s="9"/>
      <c r="C114" s="9" t="s">
        <v>160</v>
      </c>
      <c r="D114" s="9" t="s">
        <v>40</v>
      </c>
      <c r="E114" s="9" t="s">
        <v>54</v>
      </c>
      <c r="F114" s="17">
        <v>156842.40625</v>
      </c>
      <c r="G114" s="17">
        <v>2261681</v>
      </c>
      <c r="H114" s="17">
        <v>2418523.5</v>
      </c>
      <c r="I114" s="57">
        <v>0.59610444307327271</v>
      </c>
      <c r="J114" s="9"/>
    </row>
    <row r="115" spans="1:10">
      <c r="A115" s="9">
        <v>118401603</v>
      </c>
      <c r="B115" s="9"/>
      <c r="C115" s="9" t="s">
        <v>161</v>
      </c>
      <c r="D115" s="9" t="s">
        <v>40</v>
      </c>
      <c r="E115" s="9" t="s">
        <v>43</v>
      </c>
      <c r="F115" s="17">
        <v>242155.5</v>
      </c>
      <c r="G115" s="17">
        <v>2154890.25</v>
      </c>
      <c r="H115" s="17">
        <v>2397045.75</v>
      </c>
      <c r="I115" s="57">
        <v>0.32294607162475586</v>
      </c>
      <c r="J115" s="9"/>
    </row>
    <row r="116" spans="1:10">
      <c r="A116" s="9">
        <v>112671603</v>
      </c>
      <c r="B116" s="9"/>
      <c r="C116" s="9" t="s">
        <v>162</v>
      </c>
      <c r="D116" s="9" t="s">
        <v>40</v>
      </c>
      <c r="E116" s="9" t="s">
        <v>57</v>
      </c>
      <c r="F116" s="17">
        <v>684128.5625</v>
      </c>
      <c r="G116" s="17">
        <v>6725318</v>
      </c>
      <c r="H116" s="17">
        <v>7409446.5</v>
      </c>
      <c r="I116" s="57">
        <v>0.27207589149475098</v>
      </c>
      <c r="J116" s="9"/>
    </row>
    <row r="117" spans="1:10">
      <c r="A117" s="9">
        <v>114061503</v>
      </c>
      <c r="B117" s="9"/>
      <c r="C117" s="9" t="s">
        <v>163</v>
      </c>
      <c r="D117" s="9" t="s">
        <v>40</v>
      </c>
      <c r="E117" s="9" t="s">
        <v>52</v>
      </c>
      <c r="F117" s="17">
        <v>363700.5</v>
      </c>
      <c r="G117" s="17">
        <v>3472036.25</v>
      </c>
      <c r="H117" s="17">
        <v>3835736.75</v>
      </c>
      <c r="I117" s="57">
        <v>0.27906966209411621</v>
      </c>
      <c r="J117" s="9"/>
    </row>
    <row r="118" spans="1:10">
      <c r="A118" s="9">
        <v>116471803</v>
      </c>
      <c r="B118" s="9"/>
      <c r="C118" s="9" t="s">
        <v>164</v>
      </c>
      <c r="D118" s="9" t="s">
        <v>40</v>
      </c>
      <c r="E118" s="9" t="s">
        <v>43</v>
      </c>
      <c r="F118" s="17">
        <v>256032.296875</v>
      </c>
      <c r="G118" s="17">
        <v>2307199</v>
      </c>
      <c r="H118" s="17">
        <v>2563231.25</v>
      </c>
      <c r="I118" s="57">
        <v>0.32100915908813477</v>
      </c>
      <c r="J118" s="9"/>
    </row>
    <row r="119" spans="1:10">
      <c r="A119" s="9">
        <v>103022253</v>
      </c>
      <c r="B119" s="9"/>
      <c r="C119" s="9" t="s">
        <v>165</v>
      </c>
      <c r="D119" s="9" t="s">
        <v>40</v>
      </c>
      <c r="E119" s="9" t="s">
        <v>49</v>
      </c>
      <c r="F119" s="17">
        <v>267808.34375</v>
      </c>
      <c r="G119" s="17">
        <v>2335997.5</v>
      </c>
      <c r="H119" s="17">
        <v>2603805.75</v>
      </c>
      <c r="I119" s="57">
        <v>0.36369594931602478</v>
      </c>
      <c r="J119" s="9"/>
    </row>
    <row r="120" spans="1:10">
      <c r="A120" s="9">
        <v>120522003</v>
      </c>
      <c r="B120" s="9"/>
      <c r="C120" s="9" t="s">
        <v>166</v>
      </c>
      <c r="D120" s="9" t="s">
        <v>40</v>
      </c>
      <c r="E120" s="9" t="s">
        <v>43</v>
      </c>
      <c r="F120" s="17">
        <v>545115.875</v>
      </c>
      <c r="G120" s="17">
        <v>6079966</v>
      </c>
      <c r="H120" s="17">
        <v>6625082</v>
      </c>
      <c r="I120" s="57">
        <v>0.3851374089717865</v>
      </c>
      <c r="J120" s="9"/>
    </row>
    <row r="121" spans="1:10">
      <c r="A121" s="9">
        <v>107651603</v>
      </c>
      <c r="B121" s="9"/>
      <c r="C121" s="9" t="s">
        <v>167</v>
      </c>
      <c r="D121" s="9" t="s">
        <v>40</v>
      </c>
      <c r="E121" s="9" t="s">
        <v>45</v>
      </c>
      <c r="F121" s="17">
        <v>314353.0625</v>
      </c>
      <c r="G121" s="17">
        <v>3778468.5</v>
      </c>
      <c r="H121" s="17">
        <v>4092821.5</v>
      </c>
      <c r="I121" s="57">
        <v>0.48729711771011353</v>
      </c>
      <c r="J121" s="9"/>
    </row>
    <row r="122" spans="1:10">
      <c r="A122" s="9">
        <v>115221753</v>
      </c>
      <c r="B122" s="9"/>
      <c r="C122" s="9" t="s">
        <v>168</v>
      </c>
      <c r="D122" s="9" t="s">
        <v>40</v>
      </c>
      <c r="E122" s="9" t="s">
        <v>57</v>
      </c>
      <c r="F122" s="17">
        <v>248658.296875</v>
      </c>
      <c r="G122" s="17">
        <v>1966363</v>
      </c>
      <c r="H122" s="17">
        <v>2215021.25</v>
      </c>
      <c r="I122" s="57">
        <v>0.18985787034034729</v>
      </c>
      <c r="J122" s="9"/>
    </row>
    <row r="123" spans="1:10">
      <c r="A123" s="9">
        <v>113362203</v>
      </c>
      <c r="B123" s="9"/>
      <c r="C123" s="9" t="s">
        <v>169</v>
      </c>
      <c r="D123" s="9" t="s">
        <v>40</v>
      </c>
      <c r="E123" s="9" t="s">
        <v>57</v>
      </c>
      <c r="F123" s="17">
        <v>322321.0625</v>
      </c>
      <c r="G123" s="17">
        <v>3400914</v>
      </c>
      <c r="H123" s="17">
        <v>3723235</v>
      </c>
      <c r="I123" s="57">
        <v>0.30834957957267761</v>
      </c>
      <c r="J123" s="9"/>
    </row>
    <row r="124" spans="1:10">
      <c r="A124" s="9">
        <v>112671803</v>
      </c>
      <c r="B124" s="9"/>
      <c r="C124" s="9" t="s">
        <v>170</v>
      </c>
      <c r="D124" s="9" t="s">
        <v>40</v>
      </c>
      <c r="E124" s="9" t="s">
        <v>57</v>
      </c>
      <c r="F124" s="17">
        <v>452712.75</v>
      </c>
      <c r="G124" s="17">
        <v>4511938</v>
      </c>
      <c r="H124" s="17">
        <v>4964651</v>
      </c>
      <c r="I124" s="57">
        <v>0.37632617354393005</v>
      </c>
      <c r="J124" s="9"/>
    </row>
    <row r="125" spans="1:10">
      <c r="A125" s="9">
        <v>124152003</v>
      </c>
      <c r="B125" s="9"/>
      <c r="C125" s="9" t="s">
        <v>171</v>
      </c>
      <c r="D125" s="9" t="s">
        <v>40</v>
      </c>
      <c r="E125" s="9" t="s">
        <v>66</v>
      </c>
      <c r="F125" s="17">
        <v>1106943.25</v>
      </c>
      <c r="G125" s="17">
        <v>8944156</v>
      </c>
      <c r="H125" s="17">
        <v>10051099</v>
      </c>
      <c r="I125" s="57">
        <v>0.22571295499801636</v>
      </c>
      <c r="J125" s="9"/>
    </row>
    <row r="126" spans="1:10">
      <c r="A126" s="9">
        <v>106172003</v>
      </c>
      <c r="B126" s="9"/>
      <c r="C126" s="9" t="s">
        <v>172</v>
      </c>
      <c r="D126" s="9" t="s">
        <v>40</v>
      </c>
      <c r="E126" s="9" t="s">
        <v>54</v>
      </c>
      <c r="F126" s="17">
        <v>594700.9375</v>
      </c>
      <c r="G126" s="17">
        <v>6765341.5</v>
      </c>
      <c r="H126" s="17">
        <v>7360042.5</v>
      </c>
      <c r="I126" s="57">
        <v>0.50236433744430542</v>
      </c>
      <c r="J126" s="9"/>
    </row>
    <row r="127" spans="1:10">
      <c r="A127" s="9">
        <v>119352203</v>
      </c>
      <c r="B127" s="9"/>
      <c r="C127" s="9" t="s">
        <v>173</v>
      </c>
      <c r="D127" s="9" t="s">
        <v>40</v>
      </c>
      <c r="E127" s="9" t="s">
        <v>43</v>
      </c>
      <c r="F127" s="17">
        <v>180641.40625</v>
      </c>
      <c r="G127" s="17">
        <v>1615623.875</v>
      </c>
      <c r="H127" s="17">
        <v>1796265.25</v>
      </c>
      <c r="I127" s="57">
        <v>0.36307764053344727</v>
      </c>
      <c r="J127" s="9"/>
    </row>
    <row r="128" spans="1:10">
      <c r="A128" s="9">
        <v>103022503</v>
      </c>
      <c r="B128" s="9"/>
      <c r="C128" s="9" t="s">
        <v>174</v>
      </c>
      <c r="D128" s="9" t="s">
        <v>40</v>
      </c>
      <c r="E128" s="9" t="s">
        <v>49</v>
      </c>
      <c r="F128" s="17">
        <v>165553.796875</v>
      </c>
      <c r="G128" s="17">
        <v>2932862.5</v>
      </c>
      <c r="H128" s="17">
        <v>3098416.25</v>
      </c>
      <c r="I128" s="57">
        <v>0.77703219652175903</v>
      </c>
      <c r="J128" s="9"/>
    </row>
    <row r="129" spans="1:10">
      <c r="A129" s="9">
        <v>103022803</v>
      </c>
      <c r="B129" s="9"/>
      <c r="C129" s="9" t="s">
        <v>175</v>
      </c>
      <c r="D129" s="9" t="s">
        <v>40</v>
      </c>
      <c r="E129" s="9" t="s">
        <v>49</v>
      </c>
      <c r="F129" s="17">
        <v>321242.40625</v>
      </c>
      <c r="G129" s="17">
        <v>4922128.5</v>
      </c>
      <c r="H129" s="17">
        <v>5243371</v>
      </c>
      <c r="I129" s="57">
        <v>0.49537903070449829</v>
      </c>
      <c r="J129" s="9"/>
    </row>
    <row r="130" spans="1:10">
      <c r="A130" s="9">
        <v>117412003</v>
      </c>
      <c r="B130" s="9"/>
      <c r="C130" s="9" t="s">
        <v>176</v>
      </c>
      <c r="D130" s="9" t="s">
        <v>40</v>
      </c>
      <c r="E130" s="9" t="s">
        <v>54</v>
      </c>
      <c r="F130" s="17">
        <v>211381.953125</v>
      </c>
      <c r="G130" s="17">
        <v>2821610.25</v>
      </c>
      <c r="H130" s="17">
        <v>3032992.25</v>
      </c>
      <c r="I130" s="57">
        <v>0.53445678949356079</v>
      </c>
      <c r="J130" s="9"/>
    </row>
    <row r="131" spans="1:10">
      <c r="A131" s="9">
        <v>121392303</v>
      </c>
      <c r="B131" s="9"/>
      <c r="C131" s="9" t="s">
        <v>177</v>
      </c>
      <c r="D131" s="9" t="s">
        <v>40</v>
      </c>
      <c r="E131" s="9" t="s">
        <v>52</v>
      </c>
      <c r="F131" s="17">
        <v>717537.3125</v>
      </c>
      <c r="G131" s="17">
        <v>6410201.5</v>
      </c>
      <c r="H131" s="17">
        <v>7127739</v>
      </c>
      <c r="I131" s="57">
        <v>0.23076559603214264</v>
      </c>
      <c r="J131" s="9"/>
    </row>
    <row r="132" spans="1:10">
      <c r="A132" s="9">
        <v>115212503</v>
      </c>
      <c r="B132" s="9"/>
      <c r="C132" s="9" t="s">
        <v>178</v>
      </c>
      <c r="D132" s="9" t="s">
        <v>40</v>
      </c>
      <c r="E132" s="9" t="s">
        <v>57</v>
      </c>
      <c r="F132" s="17">
        <v>313713.4375</v>
      </c>
      <c r="G132" s="17">
        <v>2891794.5</v>
      </c>
      <c r="H132" s="17">
        <v>3205508</v>
      </c>
      <c r="I132" s="57">
        <v>0.29358255863189697</v>
      </c>
      <c r="J132" s="9"/>
    </row>
    <row r="133" spans="1:10">
      <c r="A133" s="9">
        <v>120452003</v>
      </c>
      <c r="B133" s="9"/>
      <c r="C133" s="9" t="s">
        <v>179</v>
      </c>
      <c r="D133" s="9" t="s">
        <v>40</v>
      </c>
      <c r="E133" s="9" t="s">
        <v>43</v>
      </c>
      <c r="F133" s="17">
        <v>1028034.125</v>
      </c>
      <c r="G133" s="17">
        <v>14413453</v>
      </c>
      <c r="H133" s="17">
        <v>15441487</v>
      </c>
      <c r="I133" s="57">
        <v>0.30987474322319031</v>
      </c>
      <c r="J133" s="9"/>
    </row>
    <row r="134" spans="1:10">
      <c r="A134" s="9">
        <v>113362303</v>
      </c>
      <c r="B134" s="9"/>
      <c r="C134" s="9" t="s">
        <v>180</v>
      </c>
      <c r="D134" s="9" t="s">
        <v>40</v>
      </c>
      <c r="E134" s="9" t="s">
        <v>57</v>
      </c>
      <c r="F134" s="17">
        <v>280819.1875</v>
      </c>
      <c r="G134" s="17">
        <v>1890764.25</v>
      </c>
      <c r="H134" s="17">
        <v>2171583.5</v>
      </c>
      <c r="I134" s="57">
        <v>0.22860684990882874</v>
      </c>
      <c r="J134" s="9"/>
    </row>
    <row r="135" spans="1:10">
      <c r="A135" s="9">
        <v>113382303</v>
      </c>
      <c r="B135" s="9"/>
      <c r="C135" s="9" t="s">
        <v>181</v>
      </c>
      <c r="D135" s="9" t="s">
        <v>40</v>
      </c>
      <c r="E135" s="9" t="s">
        <v>57</v>
      </c>
      <c r="F135" s="17">
        <v>250146.15625</v>
      </c>
      <c r="G135" s="17">
        <v>1938351.875</v>
      </c>
      <c r="H135" s="17">
        <v>2188498</v>
      </c>
      <c r="I135" s="57">
        <v>0.28359076380729675</v>
      </c>
      <c r="J135" s="9"/>
    </row>
    <row r="136" spans="1:10">
      <c r="A136" s="9">
        <v>112672203</v>
      </c>
      <c r="B136" s="9"/>
      <c r="C136" s="9" t="s">
        <v>182</v>
      </c>
      <c r="D136" s="9" t="s">
        <v>40</v>
      </c>
      <c r="E136" s="9" t="s">
        <v>57</v>
      </c>
      <c r="F136" s="17">
        <v>376818.59375</v>
      </c>
      <c r="G136" s="17">
        <v>2738027.25</v>
      </c>
      <c r="H136" s="17">
        <v>3114845.75</v>
      </c>
      <c r="I136" s="57">
        <v>0.34142997860908508</v>
      </c>
      <c r="J136" s="9"/>
    </row>
    <row r="137" spans="1:10">
      <c r="A137" s="9">
        <v>120483302</v>
      </c>
      <c r="B137" s="9"/>
      <c r="C137" s="9" t="s">
        <v>183</v>
      </c>
      <c r="D137" s="9" t="s">
        <v>40</v>
      </c>
      <c r="E137" s="9" t="s">
        <v>52</v>
      </c>
      <c r="F137" s="17">
        <v>1014745.9375</v>
      </c>
      <c r="G137" s="17">
        <v>9048183</v>
      </c>
      <c r="H137" s="17">
        <v>10062929</v>
      </c>
      <c r="I137" s="57">
        <v>0.27043533325195313</v>
      </c>
      <c r="J137" s="9"/>
    </row>
    <row r="138" spans="1:10">
      <c r="A138" s="9">
        <v>103023153</v>
      </c>
      <c r="B138" s="9"/>
      <c r="C138" s="9" t="s">
        <v>184</v>
      </c>
      <c r="D138" s="9" t="s">
        <v>40</v>
      </c>
      <c r="E138" s="9" t="s">
        <v>49</v>
      </c>
      <c r="F138" s="17">
        <v>375205.65625</v>
      </c>
      <c r="G138" s="17">
        <v>3597440.5</v>
      </c>
      <c r="H138" s="17">
        <v>3972646.25</v>
      </c>
      <c r="I138" s="57">
        <v>0.43069708347320557</v>
      </c>
      <c r="J138" s="9"/>
    </row>
    <row r="139" spans="1:10">
      <c r="A139" s="9">
        <v>113362403</v>
      </c>
      <c r="B139" s="9"/>
      <c r="C139" s="9" t="s">
        <v>185</v>
      </c>
      <c r="D139" s="9" t="s">
        <v>40</v>
      </c>
      <c r="E139" s="9" t="s">
        <v>57</v>
      </c>
      <c r="F139" s="17">
        <v>419219.5625</v>
      </c>
      <c r="G139" s="17">
        <v>3255913.5</v>
      </c>
      <c r="H139" s="17">
        <v>3675133</v>
      </c>
      <c r="I139" s="57">
        <v>0.29154258966445923</v>
      </c>
      <c r="J139" s="9"/>
    </row>
    <row r="140" spans="1:10">
      <c r="A140" s="9">
        <v>119582503</v>
      </c>
      <c r="B140" s="9"/>
      <c r="C140" s="9" t="s">
        <v>186</v>
      </c>
      <c r="D140" s="9" t="s">
        <v>40</v>
      </c>
      <c r="E140" s="9" t="s">
        <v>43</v>
      </c>
      <c r="F140" s="17">
        <v>180122.703125</v>
      </c>
      <c r="G140" s="17">
        <v>1907855.5</v>
      </c>
      <c r="H140" s="17">
        <v>2087978.25</v>
      </c>
      <c r="I140" s="57">
        <v>0.53309464454650879</v>
      </c>
      <c r="J140" s="9"/>
    </row>
    <row r="141" spans="1:10">
      <c r="A141" s="9">
        <v>104372003</v>
      </c>
      <c r="B141" s="9"/>
      <c r="C141" s="9" t="s">
        <v>187</v>
      </c>
      <c r="D141" s="9" t="s">
        <v>40</v>
      </c>
      <c r="E141" s="9" t="s">
        <v>47</v>
      </c>
      <c r="F141" s="17">
        <v>255752.25</v>
      </c>
      <c r="G141" s="17">
        <v>3203323.5</v>
      </c>
      <c r="H141" s="17">
        <v>3459075.75</v>
      </c>
      <c r="I141" s="57">
        <v>0.60609859228134155</v>
      </c>
      <c r="J141" s="9"/>
    </row>
    <row r="142" spans="1:10">
      <c r="A142" s="9">
        <v>113362603</v>
      </c>
      <c r="B142" s="9"/>
      <c r="C142" s="9" t="s">
        <v>188</v>
      </c>
      <c r="D142" s="9" t="s">
        <v>40</v>
      </c>
      <c r="E142" s="9" t="s">
        <v>57</v>
      </c>
      <c r="F142" s="17">
        <v>483350.25</v>
      </c>
      <c r="G142" s="17">
        <v>5115426</v>
      </c>
      <c r="H142" s="17">
        <v>5598776</v>
      </c>
      <c r="I142" s="57">
        <v>0.30406191945075989</v>
      </c>
      <c r="J142" s="9"/>
    </row>
    <row r="143" spans="1:10">
      <c r="A143" s="9">
        <v>105252602</v>
      </c>
      <c r="B143" s="9"/>
      <c r="C143" s="9" t="s">
        <v>189</v>
      </c>
      <c r="D143" s="9" t="s">
        <v>40</v>
      </c>
      <c r="E143" s="9" t="s">
        <v>148</v>
      </c>
      <c r="F143" s="17">
        <v>2323194.5</v>
      </c>
      <c r="G143" s="17">
        <v>35097728</v>
      </c>
      <c r="H143" s="17">
        <v>37420924</v>
      </c>
      <c r="I143" s="57">
        <v>0.59693622589111328</v>
      </c>
      <c r="J143" s="9"/>
    </row>
    <row r="144" spans="1:10">
      <c r="A144" s="9">
        <v>108053003</v>
      </c>
      <c r="B144" s="9"/>
      <c r="C144" s="9" t="s">
        <v>190</v>
      </c>
      <c r="D144" s="9" t="s">
        <v>40</v>
      </c>
      <c r="E144" s="9" t="s">
        <v>60</v>
      </c>
      <c r="F144" s="17">
        <v>172947.453125</v>
      </c>
      <c r="G144" s="17">
        <v>2525714</v>
      </c>
      <c r="H144" s="17">
        <v>2698661.5</v>
      </c>
      <c r="I144" s="57">
        <v>0.51793646812438965</v>
      </c>
      <c r="J144" s="9"/>
    </row>
    <row r="145" spans="1:10">
      <c r="A145" s="9">
        <v>114062003</v>
      </c>
      <c r="B145" s="9"/>
      <c r="C145" s="9" t="s">
        <v>191</v>
      </c>
      <c r="D145" s="9" t="s">
        <v>40</v>
      </c>
      <c r="E145" s="9" t="s">
        <v>52</v>
      </c>
      <c r="F145" s="17">
        <v>504351.3125</v>
      </c>
      <c r="G145" s="17">
        <v>4349826.5</v>
      </c>
      <c r="H145" s="17">
        <v>4854178</v>
      </c>
      <c r="I145" s="57">
        <v>0.26812794804573059</v>
      </c>
      <c r="J145" s="9"/>
    </row>
    <row r="146" spans="1:10">
      <c r="A146" s="9">
        <v>112013054</v>
      </c>
      <c r="B146" s="9"/>
      <c r="C146" s="9" t="s">
        <v>192</v>
      </c>
      <c r="D146" s="9" t="s">
        <v>40</v>
      </c>
      <c r="E146" s="9" t="s">
        <v>57</v>
      </c>
      <c r="F146" s="17">
        <v>120633.296875</v>
      </c>
      <c r="G146" s="17">
        <v>1446846.625</v>
      </c>
      <c r="H146" s="17">
        <v>1567479.875</v>
      </c>
      <c r="I146" s="57">
        <v>0.31525000929832458</v>
      </c>
      <c r="J146" s="9"/>
    </row>
    <row r="147" spans="1:10">
      <c r="A147" s="9">
        <v>105253303</v>
      </c>
      <c r="B147" s="9"/>
      <c r="C147" s="9" t="s">
        <v>193</v>
      </c>
      <c r="D147" s="9" t="s">
        <v>40</v>
      </c>
      <c r="E147" s="9" t="s">
        <v>148</v>
      </c>
      <c r="F147" s="17">
        <v>181124.84375</v>
      </c>
      <c r="G147" s="17">
        <v>1719815.375</v>
      </c>
      <c r="H147" s="17">
        <v>1900940.25</v>
      </c>
      <c r="I147" s="57">
        <v>0.26505479216575623</v>
      </c>
      <c r="J147" s="9"/>
    </row>
    <row r="148" spans="1:10">
      <c r="A148" s="9">
        <v>112282004</v>
      </c>
      <c r="B148" s="9"/>
      <c r="C148" s="9" t="s">
        <v>194</v>
      </c>
      <c r="D148" s="9" t="s">
        <v>40</v>
      </c>
      <c r="E148" s="9" t="s">
        <v>57</v>
      </c>
      <c r="F148" s="17">
        <v>57183.1484375</v>
      </c>
      <c r="G148" s="17">
        <v>631822.375</v>
      </c>
      <c r="H148" s="17">
        <v>689005.5</v>
      </c>
      <c r="I148" s="57">
        <v>0.44302928447723389</v>
      </c>
      <c r="J148" s="9"/>
    </row>
    <row r="149" spans="1:10">
      <c r="A149" s="9">
        <v>104432503</v>
      </c>
      <c r="B149" s="9"/>
      <c r="C149" s="9" t="s">
        <v>195</v>
      </c>
      <c r="D149" s="9" t="s">
        <v>40</v>
      </c>
      <c r="E149" s="9" t="s">
        <v>47</v>
      </c>
      <c r="F149" s="17">
        <v>191456.84375</v>
      </c>
      <c r="G149" s="17">
        <v>2315968</v>
      </c>
      <c r="H149" s="17">
        <v>2507424.75</v>
      </c>
      <c r="I149" s="57">
        <v>0.59767204523086548</v>
      </c>
      <c r="J149" s="9"/>
    </row>
    <row r="150" spans="1:10">
      <c r="A150" s="9">
        <v>108112003</v>
      </c>
      <c r="B150" s="9"/>
      <c r="C150" s="9" t="s">
        <v>196</v>
      </c>
      <c r="D150" s="9" t="s">
        <v>40</v>
      </c>
      <c r="E150" s="9" t="s">
        <v>60</v>
      </c>
      <c r="F150" s="17">
        <v>121946.25</v>
      </c>
      <c r="G150" s="17">
        <v>1740110.875</v>
      </c>
      <c r="H150" s="17">
        <v>1862057.125</v>
      </c>
      <c r="I150" s="57">
        <v>0.66767311096191406</v>
      </c>
      <c r="J150" s="9"/>
    </row>
    <row r="151" spans="1:10">
      <c r="A151" s="9">
        <v>114062503</v>
      </c>
      <c r="B151" s="9"/>
      <c r="C151" s="9" t="s">
        <v>197</v>
      </c>
      <c r="D151" s="9" t="s">
        <v>40</v>
      </c>
      <c r="E151" s="9" t="s">
        <v>52</v>
      </c>
      <c r="F151" s="17">
        <v>295954.0625</v>
      </c>
      <c r="G151" s="17">
        <v>2523702</v>
      </c>
      <c r="H151" s="17">
        <v>2819656</v>
      </c>
      <c r="I151" s="57">
        <v>0.32073020935058594</v>
      </c>
      <c r="J151" s="9"/>
    </row>
    <row r="152" spans="1:10">
      <c r="A152" s="9">
        <v>111292304</v>
      </c>
      <c r="B152" s="9"/>
      <c r="C152" s="9" t="s">
        <v>198</v>
      </c>
      <c r="D152" s="9" t="s">
        <v>40</v>
      </c>
      <c r="E152" s="9" t="s">
        <v>57</v>
      </c>
      <c r="F152" s="17">
        <v>51860.3984375</v>
      </c>
      <c r="G152" s="17">
        <v>787104.4375</v>
      </c>
      <c r="H152" s="17">
        <v>838964.8125</v>
      </c>
      <c r="I152" s="57">
        <v>0.58953845500946045</v>
      </c>
      <c r="J152" s="9"/>
    </row>
    <row r="153" spans="1:10">
      <c r="A153" s="9">
        <v>106272003</v>
      </c>
      <c r="B153" s="9"/>
      <c r="C153" s="9" t="s">
        <v>199</v>
      </c>
      <c r="D153" s="9" t="s">
        <v>40</v>
      </c>
      <c r="E153" s="9" t="s">
        <v>148</v>
      </c>
      <c r="F153" s="17">
        <v>75531.6015625</v>
      </c>
      <c r="G153" s="17">
        <v>994881.875</v>
      </c>
      <c r="H153" s="17">
        <v>1070413.5</v>
      </c>
      <c r="I153" s="57">
        <v>0.40955230593681335</v>
      </c>
      <c r="J153" s="9"/>
    </row>
    <row r="154" spans="1:10">
      <c r="A154" s="9">
        <v>119583003</v>
      </c>
      <c r="B154" s="9"/>
      <c r="C154" s="9" t="s">
        <v>200</v>
      </c>
      <c r="D154" s="9" t="s">
        <v>40</v>
      </c>
      <c r="E154" s="9" t="s">
        <v>43</v>
      </c>
      <c r="F154" s="17">
        <v>110234.3984375</v>
      </c>
      <c r="G154" s="17">
        <v>1412517.25</v>
      </c>
      <c r="H154" s="17">
        <v>1522751.625</v>
      </c>
      <c r="I154" s="57">
        <v>0.48876604437828064</v>
      </c>
      <c r="J154" s="9"/>
    </row>
    <row r="155" spans="1:10">
      <c r="A155" s="9">
        <v>108112203</v>
      </c>
      <c r="B155" s="9"/>
      <c r="C155" s="9" t="s">
        <v>201</v>
      </c>
      <c r="D155" s="9" t="s">
        <v>40</v>
      </c>
      <c r="E155" s="9" t="s">
        <v>60</v>
      </c>
      <c r="F155" s="17">
        <v>246701.25</v>
      </c>
      <c r="G155" s="17">
        <v>3463708</v>
      </c>
      <c r="H155" s="17">
        <v>3710409.25</v>
      </c>
      <c r="I155" s="57">
        <v>0.70977991819381714</v>
      </c>
      <c r="J155" s="9"/>
    </row>
    <row r="156" spans="1:10">
      <c r="A156" s="9">
        <v>101632403</v>
      </c>
      <c r="B156" s="9"/>
      <c r="C156" s="9" t="s">
        <v>202</v>
      </c>
      <c r="D156" s="9" t="s">
        <v>40</v>
      </c>
      <c r="E156" s="9" t="s">
        <v>45</v>
      </c>
      <c r="F156" s="17">
        <v>149743.953125</v>
      </c>
      <c r="G156" s="17">
        <v>1737255.25</v>
      </c>
      <c r="H156" s="17">
        <v>1886999.25</v>
      </c>
      <c r="I156" s="57">
        <v>0.5190507173538208</v>
      </c>
      <c r="J156" s="9"/>
    </row>
    <row r="157" spans="1:10">
      <c r="A157" s="9">
        <v>105253553</v>
      </c>
      <c r="B157" s="9"/>
      <c r="C157" s="9" t="s">
        <v>203</v>
      </c>
      <c r="D157" s="9" t="s">
        <v>40</v>
      </c>
      <c r="E157" s="9" t="s">
        <v>148</v>
      </c>
      <c r="F157" s="17">
        <v>225000.453125</v>
      </c>
      <c r="G157" s="17">
        <v>2714565.75</v>
      </c>
      <c r="H157" s="17">
        <v>2939566.25</v>
      </c>
      <c r="I157" s="57">
        <v>0.40592464804649353</v>
      </c>
      <c r="J157" s="9"/>
    </row>
    <row r="158" spans="1:10">
      <c r="A158" s="9">
        <v>103023912</v>
      </c>
      <c r="B158" s="9"/>
      <c r="C158" s="9" t="s">
        <v>204</v>
      </c>
      <c r="D158" s="9" t="s">
        <v>40</v>
      </c>
      <c r="E158" s="9" t="s">
        <v>49</v>
      </c>
      <c r="F158" s="17">
        <v>401449.1875</v>
      </c>
      <c r="G158" s="17">
        <v>2783228.25</v>
      </c>
      <c r="H158" s="17">
        <v>3184677.5</v>
      </c>
      <c r="I158" s="57">
        <v>0.20163077116012573</v>
      </c>
      <c r="J158" s="9"/>
    </row>
    <row r="159" spans="1:10">
      <c r="A159" s="9">
        <v>106612203</v>
      </c>
      <c r="B159" s="9"/>
      <c r="C159" s="9" t="s">
        <v>205</v>
      </c>
      <c r="D159" s="9" t="s">
        <v>40</v>
      </c>
      <c r="E159" s="9" t="s">
        <v>148</v>
      </c>
      <c r="F159" s="17">
        <v>332531.09375</v>
      </c>
      <c r="G159" s="17">
        <v>3967815.25</v>
      </c>
      <c r="H159" s="17">
        <v>4300346.5</v>
      </c>
      <c r="I159" s="57">
        <v>0.58697837591171265</v>
      </c>
      <c r="J159" s="9"/>
    </row>
    <row r="160" spans="1:10">
      <c r="A160" s="9">
        <v>107652603</v>
      </c>
      <c r="B160" s="9"/>
      <c r="C160" s="9" t="s">
        <v>206</v>
      </c>
      <c r="D160" s="9" t="s">
        <v>40</v>
      </c>
      <c r="E160" s="9" t="s">
        <v>45</v>
      </c>
      <c r="F160" s="17">
        <v>351526.65625</v>
      </c>
      <c r="G160" s="17">
        <v>2595062.75</v>
      </c>
      <c r="H160" s="17">
        <v>2946589.5</v>
      </c>
      <c r="I160" s="57">
        <v>0.28496724367141724</v>
      </c>
      <c r="J160" s="9"/>
    </row>
    <row r="161" spans="1:10">
      <c r="A161" s="9">
        <v>101262903</v>
      </c>
      <c r="B161" s="9"/>
      <c r="C161" s="9" t="s">
        <v>207</v>
      </c>
      <c r="D161" s="9" t="s">
        <v>40</v>
      </c>
      <c r="E161" s="9" t="s">
        <v>45</v>
      </c>
      <c r="F161" s="17">
        <v>148186.046875</v>
      </c>
      <c r="G161" s="17">
        <v>2057262.25</v>
      </c>
      <c r="H161" s="17">
        <v>2205448.25</v>
      </c>
      <c r="I161" s="57">
        <v>0.59634733200073242</v>
      </c>
      <c r="J161" s="9"/>
    </row>
    <row r="162" spans="1:10">
      <c r="A162" s="9">
        <v>127042853</v>
      </c>
      <c r="B162" s="9"/>
      <c r="C162" s="9" t="s">
        <v>208</v>
      </c>
      <c r="D162" s="9" t="s">
        <v>40</v>
      </c>
      <c r="E162" s="9" t="s">
        <v>47</v>
      </c>
      <c r="F162" s="17">
        <v>207167.703125</v>
      </c>
      <c r="G162" s="17">
        <v>2659008.5</v>
      </c>
      <c r="H162" s="17">
        <v>2866176.25</v>
      </c>
      <c r="I162" s="57">
        <v>0.52459019422531128</v>
      </c>
      <c r="J162" s="9"/>
    </row>
    <row r="163" spans="1:10">
      <c r="A163" s="9">
        <v>128033053</v>
      </c>
      <c r="B163" s="9"/>
      <c r="C163" s="9" t="s">
        <v>209</v>
      </c>
      <c r="D163" s="9" t="s">
        <v>40</v>
      </c>
      <c r="E163" s="9" t="s">
        <v>60</v>
      </c>
      <c r="F163" s="17">
        <v>222306</v>
      </c>
      <c r="G163" s="17">
        <v>2520504.75</v>
      </c>
      <c r="H163" s="17">
        <v>2742810.75</v>
      </c>
      <c r="I163" s="57">
        <v>0.40381938219070435</v>
      </c>
      <c r="J163" s="9"/>
    </row>
    <row r="164" spans="1:10">
      <c r="A164" s="9">
        <v>109532804</v>
      </c>
      <c r="B164" s="9"/>
      <c r="C164" s="9" t="s">
        <v>210</v>
      </c>
      <c r="D164" s="9" t="s">
        <v>40</v>
      </c>
      <c r="E164" s="9" t="s">
        <v>54</v>
      </c>
      <c r="F164" s="17">
        <v>48839.55078125</v>
      </c>
      <c r="G164" s="17">
        <v>671750.5</v>
      </c>
      <c r="H164" s="17">
        <v>720590.0625</v>
      </c>
      <c r="I164" s="57">
        <v>0.46600556373596191</v>
      </c>
      <c r="J164" s="9"/>
    </row>
    <row r="165" spans="1:10">
      <c r="A165" s="9">
        <v>125234103</v>
      </c>
      <c r="B165" s="9"/>
      <c r="C165" s="9" t="s">
        <v>211</v>
      </c>
      <c r="D165" s="9" t="s">
        <v>40</v>
      </c>
      <c r="E165" s="9" t="s">
        <v>66</v>
      </c>
      <c r="F165" s="17">
        <v>347283.4375</v>
      </c>
      <c r="G165" s="17">
        <v>2764843</v>
      </c>
      <c r="H165" s="17">
        <v>3112126.5</v>
      </c>
      <c r="I165" s="57">
        <v>0.18438281118869781</v>
      </c>
      <c r="J165" s="9"/>
    </row>
    <row r="166" spans="1:10">
      <c r="A166" s="9">
        <v>103024102</v>
      </c>
      <c r="B166" s="9"/>
      <c r="C166" s="9" t="s">
        <v>212</v>
      </c>
      <c r="D166" s="9" t="s">
        <v>40</v>
      </c>
      <c r="E166" s="9" t="s">
        <v>49</v>
      </c>
      <c r="F166" s="17">
        <v>487451.25</v>
      </c>
      <c r="G166" s="17">
        <v>3471353.25</v>
      </c>
      <c r="H166" s="17">
        <v>3958804.5</v>
      </c>
      <c r="I166" s="57">
        <v>0.24770477414131165</v>
      </c>
      <c r="J166" s="9"/>
    </row>
    <row r="167" spans="1:10">
      <c r="A167" s="9">
        <v>105253903</v>
      </c>
      <c r="B167" s="9"/>
      <c r="C167" s="9" t="s">
        <v>213</v>
      </c>
      <c r="D167" s="9" t="s">
        <v>40</v>
      </c>
      <c r="E167" s="9" t="s">
        <v>148</v>
      </c>
      <c r="F167" s="17">
        <v>289200.15625</v>
      </c>
      <c r="G167" s="17">
        <v>2824585</v>
      </c>
      <c r="H167" s="17">
        <v>3113785.25</v>
      </c>
      <c r="I167" s="57">
        <v>0.47913786768913269</v>
      </c>
      <c r="J167" s="9"/>
    </row>
    <row r="168" spans="1:10">
      <c r="A168" s="9">
        <v>112013753</v>
      </c>
      <c r="B168" s="9"/>
      <c r="C168" s="9" t="s">
        <v>214</v>
      </c>
      <c r="D168" s="9" t="s">
        <v>40</v>
      </c>
      <c r="E168" s="9" t="s">
        <v>57</v>
      </c>
      <c r="F168" s="17">
        <v>341122.65625</v>
      </c>
      <c r="G168" s="17">
        <v>3227954.25</v>
      </c>
      <c r="H168" s="17">
        <v>3569077</v>
      </c>
      <c r="I168" s="57">
        <v>0.28869214653968811</v>
      </c>
      <c r="J168" s="9"/>
    </row>
    <row r="169" spans="1:10">
      <c r="A169" s="9">
        <v>105254053</v>
      </c>
      <c r="B169" s="9"/>
      <c r="C169" s="9" t="s">
        <v>215</v>
      </c>
      <c r="D169" s="9" t="s">
        <v>40</v>
      </c>
      <c r="E169" s="9" t="s">
        <v>148</v>
      </c>
      <c r="F169" s="17">
        <v>250509.453125</v>
      </c>
      <c r="G169" s="17">
        <v>2716020.75</v>
      </c>
      <c r="H169" s="17">
        <v>2966530.25</v>
      </c>
      <c r="I169" s="57">
        <v>0.46163183450698853</v>
      </c>
      <c r="J169" s="9"/>
    </row>
    <row r="170" spans="1:10">
      <c r="A170" s="9">
        <v>110173003</v>
      </c>
      <c r="B170" s="9"/>
      <c r="C170" s="9" t="s">
        <v>216</v>
      </c>
      <c r="D170" s="9" t="s">
        <v>40</v>
      </c>
      <c r="E170" s="9" t="s">
        <v>54</v>
      </c>
      <c r="F170" s="17">
        <v>135803.09375</v>
      </c>
      <c r="G170" s="17">
        <v>1793797.625</v>
      </c>
      <c r="H170" s="17">
        <v>1929600.75</v>
      </c>
      <c r="I170" s="57">
        <v>0.65586173534393311</v>
      </c>
      <c r="J170" s="9"/>
    </row>
    <row r="171" spans="1:10">
      <c r="A171" s="9">
        <v>114063003</v>
      </c>
      <c r="B171" s="9"/>
      <c r="C171" s="9" t="s">
        <v>217</v>
      </c>
      <c r="D171" s="9" t="s">
        <v>40</v>
      </c>
      <c r="E171" s="9" t="s">
        <v>52</v>
      </c>
      <c r="F171" s="17">
        <v>507755.09375</v>
      </c>
      <c r="G171" s="17">
        <v>4328710.5</v>
      </c>
      <c r="H171" s="17">
        <v>4836465.5</v>
      </c>
      <c r="I171" s="57">
        <v>0.27051019668579102</v>
      </c>
      <c r="J171" s="9"/>
    </row>
    <row r="172" spans="1:10">
      <c r="A172" s="9">
        <v>124153503</v>
      </c>
      <c r="B172" s="9"/>
      <c r="C172" s="9" t="s">
        <v>218</v>
      </c>
      <c r="D172" s="9" t="s">
        <v>40</v>
      </c>
      <c r="E172" s="9" t="s">
        <v>66</v>
      </c>
      <c r="F172" s="17">
        <v>251141.84375</v>
      </c>
      <c r="G172" s="17">
        <v>2076227.875</v>
      </c>
      <c r="H172" s="17">
        <v>2327369.75</v>
      </c>
      <c r="I172" s="57">
        <v>0.14572763442993164</v>
      </c>
      <c r="J172" s="9"/>
    </row>
    <row r="173" spans="1:10">
      <c r="A173" s="9">
        <v>108112502</v>
      </c>
      <c r="B173" s="9"/>
      <c r="C173" s="9" t="s">
        <v>219</v>
      </c>
      <c r="D173" s="9" t="s">
        <v>40</v>
      </c>
      <c r="E173" s="9" t="s">
        <v>60</v>
      </c>
      <c r="F173" s="17">
        <v>557662.625</v>
      </c>
      <c r="G173" s="17">
        <v>8923718</v>
      </c>
      <c r="H173" s="17">
        <v>9481381</v>
      </c>
      <c r="I173" s="57">
        <v>0.54476654529571533</v>
      </c>
      <c r="J173" s="9"/>
    </row>
    <row r="174" spans="1:10">
      <c r="A174" s="9">
        <v>107653102</v>
      </c>
      <c r="B174" s="9"/>
      <c r="C174" s="9" t="s">
        <v>220</v>
      </c>
      <c r="D174" s="9" t="s">
        <v>40</v>
      </c>
      <c r="E174" s="9" t="s">
        <v>45</v>
      </c>
      <c r="F174" s="17">
        <v>398107.5</v>
      </c>
      <c r="G174" s="17">
        <v>4372599</v>
      </c>
      <c r="H174" s="17">
        <v>4770706.5</v>
      </c>
      <c r="I174" s="57">
        <v>0.35299241542816162</v>
      </c>
      <c r="J174" s="9"/>
    </row>
    <row r="175" spans="1:10">
      <c r="A175" s="9">
        <v>118402603</v>
      </c>
      <c r="B175" s="9"/>
      <c r="C175" s="9" t="s">
        <v>221</v>
      </c>
      <c r="D175" s="9" t="s">
        <v>40</v>
      </c>
      <c r="E175" s="9" t="s">
        <v>43</v>
      </c>
      <c r="F175" s="17">
        <v>363552.15625</v>
      </c>
      <c r="G175" s="17">
        <v>5820491</v>
      </c>
      <c r="H175" s="17">
        <v>6184043</v>
      </c>
      <c r="I175" s="57">
        <v>0.59541726112365723</v>
      </c>
      <c r="J175" s="9"/>
    </row>
    <row r="176" spans="1:10">
      <c r="A176" s="9">
        <v>112283003</v>
      </c>
      <c r="B176" s="9"/>
      <c r="C176" s="9" t="s">
        <v>222</v>
      </c>
      <c r="D176" s="9" t="s">
        <v>40</v>
      </c>
      <c r="E176" s="9" t="s">
        <v>57</v>
      </c>
      <c r="F176" s="17">
        <v>261349.046875</v>
      </c>
      <c r="G176" s="17">
        <v>3707112</v>
      </c>
      <c r="H176" s="17">
        <v>3968461</v>
      </c>
      <c r="I176" s="57">
        <v>0.28871256113052368</v>
      </c>
      <c r="J176" s="9"/>
    </row>
    <row r="177" spans="1:10">
      <c r="A177" s="9">
        <v>107653203</v>
      </c>
      <c r="B177" s="9"/>
      <c r="C177" s="9" t="s">
        <v>223</v>
      </c>
      <c r="D177" s="9" t="s">
        <v>40</v>
      </c>
      <c r="E177" s="9" t="s">
        <v>45</v>
      </c>
      <c r="F177" s="17">
        <v>396612.59375</v>
      </c>
      <c r="G177" s="17">
        <v>3959628</v>
      </c>
      <c r="H177" s="17">
        <v>4356240.5</v>
      </c>
      <c r="I177" s="57">
        <v>0.40646979212760925</v>
      </c>
      <c r="J177" s="9"/>
    </row>
    <row r="178" spans="1:10">
      <c r="A178" s="9">
        <v>104432803</v>
      </c>
      <c r="B178" s="9"/>
      <c r="C178" s="9" t="s">
        <v>224</v>
      </c>
      <c r="D178" s="9" t="s">
        <v>40</v>
      </c>
      <c r="E178" s="9" t="s">
        <v>47</v>
      </c>
      <c r="F178" s="17">
        <v>210679.796875</v>
      </c>
      <c r="G178" s="17">
        <v>2378391</v>
      </c>
      <c r="H178" s="17">
        <v>2589070.75</v>
      </c>
      <c r="I178" s="57">
        <v>0.57460856437683105</v>
      </c>
      <c r="J178" s="9"/>
    </row>
    <row r="179" spans="1:10">
      <c r="A179" s="9">
        <v>115503004</v>
      </c>
      <c r="B179" s="9"/>
      <c r="C179" s="9" t="s">
        <v>225</v>
      </c>
      <c r="D179" s="9" t="s">
        <v>40</v>
      </c>
      <c r="E179" s="9" t="s">
        <v>57</v>
      </c>
      <c r="F179" s="17">
        <v>99047.3984375</v>
      </c>
      <c r="G179" s="17">
        <v>1362471.5</v>
      </c>
      <c r="H179" s="17">
        <v>1461518.875</v>
      </c>
      <c r="I179" s="57">
        <v>0.45776182413101196</v>
      </c>
      <c r="J179" s="9"/>
    </row>
    <row r="180" spans="1:10">
      <c r="A180" s="9">
        <v>104432903</v>
      </c>
      <c r="B180" s="9"/>
      <c r="C180" s="9" t="s">
        <v>226</v>
      </c>
      <c r="D180" s="9" t="s">
        <v>40</v>
      </c>
      <c r="E180" s="9" t="s">
        <v>47</v>
      </c>
      <c r="F180" s="17">
        <v>251035.203125</v>
      </c>
      <c r="G180" s="17">
        <v>2281089.25</v>
      </c>
      <c r="H180" s="17">
        <v>2532124.5</v>
      </c>
      <c r="I180" s="57">
        <v>0.42084372043609619</v>
      </c>
      <c r="J180" s="9"/>
    </row>
    <row r="181" spans="1:10">
      <c r="A181" s="9">
        <v>115222504</v>
      </c>
      <c r="B181" s="9"/>
      <c r="C181" s="9" t="s">
        <v>227</v>
      </c>
      <c r="D181" s="9" t="s">
        <v>40</v>
      </c>
      <c r="E181" s="9" t="s">
        <v>57</v>
      </c>
      <c r="F181" s="17">
        <v>161485.203125</v>
      </c>
      <c r="G181" s="17">
        <v>1605235</v>
      </c>
      <c r="H181" s="17">
        <v>1766720.25</v>
      </c>
      <c r="I181" s="57">
        <v>0.44785934686660767</v>
      </c>
      <c r="J181" s="9"/>
    </row>
    <row r="182" spans="1:10">
      <c r="A182" s="9">
        <v>114063503</v>
      </c>
      <c r="B182" s="9"/>
      <c r="C182" s="9" t="s">
        <v>228</v>
      </c>
      <c r="D182" s="9" t="s">
        <v>40</v>
      </c>
      <c r="E182" s="9" t="s">
        <v>52</v>
      </c>
      <c r="F182" s="17">
        <v>259262.703125</v>
      </c>
      <c r="G182" s="17">
        <v>2467635.5</v>
      </c>
      <c r="H182" s="17">
        <v>2726898.25</v>
      </c>
      <c r="I182" s="57">
        <v>0.32278147339820862</v>
      </c>
      <c r="J182" s="9"/>
    </row>
    <row r="183" spans="1:10">
      <c r="A183" s="9">
        <v>103024603</v>
      </c>
      <c r="B183" s="9"/>
      <c r="C183" s="9" t="s">
        <v>229</v>
      </c>
      <c r="D183" s="9" t="s">
        <v>40</v>
      </c>
      <c r="E183" s="9" t="s">
        <v>49</v>
      </c>
      <c r="F183" s="17">
        <v>273944.5625</v>
      </c>
      <c r="G183" s="17">
        <v>2126607.75</v>
      </c>
      <c r="H183" s="17">
        <v>2400552.25</v>
      </c>
      <c r="I183" s="57">
        <v>0.26834675669670105</v>
      </c>
      <c r="J183" s="9"/>
    </row>
    <row r="184" spans="1:10">
      <c r="A184" s="9">
        <v>118403003</v>
      </c>
      <c r="B184" s="9"/>
      <c r="C184" s="9" t="s">
        <v>230</v>
      </c>
      <c r="D184" s="9" t="s">
        <v>40</v>
      </c>
      <c r="E184" s="9" t="s">
        <v>43</v>
      </c>
      <c r="F184" s="17">
        <v>363297.3125</v>
      </c>
      <c r="G184" s="17">
        <v>4834428</v>
      </c>
      <c r="H184" s="17">
        <v>5197725.5</v>
      </c>
      <c r="I184" s="57">
        <v>0.47365805506706238</v>
      </c>
      <c r="J184" s="9"/>
    </row>
    <row r="185" spans="1:10">
      <c r="A185" s="9">
        <v>112672803</v>
      </c>
      <c r="B185" s="9"/>
      <c r="C185" s="9" t="s">
        <v>231</v>
      </c>
      <c r="D185" s="9" t="s">
        <v>40</v>
      </c>
      <c r="E185" s="9" t="s">
        <v>57</v>
      </c>
      <c r="F185" s="17">
        <v>228348.59375</v>
      </c>
      <c r="G185" s="17">
        <v>2947157.75</v>
      </c>
      <c r="H185" s="17">
        <v>3175506.25</v>
      </c>
      <c r="I185" s="57">
        <v>0.26714649796485901</v>
      </c>
      <c r="J185" s="9"/>
    </row>
    <row r="186" spans="1:10">
      <c r="A186" s="9">
        <v>105254353</v>
      </c>
      <c r="B186" s="9"/>
      <c r="C186" s="9" t="s">
        <v>232</v>
      </c>
      <c r="D186" s="9" t="s">
        <v>40</v>
      </c>
      <c r="E186" s="9" t="s">
        <v>148</v>
      </c>
      <c r="F186" s="17">
        <v>241118.09375</v>
      </c>
      <c r="G186" s="17">
        <v>2839659.75</v>
      </c>
      <c r="H186" s="17">
        <v>3080777.75</v>
      </c>
      <c r="I186" s="57">
        <v>0.42463371157646179</v>
      </c>
      <c r="J186" s="9"/>
    </row>
    <row r="187" spans="1:10">
      <c r="A187" s="9">
        <v>110173504</v>
      </c>
      <c r="B187" s="9"/>
      <c r="C187" s="9" t="s">
        <v>233</v>
      </c>
      <c r="D187" s="9" t="s">
        <v>40</v>
      </c>
      <c r="E187" s="9" t="s">
        <v>54</v>
      </c>
      <c r="F187" s="17">
        <v>48561.1484375</v>
      </c>
      <c r="G187" s="17">
        <v>652175.25</v>
      </c>
      <c r="H187" s="17">
        <v>700736.375</v>
      </c>
      <c r="I187" s="57">
        <v>0.64943283796310425</v>
      </c>
      <c r="J187" s="9"/>
    </row>
    <row r="188" spans="1:10">
      <c r="A188" s="9">
        <v>115222752</v>
      </c>
      <c r="B188" s="9"/>
      <c r="C188" s="9" t="s">
        <v>234</v>
      </c>
      <c r="D188" s="9" t="s">
        <v>40</v>
      </c>
      <c r="E188" s="9" t="s">
        <v>57</v>
      </c>
      <c r="F188" s="17">
        <v>1337404</v>
      </c>
      <c r="G188" s="17">
        <v>24060174</v>
      </c>
      <c r="H188" s="17">
        <v>25397578</v>
      </c>
      <c r="I188" s="57">
        <v>0.51945507526397705</v>
      </c>
      <c r="J188" s="9"/>
    </row>
    <row r="189" spans="1:10">
      <c r="A189" s="9">
        <v>123463603</v>
      </c>
      <c r="B189" s="9"/>
      <c r="C189" s="9" t="s">
        <v>235</v>
      </c>
      <c r="D189" s="9" t="s">
        <v>40</v>
      </c>
      <c r="E189" s="9" t="s">
        <v>41</v>
      </c>
      <c r="F189" s="17">
        <v>390396.59375</v>
      </c>
      <c r="G189" s="17">
        <v>3528087.25</v>
      </c>
      <c r="H189" s="17">
        <v>3918483.75</v>
      </c>
      <c r="I189" s="57">
        <v>0.196062833070755</v>
      </c>
      <c r="J189" s="9"/>
    </row>
    <row r="190" spans="1:10">
      <c r="A190" s="9">
        <v>125234502</v>
      </c>
      <c r="B190" s="9"/>
      <c r="C190" s="9" t="s">
        <v>236</v>
      </c>
      <c r="D190" s="9" t="s">
        <v>40</v>
      </c>
      <c r="E190" s="9" t="s">
        <v>66</v>
      </c>
      <c r="F190" s="17">
        <v>455207.40625</v>
      </c>
      <c r="G190" s="17">
        <v>3456618.25</v>
      </c>
      <c r="H190" s="17">
        <v>3911825.75</v>
      </c>
      <c r="I190" s="57">
        <v>0.18093226850032806</v>
      </c>
      <c r="J190" s="9"/>
    </row>
    <row r="191" spans="1:10">
      <c r="A191" s="9">
        <v>118403302</v>
      </c>
      <c r="B191" s="9"/>
      <c r="C191" s="9" t="s">
        <v>237</v>
      </c>
      <c r="D191" s="9" t="s">
        <v>40</v>
      </c>
      <c r="E191" s="9" t="s">
        <v>43</v>
      </c>
      <c r="F191" s="17">
        <v>1155084</v>
      </c>
      <c r="G191" s="17">
        <v>25949138</v>
      </c>
      <c r="H191" s="17">
        <v>27104222</v>
      </c>
      <c r="I191" s="57">
        <v>0.46019050478935242</v>
      </c>
      <c r="J191" s="9"/>
    </row>
    <row r="192" spans="1:10">
      <c r="A192" s="9">
        <v>113363103</v>
      </c>
      <c r="B192" s="9"/>
      <c r="C192" s="9" t="s">
        <v>238</v>
      </c>
      <c r="D192" s="9" t="s">
        <v>40</v>
      </c>
      <c r="E192" s="9" t="s">
        <v>57</v>
      </c>
      <c r="F192" s="17">
        <v>771584.5625</v>
      </c>
      <c r="G192" s="17">
        <v>5634623.5</v>
      </c>
      <c r="H192" s="17">
        <v>6406208</v>
      </c>
      <c r="I192" s="57">
        <v>0.2597118616104126</v>
      </c>
      <c r="J192" s="9"/>
    </row>
    <row r="193" spans="1:10">
      <c r="A193" s="9">
        <v>107653802</v>
      </c>
      <c r="B193" s="9"/>
      <c r="C193" s="9" t="s">
        <v>239</v>
      </c>
      <c r="D193" s="9" t="s">
        <v>40</v>
      </c>
      <c r="E193" s="9" t="s">
        <v>45</v>
      </c>
      <c r="F193" s="17">
        <v>614410.1875</v>
      </c>
      <c r="G193" s="17">
        <v>6137014.5</v>
      </c>
      <c r="H193" s="17">
        <v>6751424.5</v>
      </c>
      <c r="I193" s="57">
        <v>0.36407476663589478</v>
      </c>
      <c r="J193" s="9"/>
    </row>
    <row r="194" spans="1:10">
      <c r="A194" s="9">
        <v>104433303</v>
      </c>
      <c r="B194" s="9"/>
      <c r="C194" s="9" t="s">
        <v>240</v>
      </c>
      <c r="D194" s="9" t="s">
        <v>40</v>
      </c>
      <c r="E194" s="9" t="s">
        <v>47</v>
      </c>
      <c r="F194" s="17">
        <v>234715.5</v>
      </c>
      <c r="G194" s="17">
        <v>2900254.75</v>
      </c>
      <c r="H194" s="17">
        <v>3134970.25</v>
      </c>
      <c r="I194" s="57">
        <v>0.37699311971664429</v>
      </c>
      <c r="J194" s="9"/>
    </row>
    <row r="195" spans="1:10">
      <c r="A195" s="9">
        <v>103024753</v>
      </c>
      <c r="B195" s="9"/>
      <c r="C195" s="9" t="s">
        <v>241</v>
      </c>
      <c r="D195" s="9" t="s">
        <v>40</v>
      </c>
      <c r="E195" s="9" t="s">
        <v>49</v>
      </c>
      <c r="F195" s="17">
        <v>452622.15625</v>
      </c>
      <c r="G195" s="17">
        <v>4592487</v>
      </c>
      <c r="H195" s="17">
        <v>5045109</v>
      </c>
      <c r="I195" s="57">
        <v>0.48549968004226685</v>
      </c>
      <c r="J195" s="9"/>
    </row>
    <row r="196" spans="1:10">
      <c r="A196" s="9">
        <v>108073503</v>
      </c>
      <c r="B196" s="9"/>
      <c r="C196" s="9" t="s">
        <v>242</v>
      </c>
      <c r="D196" s="9" t="s">
        <v>40</v>
      </c>
      <c r="E196" s="9" t="s">
        <v>54</v>
      </c>
      <c r="F196" s="17">
        <v>381439.9375</v>
      </c>
      <c r="G196" s="17">
        <v>3243797</v>
      </c>
      <c r="H196" s="17">
        <v>3625237</v>
      </c>
      <c r="I196" s="57">
        <v>0.3878958523273468</v>
      </c>
      <c r="J196" s="9"/>
    </row>
    <row r="197" spans="1:10">
      <c r="A197" s="9">
        <v>128323303</v>
      </c>
      <c r="B197" s="9"/>
      <c r="C197" s="9" t="s">
        <v>243</v>
      </c>
      <c r="D197" s="9" t="s">
        <v>40</v>
      </c>
      <c r="E197" s="9" t="s">
        <v>60</v>
      </c>
      <c r="F197" s="17">
        <v>140848.5</v>
      </c>
      <c r="G197" s="17">
        <v>1724258.625</v>
      </c>
      <c r="H197" s="17">
        <v>1865107.125</v>
      </c>
      <c r="I197" s="57">
        <v>0.56338798999786377</v>
      </c>
      <c r="J197" s="9"/>
    </row>
    <row r="198" spans="1:10">
      <c r="A198" s="9">
        <v>127044103</v>
      </c>
      <c r="B198" s="9"/>
      <c r="C198" s="9" t="s">
        <v>244</v>
      </c>
      <c r="D198" s="9" t="s">
        <v>40</v>
      </c>
      <c r="E198" s="9" t="s">
        <v>47</v>
      </c>
      <c r="F198" s="17">
        <v>354954</v>
      </c>
      <c r="G198" s="17">
        <v>3287777.75</v>
      </c>
      <c r="H198" s="17">
        <v>3642731.75</v>
      </c>
      <c r="I198" s="57">
        <v>0.4607875645160675</v>
      </c>
      <c r="J198" s="9"/>
    </row>
    <row r="199" spans="1:10">
      <c r="A199" s="9">
        <v>111312503</v>
      </c>
      <c r="B199" s="9"/>
      <c r="C199" s="9" t="s">
        <v>245</v>
      </c>
      <c r="D199" s="9" t="s">
        <v>40</v>
      </c>
      <c r="E199" s="9" t="s">
        <v>54</v>
      </c>
      <c r="F199" s="17">
        <v>284819.40625</v>
      </c>
      <c r="G199" s="17">
        <v>3110115.75</v>
      </c>
      <c r="H199" s="17">
        <v>3394935.25</v>
      </c>
      <c r="I199" s="57">
        <v>0.4242171049118042</v>
      </c>
      <c r="J199" s="9"/>
    </row>
    <row r="200" spans="1:10">
      <c r="A200" s="9">
        <v>128323703</v>
      </c>
      <c r="B200" s="9"/>
      <c r="C200" s="9" t="s">
        <v>246</v>
      </c>
      <c r="D200" s="9" t="s">
        <v>40</v>
      </c>
      <c r="E200" s="9" t="s">
        <v>60</v>
      </c>
      <c r="F200" s="17">
        <v>361059</v>
      </c>
      <c r="G200" s="17">
        <v>3309265.5</v>
      </c>
      <c r="H200" s="17">
        <v>3670324.5</v>
      </c>
      <c r="I200" s="57">
        <v>0.35290315747261047</v>
      </c>
      <c r="J200" s="9"/>
    </row>
    <row r="201" spans="1:10">
      <c r="A201" s="9">
        <v>125235103</v>
      </c>
      <c r="B201" s="9"/>
      <c r="C201" s="9" t="s">
        <v>247</v>
      </c>
      <c r="D201" s="9" t="s">
        <v>40</v>
      </c>
      <c r="E201" s="9" t="s">
        <v>66</v>
      </c>
      <c r="F201" s="17">
        <v>486386.84375</v>
      </c>
      <c r="G201" s="17">
        <v>5097767</v>
      </c>
      <c r="H201" s="17">
        <v>5584154</v>
      </c>
      <c r="I201" s="57">
        <v>0.3383631706237793</v>
      </c>
      <c r="J201" s="9"/>
    </row>
    <row r="202" spans="1:10">
      <c r="A202" s="9">
        <v>105256553</v>
      </c>
      <c r="B202" s="9"/>
      <c r="C202" s="9" t="s">
        <v>248</v>
      </c>
      <c r="D202" s="9" t="s">
        <v>40</v>
      </c>
      <c r="E202" s="9" t="s">
        <v>148</v>
      </c>
      <c r="F202" s="17">
        <v>200545.203125</v>
      </c>
      <c r="G202" s="17">
        <v>3151039.25</v>
      </c>
      <c r="H202" s="17">
        <v>3351584.5</v>
      </c>
      <c r="I202" s="57">
        <v>0.52397060394287109</v>
      </c>
      <c r="J202" s="9"/>
    </row>
    <row r="203" spans="1:10">
      <c r="A203" s="9">
        <v>104433604</v>
      </c>
      <c r="B203" s="9"/>
      <c r="C203" s="9" t="s">
        <v>249</v>
      </c>
      <c r="D203" s="9" t="s">
        <v>40</v>
      </c>
      <c r="E203" s="9" t="s">
        <v>47</v>
      </c>
      <c r="F203" s="17">
        <v>73179.8984375</v>
      </c>
      <c r="G203" s="17">
        <v>894446</v>
      </c>
      <c r="H203" s="17">
        <v>967625.875</v>
      </c>
      <c r="I203" s="57">
        <v>0.54333579540252686</v>
      </c>
      <c r="J203" s="9"/>
    </row>
    <row r="204" spans="1:10">
      <c r="A204" s="9">
        <v>107654103</v>
      </c>
      <c r="B204" s="9"/>
      <c r="C204" s="9" t="s">
        <v>250</v>
      </c>
      <c r="D204" s="9" t="s">
        <v>40</v>
      </c>
      <c r="E204" s="9" t="s">
        <v>45</v>
      </c>
      <c r="F204" s="17">
        <v>208923</v>
      </c>
      <c r="G204" s="17">
        <v>2819652.5</v>
      </c>
      <c r="H204" s="17">
        <v>3028575.5</v>
      </c>
      <c r="I204" s="57">
        <v>0.62621307373046875</v>
      </c>
      <c r="J204" s="9"/>
    </row>
    <row r="205" spans="1:10">
      <c r="A205" s="9">
        <v>101303503</v>
      </c>
      <c r="B205" s="9"/>
      <c r="C205" s="9" t="s">
        <v>251</v>
      </c>
      <c r="D205" s="9" t="s">
        <v>40</v>
      </c>
      <c r="E205" s="9" t="s">
        <v>45</v>
      </c>
      <c r="F205" s="17">
        <v>141233.703125</v>
      </c>
      <c r="G205" s="17">
        <v>1489533.875</v>
      </c>
      <c r="H205" s="17">
        <v>1630767.625</v>
      </c>
      <c r="I205" s="57">
        <v>0.60559141635894775</v>
      </c>
      <c r="J205" s="9"/>
    </row>
    <row r="206" spans="1:10">
      <c r="A206" s="9">
        <v>123463803</v>
      </c>
      <c r="B206" s="9"/>
      <c r="C206" s="9" t="s">
        <v>252</v>
      </c>
      <c r="D206" s="9" t="s">
        <v>40</v>
      </c>
      <c r="E206" s="9" t="s">
        <v>41</v>
      </c>
      <c r="F206" s="17">
        <v>59365.19921875</v>
      </c>
      <c r="G206" s="17">
        <v>700309.75</v>
      </c>
      <c r="H206" s="17">
        <v>759674.9375</v>
      </c>
      <c r="I206" s="57">
        <v>0.20041768252849579</v>
      </c>
      <c r="J206" s="9"/>
    </row>
    <row r="207" spans="1:10">
      <c r="A207" s="9">
        <v>117414003</v>
      </c>
      <c r="B207" s="9"/>
      <c r="C207" s="9" t="s">
        <v>253</v>
      </c>
      <c r="D207" s="9" t="s">
        <v>40</v>
      </c>
      <c r="E207" s="9" t="s">
        <v>54</v>
      </c>
      <c r="F207" s="17">
        <v>337182.3125</v>
      </c>
      <c r="G207" s="17">
        <v>3968107.5</v>
      </c>
      <c r="H207" s="17">
        <v>4305290</v>
      </c>
      <c r="I207" s="57">
        <v>0.52531826496124268</v>
      </c>
      <c r="J207" s="9"/>
    </row>
    <row r="208" spans="1:10">
      <c r="A208" s="9">
        <v>121135003</v>
      </c>
      <c r="B208" s="9"/>
      <c r="C208" s="9" t="s">
        <v>254</v>
      </c>
      <c r="D208" s="9" t="s">
        <v>40</v>
      </c>
      <c r="E208" s="9" t="s">
        <v>52</v>
      </c>
      <c r="F208" s="17">
        <v>173576.40625</v>
      </c>
      <c r="G208" s="17">
        <v>1896707.375</v>
      </c>
      <c r="H208" s="17">
        <v>2070283.75</v>
      </c>
      <c r="I208" s="57">
        <v>0.22467219829559326</v>
      </c>
      <c r="J208" s="9"/>
    </row>
    <row r="209" spans="1:10">
      <c r="A209" s="9">
        <v>109243503</v>
      </c>
      <c r="B209" s="9"/>
      <c r="C209" s="9" t="s">
        <v>255</v>
      </c>
      <c r="D209" s="9" t="s">
        <v>40</v>
      </c>
      <c r="E209" s="9" t="s">
        <v>54</v>
      </c>
      <c r="F209" s="17">
        <v>95142</v>
      </c>
      <c r="G209" s="17">
        <v>1434303.625</v>
      </c>
      <c r="H209" s="17">
        <v>1529445.625</v>
      </c>
      <c r="I209" s="57">
        <v>0.69332832098007202</v>
      </c>
      <c r="J209" s="9"/>
    </row>
    <row r="210" spans="1:10">
      <c r="A210" s="9">
        <v>111343603</v>
      </c>
      <c r="B210" s="9"/>
      <c r="C210" s="9" t="s">
        <v>256</v>
      </c>
      <c r="D210" s="9" t="s">
        <v>40</v>
      </c>
      <c r="E210" s="9" t="s">
        <v>57</v>
      </c>
      <c r="F210" s="17">
        <v>309378.3125</v>
      </c>
      <c r="G210" s="17">
        <v>3386352</v>
      </c>
      <c r="H210" s="17">
        <v>3695730.25</v>
      </c>
      <c r="I210" s="57">
        <v>0.42516425251960754</v>
      </c>
      <c r="J210" s="9"/>
    </row>
    <row r="211" spans="1:10">
      <c r="A211" s="9">
        <v>111312804</v>
      </c>
      <c r="B211" s="9"/>
      <c r="C211" s="9" t="s">
        <v>257</v>
      </c>
      <c r="D211" s="9" t="s">
        <v>40</v>
      </c>
      <c r="E211" s="9" t="s">
        <v>54</v>
      </c>
      <c r="F211" s="17">
        <v>98879.3984375</v>
      </c>
      <c r="G211" s="17">
        <v>1652105.625</v>
      </c>
      <c r="H211" s="17">
        <v>1750985</v>
      </c>
      <c r="I211" s="57">
        <v>0.54130923748016357</v>
      </c>
      <c r="J211" s="9"/>
    </row>
    <row r="212" spans="1:10">
      <c r="A212" s="9">
        <v>109422303</v>
      </c>
      <c r="B212" s="9"/>
      <c r="C212" s="9" t="s">
        <v>258</v>
      </c>
      <c r="D212" s="9" t="s">
        <v>40</v>
      </c>
      <c r="E212" s="9" t="s">
        <v>54</v>
      </c>
      <c r="F212" s="17">
        <v>177701.84375</v>
      </c>
      <c r="G212" s="17">
        <v>2474046.25</v>
      </c>
      <c r="H212" s="17">
        <v>2651748</v>
      </c>
      <c r="I212" s="57">
        <v>0.67320340871810913</v>
      </c>
      <c r="J212" s="9"/>
    </row>
    <row r="213" spans="1:10">
      <c r="A213" s="9">
        <v>104103603</v>
      </c>
      <c r="B213" s="9"/>
      <c r="C213" s="9" t="s">
        <v>259</v>
      </c>
      <c r="D213" s="9" t="s">
        <v>40</v>
      </c>
      <c r="E213" s="9" t="s">
        <v>47</v>
      </c>
      <c r="F213" s="17">
        <v>210126.59375</v>
      </c>
      <c r="G213" s="17">
        <v>2705577.25</v>
      </c>
      <c r="H213" s="17">
        <v>2915703.75</v>
      </c>
      <c r="I213" s="57">
        <v>0.64184302091598511</v>
      </c>
      <c r="J213" s="9"/>
    </row>
    <row r="214" spans="1:10">
      <c r="A214" s="9">
        <v>124154003</v>
      </c>
      <c r="B214" s="9"/>
      <c r="C214" s="9" t="s">
        <v>260</v>
      </c>
      <c r="D214" s="9" t="s">
        <v>40</v>
      </c>
      <c r="E214" s="9" t="s">
        <v>66</v>
      </c>
      <c r="F214" s="17">
        <v>330098.5625</v>
      </c>
      <c r="G214" s="17">
        <v>3335899</v>
      </c>
      <c r="H214" s="17">
        <v>3665997.5</v>
      </c>
      <c r="I214" s="57">
        <v>0.20048347115516663</v>
      </c>
      <c r="J214" s="9"/>
    </row>
    <row r="215" spans="1:10">
      <c r="A215" s="9">
        <v>106166503</v>
      </c>
      <c r="B215" s="9"/>
      <c r="C215" s="9" t="s">
        <v>261</v>
      </c>
      <c r="D215" s="9" t="s">
        <v>40</v>
      </c>
      <c r="E215" s="9" t="s">
        <v>47</v>
      </c>
      <c r="F215" s="17">
        <v>161831.25</v>
      </c>
      <c r="G215" s="17">
        <v>2047711.125</v>
      </c>
      <c r="H215" s="17">
        <v>2209542.5</v>
      </c>
      <c r="I215" s="57">
        <v>0.63711071014404297</v>
      </c>
      <c r="J215" s="9"/>
    </row>
    <row r="216" spans="1:10">
      <c r="A216" s="9">
        <v>110183602</v>
      </c>
      <c r="B216" s="9"/>
      <c r="C216" s="9" t="s">
        <v>262</v>
      </c>
      <c r="D216" s="9" t="s">
        <v>40</v>
      </c>
      <c r="E216" s="9" t="s">
        <v>54</v>
      </c>
      <c r="F216" s="17">
        <v>639310.0625</v>
      </c>
      <c r="G216" s="17">
        <v>7101937</v>
      </c>
      <c r="H216" s="17">
        <v>7741247</v>
      </c>
      <c r="I216" s="57">
        <v>0.49300894141197205</v>
      </c>
      <c r="J216" s="9"/>
    </row>
    <row r="217" spans="1:10">
      <c r="A217" s="9">
        <v>103025002</v>
      </c>
      <c r="B217" s="9"/>
      <c r="C217" s="9" t="s">
        <v>263</v>
      </c>
      <c r="D217" s="9" t="s">
        <v>40</v>
      </c>
      <c r="E217" s="9" t="s">
        <v>49</v>
      </c>
      <c r="F217" s="17">
        <v>271298.84375</v>
      </c>
      <c r="G217" s="17">
        <v>1966442.75</v>
      </c>
      <c r="H217" s="17">
        <v>2237741.5</v>
      </c>
      <c r="I217" s="57">
        <v>0.2750994861125946</v>
      </c>
      <c r="J217" s="9"/>
    </row>
    <row r="218" spans="1:10">
      <c r="A218" s="9">
        <v>107654403</v>
      </c>
      <c r="B218" s="9"/>
      <c r="C218" s="9" t="s">
        <v>264</v>
      </c>
      <c r="D218" s="9" t="s">
        <v>40</v>
      </c>
      <c r="E218" s="9" t="s">
        <v>45</v>
      </c>
      <c r="F218" s="17">
        <v>504477.75</v>
      </c>
      <c r="G218" s="17">
        <v>5369672</v>
      </c>
      <c r="H218" s="17">
        <v>5874150</v>
      </c>
      <c r="I218" s="57">
        <v>0.49877932667732239</v>
      </c>
      <c r="J218" s="9"/>
    </row>
    <row r="219" spans="1:10">
      <c r="A219" s="9">
        <v>104107803</v>
      </c>
      <c r="B219" s="9"/>
      <c r="C219" s="9" t="s">
        <v>265</v>
      </c>
      <c r="D219" s="9" t="s">
        <v>40</v>
      </c>
      <c r="E219" s="9" t="s">
        <v>47</v>
      </c>
      <c r="F219" s="17">
        <v>247535.40625</v>
      </c>
      <c r="G219" s="17">
        <v>2426757</v>
      </c>
      <c r="H219" s="17">
        <v>2674292.5</v>
      </c>
      <c r="I219" s="57">
        <v>0.41392409801483154</v>
      </c>
      <c r="J219" s="9"/>
    </row>
    <row r="220" spans="1:10">
      <c r="A220" s="9">
        <v>114064003</v>
      </c>
      <c r="B220" s="9"/>
      <c r="C220" s="9" t="s">
        <v>266</v>
      </c>
      <c r="D220" s="9" t="s">
        <v>40</v>
      </c>
      <c r="E220" s="9" t="s">
        <v>52</v>
      </c>
      <c r="F220" s="17">
        <v>177499.953125</v>
      </c>
      <c r="G220" s="17">
        <v>1536340.75</v>
      </c>
      <c r="H220" s="17">
        <v>1713840.75</v>
      </c>
      <c r="I220" s="57">
        <v>0.24306206405162811</v>
      </c>
      <c r="J220" s="9"/>
    </row>
    <row r="221" spans="1:10">
      <c r="A221" s="9">
        <v>119665003</v>
      </c>
      <c r="B221" s="9"/>
      <c r="C221" s="9" t="s">
        <v>267</v>
      </c>
      <c r="D221" s="9" t="s">
        <v>40</v>
      </c>
      <c r="E221" s="9" t="s">
        <v>43</v>
      </c>
      <c r="F221" s="17">
        <v>176643.59375</v>
      </c>
      <c r="G221" s="17">
        <v>1856259.875</v>
      </c>
      <c r="H221" s="17">
        <v>2032903.5</v>
      </c>
      <c r="I221" s="57">
        <v>0.46628078818321228</v>
      </c>
      <c r="J221" s="9"/>
    </row>
    <row r="222" spans="1:10">
      <c r="A222" s="9">
        <v>118403903</v>
      </c>
      <c r="B222" s="9"/>
      <c r="C222" s="9" t="s">
        <v>268</v>
      </c>
      <c r="D222" s="9" t="s">
        <v>40</v>
      </c>
      <c r="E222" s="9" t="s">
        <v>43</v>
      </c>
      <c r="F222" s="17">
        <v>217072.953125</v>
      </c>
      <c r="G222" s="17">
        <v>2094357.375</v>
      </c>
      <c r="H222" s="17">
        <v>2311430.25</v>
      </c>
      <c r="I222" s="57">
        <v>0.40869998931884766</v>
      </c>
      <c r="J222" s="9"/>
    </row>
    <row r="223" spans="1:10">
      <c r="A223" s="9">
        <v>119354603</v>
      </c>
      <c r="B223" s="9"/>
      <c r="C223" s="9" t="s">
        <v>269</v>
      </c>
      <c r="D223" s="9" t="s">
        <v>40</v>
      </c>
      <c r="E223" s="9" t="s">
        <v>43</v>
      </c>
      <c r="F223" s="17">
        <v>189653.09375</v>
      </c>
      <c r="G223" s="17">
        <v>1888178.625</v>
      </c>
      <c r="H223" s="17">
        <v>2077831.75</v>
      </c>
      <c r="I223" s="57">
        <v>0.43950897455215454</v>
      </c>
      <c r="J223" s="9"/>
    </row>
    <row r="224" spans="1:10">
      <c r="A224" s="9">
        <v>104433903</v>
      </c>
      <c r="B224" s="9"/>
      <c r="C224" s="9" t="s">
        <v>270</v>
      </c>
      <c r="D224" s="9" t="s">
        <v>40</v>
      </c>
      <c r="E224" s="9" t="s">
        <v>47</v>
      </c>
      <c r="F224" s="17">
        <v>132414.59375</v>
      </c>
      <c r="G224" s="17">
        <v>1718112</v>
      </c>
      <c r="H224" s="17">
        <v>1850526.625</v>
      </c>
      <c r="I224" s="57">
        <v>0.59770482778549194</v>
      </c>
      <c r="J224" s="9"/>
    </row>
    <row r="225" spans="1:10">
      <c r="A225" s="9">
        <v>113363603</v>
      </c>
      <c r="B225" s="9"/>
      <c r="C225" s="9" t="s">
        <v>271</v>
      </c>
      <c r="D225" s="9" t="s">
        <v>40</v>
      </c>
      <c r="E225" s="9" t="s">
        <v>57</v>
      </c>
      <c r="F225" s="17">
        <v>273176.09375</v>
      </c>
      <c r="G225" s="17">
        <v>2104468.75</v>
      </c>
      <c r="H225" s="17">
        <v>2377644.75</v>
      </c>
      <c r="I225" s="57">
        <v>0.23289182782173157</v>
      </c>
      <c r="J225" s="9"/>
    </row>
    <row r="226" spans="1:10">
      <c r="A226" s="9">
        <v>113364002</v>
      </c>
      <c r="B226" s="9"/>
      <c r="C226" s="9" t="s">
        <v>272</v>
      </c>
      <c r="D226" s="9" t="s">
        <v>40</v>
      </c>
      <c r="E226" s="9" t="s">
        <v>57</v>
      </c>
      <c r="F226" s="17">
        <v>1977098.75</v>
      </c>
      <c r="G226" s="17">
        <v>21782804</v>
      </c>
      <c r="H226" s="17">
        <v>23759902</v>
      </c>
      <c r="I226" s="57">
        <v>0.48665904998779297</v>
      </c>
      <c r="J226" s="9"/>
    </row>
    <row r="227" spans="1:10">
      <c r="A227" s="9">
        <v>104374003</v>
      </c>
      <c r="B227" s="9"/>
      <c r="C227" s="9" t="s">
        <v>273</v>
      </c>
      <c r="D227" s="9" t="s">
        <v>40</v>
      </c>
      <c r="E227" s="9" t="s">
        <v>47</v>
      </c>
      <c r="F227" s="17">
        <v>136593</v>
      </c>
      <c r="G227" s="17">
        <v>1786261.5</v>
      </c>
      <c r="H227" s="17">
        <v>1922854.5</v>
      </c>
      <c r="I227" s="57">
        <v>0.63079601526260376</v>
      </c>
      <c r="J227" s="9"/>
    </row>
    <row r="228" spans="1:10">
      <c r="A228" s="9">
        <v>101264003</v>
      </c>
      <c r="B228" s="9"/>
      <c r="C228" s="9" t="s">
        <v>274</v>
      </c>
      <c r="D228" s="9" t="s">
        <v>40</v>
      </c>
      <c r="E228" s="9" t="s">
        <v>45</v>
      </c>
      <c r="F228" s="17">
        <v>466982.40625</v>
      </c>
      <c r="G228" s="17">
        <v>4917152</v>
      </c>
      <c r="H228" s="17">
        <v>5384134.5</v>
      </c>
      <c r="I228" s="57">
        <v>0.48390224575996399</v>
      </c>
      <c r="J228" s="9"/>
    </row>
    <row r="229" spans="1:10">
      <c r="A229" s="9">
        <v>113384603</v>
      </c>
      <c r="B229" s="9"/>
      <c r="C229" s="9" t="s">
        <v>275</v>
      </c>
      <c r="D229" s="9" t="s">
        <v>40</v>
      </c>
      <c r="E229" s="9" t="s">
        <v>57</v>
      </c>
      <c r="F229" s="17">
        <v>829216.5</v>
      </c>
      <c r="G229" s="17">
        <v>15686906</v>
      </c>
      <c r="H229" s="17">
        <v>16516122</v>
      </c>
      <c r="I229" s="57">
        <v>0.61351847648620605</v>
      </c>
      <c r="J229" s="9"/>
    </row>
    <row r="230" spans="1:10">
      <c r="A230" s="9">
        <v>128034503</v>
      </c>
      <c r="B230" s="9"/>
      <c r="C230" s="9" t="s">
        <v>276</v>
      </c>
      <c r="D230" s="9" t="s">
        <v>40</v>
      </c>
      <c r="E230" s="9" t="s">
        <v>60</v>
      </c>
      <c r="F230" s="17">
        <v>119243.1015625</v>
      </c>
      <c r="G230" s="17">
        <v>1342125.125</v>
      </c>
      <c r="H230" s="17">
        <v>1461368.25</v>
      </c>
      <c r="I230" s="57">
        <v>0.51100075244903564</v>
      </c>
      <c r="J230" s="9"/>
    </row>
    <row r="231" spans="1:10">
      <c r="A231" s="9">
        <v>121135503</v>
      </c>
      <c r="B231" s="9"/>
      <c r="C231" s="9" t="s">
        <v>277</v>
      </c>
      <c r="D231" s="9" t="s">
        <v>40</v>
      </c>
      <c r="E231" s="9" t="s">
        <v>52</v>
      </c>
      <c r="F231" s="17">
        <v>352071</v>
      </c>
      <c r="G231" s="17">
        <v>3856124</v>
      </c>
      <c r="H231" s="17">
        <v>4208195</v>
      </c>
      <c r="I231" s="57">
        <v>0.3703693151473999</v>
      </c>
      <c r="J231" s="9"/>
    </row>
    <row r="232" spans="1:10">
      <c r="A232" s="9">
        <v>116604003</v>
      </c>
      <c r="B232" s="9"/>
      <c r="C232" s="9" t="s">
        <v>278</v>
      </c>
      <c r="D232" s="9" t="s">
        <v>40</v>
      </c>
      <c r="E232" s="9" t="s">
        <v>54</v>
      </c>
      <c r="F232" s="17">
        <v>201790.203125</v>
      </c>
      <c r="G232" s="17">
        <v>1783504.125</v>
      </c>
      <c r="H232" s="17">
        <v>1985294.375</v>
      </c>
      <c r="I232" s="57">
        <v>0.21661549806594849</v>
      </c>
      <c r="J232" s="9"/>
    </row>
    <row r="233" spans="1:10">
      <c r="A233" s="9">
        <v>107654903</v>
      </c>
      <c r="B233" s="9"/>
      <c r="C233" s="9" t="s">
        <v>279</v>
      </c>
      <c r="D233" s="9" t="s">
        <v>40</v>
      </c>
      <c r="E233" s="9" t="s">
        <v>45</v>
      </c>
      <c r="F233" s="17">
        <v>196439.703125</v>
      </c>
      <c r="G233" s="17">
        <v>1825793.125</v>
      </c>
      <c r="H233" s="17">
        <v>2022232.875</v>
      </c>
      <c r="I233" s="57">
        <v>0.36628222465515137</v>
      </c>
      <c r="J233" s="9"/>
    </row>
    <row r="234" spans="1:10">
      <c r="A234" s="9">
        <v>116493503</v>
      </c>
      <c r="B234" s="9"/>
      <c r="C234" s="9" t="s">
        <v>280</v>
      </c>
      <c r="D234" s="9" t="s">
        <v>40</v>
      </c>
      <c r="E234" s="9" t="s">
        <v>43</v>
      </c>
      <c r="F234" s="17">
        <v>155776.796875</v>
      </c>
      <c r="G234" s="17">
        <v>2097228.25</v>
      </c>
      <c r="H234" s="17">
        <v>2253005</v>
      </c>
      <c r="I234" s="57">
        <v>0.50097560882568359</v>
      </c>
      <c r="J234" s="9"/>
    </row>
    <row r="235" spans="1:10">
      <c r="A235" s="9">
        <v>112015203</v>
      </c>
      <c r="B235" s="9"/>
      <c r="C235" s="9" t="s">
        <v>281</v>
      </c>
      <c r="D235" s="9" t="s">
        <v>40</v>
      </c>
      <c r="E235" s="9" t="s">
        <v>57</v>
      </c>
      <c r="F235" s="17">
        <v>244423.5</v>
      </c>
      <c r="G235" s="17">
        <v>2758328.5</v>
      </c>
      <c r="H235" s="17">
        <v>3002752</v>
      </c>
      <c r="I235" s="57">
        <v>0.33767810463905334</v>
      </c>
      <c r="J235" s="9"/>
    </row>
    <row r="236" spans="1:10">
      <c r="A236" s="9">
        <v>115224003</v>
      </c>
      <c r="B236" s="9"/>
      <c r="C236" s="9" t="s">
        <v>282</v>
      </c>
      <c r="D236" s="9" t="s">
        <v>40</v>
      </c>
      <c r="E236" s="9" t="s">
        <v>57</v>
      </c>
      <c r="F236" s="17">
        <v>442208.25</v>
      </c>
      <c r="G236" s="17">
        <v>4379066.5</v>
      </c>
      <c r="H236" s="17">
        <v>4821275</v>
      </c>
      <c r="I236" s="57">
        <v>0.344260573387146</v>
      </c>
      <c r="J236" s="9"/>
    </row>
    <row r="237" spans="1:10">
      <c r="A237" s="9">
        <v>123464502</v>
      </c>
      <c r="B237" s="9"/>
      <c r="C237" s="9" t="s">
        <v>283</v>
      </c>
      <c r="D237" s="9" t="s">
        <v>40</v>
      </c>
      <c r="E237" s="9" t="s">
        <v>41</v>
      </c>
      <c r="F237" s="17">
        <v>529516.5</v>
      </c>
      <c r="G237" s="17">
        <v>5386086</v>
      </c>
      <c r="H237" s="17">
        <v>5915602.5</v>
      </c>
      <c r="I237" s="57">
        <v>0.14614389836788177</v>
      </c>
      <c r="J237" s="9"/>
    </row>
    <row r="238" spans="1:10">
      <c r="A238" s="9">
        <v>123464603</v>
      </c>
      <c r="B238" s="9"/>
      <c r="C238" s="9" t="s">
        <v>284</v>
      </c>
      <c r="D238" s="9" t="s">
        <v>40</v>
      </c>
      <c r="E238" s="9" t="s">
        <v>41</v>
      </c>
      <c r="F238" s="17">
        <v>163504.796875</v>
      </c>
      <c r="G238" s="17">
        <v>1942412</v>
      </c>
      <c r="H238" s="17">
        <v>2105916.75</v>
      </c>
      <c r="I238" s="57">
        <v>0.194814532995224</v>
      </c>
      <c r="J238" s="9"/>
    </row>
    <row r="239" spans="1:10">
      <c r="A239" s="9">
        <v>117414203</v>
      </c>
      <c r="B239" s="9"/>
      <c r="C239" s="9" t="s">
        <v>285</v>
      </c>
      <c r="D239" s="9" t="s">
        <v>40</v>
      </c>
      <c r="E239" s="9" t="s">
        <v>54</v>
      </c>
      <c r="F239" s="17">
        <v>150733.34375</v>
      </c>
      <c r="G239" s="17">
        <v>1865383.875</v>
      </c>
      <c r="H239" s="17">
        <v>2016117.25</v>
      </c>
      <c r="I239" s="57">
        <v>0.29974669218063354</v>
      </c>
      <c r="J239" s="9"/>
    </row>
    <row r="240" spans="1:10">
      <c r="A240" s="9">
        <v>129544503</v>
      </c>
      <c r="B240" s="9"/>
      <c r="C240" s="9" t="s">
        <v>286</v>
      </c>
      <c r="D240" s="9" t="s">
        <v>40</v>
      </c>
      <c r="E240" s="9" t="s">
        <v>52</v>
      </c>
      <c r="F240" s="17">
        <v>226756.046875</v>
      </c>
      <c r="G240" s="17">
        <v>2628161.5</v>
      </c>
      <c r="H240" s="17">
        <v>2854917.5</v>
      </c>
      <c r="I240" s="57">
        <v>0.60521793365478516</v>
      </c>
      <c r="J240" s="9"/>
    </row>
    <row r="241" spans="1:10">
      <c r="A241" s="9">
        <v>113364403</v>
      </c>
      <c r="B241" s="9"/>
      <c r="C241" s="9" t="s">
        <v>287</v>
      </c>
      <c r="D241" s="9" t="s">
        <v>40</v>
      </c>
      <c r="E241" s="9" t="s">
        <v>57</v>
      </c>
      <c r="F241" s="17">
        <v>289356.3125</v>
      </c>
      <c r="G241" s="17">
        <v>3091126.5</v>
      </c>
      <c r="H241" s="17">
        <v>3380482.75</v>
      </c>
      <c r="I241" s="57">
        <v>0.27619558572769165</v>
      </c>
      <c r="J241" s="9"/>
    </row>
    <row r="242" spans="1:10">
      <c r="A242" s="9">
        <v>113364503</v>
      </c>
      <c r="B242" s="9"/>
      <c r="C242" s="9" t="s">
        <v>288</v>
      </c>
      <c r="D242" s="9" t="s">
        <v>40</v>
      </c>
      <c r="E242" s="9" t="s">
        <v>57</v>
      </c>
      <c r="F242" s="17">
        <v>467636.25</v>
      </c>
      <c r="G242" s="17">
        <v>4812268.5</v>
      </c>
      <c r="H242" s="17">
        <v>5279905</v>
      </c>
      <c r="I242" s="57">
        <v>0.20668432116508484</v>
      </c>
      <c r="J242" s="9"/>
    </row>
    <row r="243" spans="1:10">
      <c r="A243" s="9">
        <v>128325203</v>
      </c>
      <c r="B243" s="9"/>
      <c r="C243" s="9" t="s">
        <v>289</v>
      </c>
      <c r="D243" s="9" t="s">
        <v>40</v>
      </c>
      <c r="E243" s="9" t="s">
        <v>60</v>
      </c>
      <c r="F243" s="17">
        <v>218875.046875</v>
      </c>
      <c r="G243" s="17">
        <v>2785177.5</v>
      </c>
      <c r="H243" s="17">
        <v>3004052.5</v>
      </c>
      <c r="I243" s="57">
        <v>0.61273616552352905</v>
      </c>
      <c r="J243" s="9"/>
    </row>
    <row r="244" spans="1:10">
      <c r="A244" s="9">
        <v>125235502</v>
      </c>
      <c r="B244" s="9"/>
      <c r="C244" s="9" t="s">
        <v>290</v>
      </c>
      <c r="D244" s="9" t="s">
        <v>40</v>
      </c>
      <c r="E244" s="9" t="s">
        <v>66</v>
      </c>
      <c r="F244" s="17">
        <v>271047.59375</v>
      </c>
      <c r="G244" s="17">
        <v>2086543.375</v>
      </c>
      <c r="H244" s="17">
        <v>2357591</v>
      </c>
      <c r="I244" s="57">
        <v>0.16042527556419373</v>
      </c>
      <c r="J244" s="9"/>
    </row>
    <row r="245" spans="1:10">
      <c r="A245" s="9">
        <v>104105003</v>
      </c>
      <c r="B245" s="9"/>
      <c r="C245" s="9" t="s">
        <v>291</v>
      </c>
      <c r="D245" s="9" t="s">
        <v>40</v>
      </c>
      <c r="E245" s="9" t="s">
        <v>47</v>
      </c>
      <c r="F245" s="17">
        <v>198828.453125</v>
      </c>
      <c r="G245" s="17">
        <v>1825564.125</v>
      </c>
      <c r="H245" s="17">
        <v>2024392.625</v>
      </c>
      <c r="I245" s="57">
        <v>0.26705139875411987</v>
      </c>
      <c r="J245" s="9"/>
    </row>
    <row r="246" spans="1:10">
      <c r="A246" s="9">
        <v>101633903</v>
      </c>
      <c r="B246" s="9"/>
      <c r="C246" s="9" t="s">
        <v>292</v>
      </c>
      <c r="D246" s="9" t="s">
        <v>40</v>
      </c>
      <c r="E246" s="9" t="s">
        <v>45</v>
      </c>
      <c r="F246" s="17">
        <v>259708.203125</v>
      </c>
      <c r="G246" s="17">
        <v>2880885</v>
      </c>
      <c r="H246" s="17">
        <v>3140593.25</v>
      </c>
      <c r="I246" s="57">
        <v>0.53471887111663818</v>
      </c>
      <c r="J246" s="9"/>
    </row>
    <row r="247" spans="1:10">
      <c r="A247" s="9">
        <v>103026002</v>
      </c>
      <c r="B247" s="9"/>
      <c r="C247" s="9" t="s">
        <v>293</v>
      </c>
      <c r="D247" s="9" t="s">
        <v>40</v>
      </c>
      <c r="E247" s="9" t="s">
        <v>49</v>
      </c>
      <c r="F247" s="17">
        <v>778313.25</v>
      </c>
      <c r="G247" s="17">
        <v>10685784</v>
      </c>
      <c r="H247" s="17">
        <v>11464097</v>
      </c>
      <c r="I247" s="57">
        <v>0.61865133047103882</v>
      </c>
      <c r="J247" s="9"/>
    </row>
    <row r="248" spans="1:10">
      <c r="A248" s="9">
        <v>115216503</v>
      </c>
      <c r="B248" s="9"/>
      <c r="C248" s="9" t="s">
        <v>294</v>
      </c>
      <c r="D248" s="9" t="s">
        <v>40</v>
      </c>
      <c r="E248" s="9" t="s">
        <v>57</v>
      </c>
      <c r="F248" s="17">
        <v>421239.4375</v>
      </c>
      <c r="G248" s="17">
        <v>3888684.75</v>
      </c>
      <c r="H248" s="17">
        <v>4309924</v>
      </c>
      <c r="I248" s="57">
        <v>0.24718266725540161</v>
      </c>
      <c r="J248" s="9"/>
    </row>
    <row r="249" spans="1:10">
      <c r="A249" s="9">
        <v>104435003</v>
      </c>
      <c r="B249" s="9"/>
      <c r="C249" s="9" t="s">
        <v>295</v>
      </c>
      <c r="D249" s="9" t="s">
        <v>40</v>
      </c>
      <c r="E249" s="9" t="s">
        <v>47</v>
      </c>
      <c r="F249" s="17">
        <v>169708.5</v>
      </c>
      <c r="G249" s="17">
        <v>1832727.375</v>
      </c>
      <c r="H249" s="17">
        <v>2002435.875</v>
      </c>
      <c r="I249" s="57">
        <v>0.44761914014816284</v>
      </c>
      <c r="J249" s="9"/>
    </row>
    <row r="250" spans="1:10">
      <c r="A250" s="9">
        <v>123465303</v>
      </c>
      <c r="B250" s="9"/>
      <c r="C250" s="9" t="s">
        <v>296</v>
      </c>
      <c r="D250" s="9" t="s">
        <v>40</v>
      </c>
      <c r="E250" s="9" t="s">
        <v>41</v>
      </c>
      <c r="F250" s="17">
        <v>418159.8125</v>
      </c>
      <c r="G250" s="17">
        <v>3699033.5</v>
      </c>
      <c r="H250" s="17">
        <v>4117193.25</v>
      </c>
      <c r="I250" s="57">
        <v>0.20816655457019806</v>
      </c>
      <c r="J250" s="9"/>
    </row>
    <row r="251" spans="1:10">
      <c r="A251" s="9">
        <v>108565203</v>
      </c>
      <c r="B251" s="9"/>
      <c r="C251" s="9" t="s">
        <v>297</v>
      </c>
      <c r="D251" s="9" t="s">
        <v>40</v>
      </c>
      <c r="E251" s="9" t="s">
        <v>60</v>
      </c>
      <c r="F251" s="17">
        <v>117190.796875</v>
      </c>
      <c r="G251" s="17">
        <v>1649751.125</v>
      </c>
      <c r="H251" s="17">
        <v>1766941.875</v>
      </c>
      <c r="I251" s="57">
        <v>0.67897665500640869</v>
      </c>
      <c r="J251" s="9"/>
    </row>
    <row r="252" spans="1:10">
      <c r="A252" s="9">
        <v>119355503</v>
      </c>
      <c r="B252" s="9"/>
      <c r="C252" s="9" t="s">
        <v>298</v>
      </c>
      <c r="D252" s="9" t="s">
        <v>40</v>
      </c>
      <c r="E252" s="9" t="s">
        <v>43</v>
      </c>
      <c r="F252" s="17">
        <v>196955.546875</v>
      </c>
      <c r="G252" s="17">
        <v>2399209</v>
      </c>
      <c r="H252" s="17">
        <v>2596164.5</v>
      </c>
      <c r="I252" s="57">
        <v>0.31998917460441589</v>
      </c>
      <c r="J252" s="9"/>
    </row>
    <row r="253" spans="1:10">
      <c r="A253" s="9">
        <v>116555003</v>
      </c>
      <c r="B253" s="9"/>
      <c r="C253" s="9" t="s">
        <v>299</v>
      </c>
      <c r="D253" s="9" t="s">
        <v>40</v>
      </c>
      <c r="E253" s="9" t="s">
        <v>54</v>
      </c>
      <c r="F253" s="17">
        <v>290203.8125</v>
      </c>
      <c r="G253" s="17">
        <v>3080959.25</v>
      </c>
      <c r="H253" s="17">
        <v>3371163</v>
      </c>
      <c r="I253" s="57">
        <v>0.45799148082733154</v>
      </c>
      <c r="J253" s="9"/>
    </row>
    <row r="254" spans="1:10">
      <c r="A254" s="9">
        <v>115226003</v>
      </c>
      <c r="B254" s="9"/>
      <c r="C254" s="9" t="s">
        <v>300</v>
      </c>
      <c r="D254" s="9" t="s">
        <v>40</v>
      </c>
      <c r="E254" s="9" t="s">
        <v>57</v>
      </c>
      <c r="F254" s="17">
        <v>342200.25</v>
      </c>
      <c r="G254" s="17">
        <v>3372932</v>
      </c>
      <c r="H254" s="17">
        <v>3715132.25</v>
      </c>
      <c r="I254" s="57">
        <v>0.32516878843307495</v>
      </c>
      <c r="J254" s="9"/>
    </row>
    <row r="255" spans="1:10">
      <c r="A255" s="9">
        <v>127045303</v>
      </c>
      <c r="B255" s="9"/>
      <c r="C255" s="9" t="s">
        <v>301</v>
      </c>
      <c r="D255" s="9" t="s">
        <v>40</v>
      </c>
      <c r="E255" s="9" t="s">
        <v>47</v>
      </c>
      <c r="F255" s="17">
        <v>50433.1484375</v>
      </c>
      <c r="G255" s="17">
        <v>833884.6875</v>
      </c>
      <c r="H255" s="17">
        <v>884317.8125</v>
      </c>
      <c r="I255" s="57">
        <v>0.7134363055229187</v>
      </c>
      <c r="J255" s="9"/>
    </row>
    <row r="256" spans="1:10">
      <c r="A256" s="9">
        <v>111444602</v>
      </c>
      <c r="B256" s="9"/>
      <c r="C256" s="9" t="s">
        <v>302</v>
      </c>
      <c r="D256" s="9" t="s">
        <v>40</v>
      </c>
      <c r="E256" s="9" t="s">
        <v>54</v>
      </c>
      <c r="F256" s="17">
        <v>674802.625</v>
      </c>
      <c r="G256" s="17">
        <v>9313228</v>
      </c>
      <c r="H256" s="17">
        <v>9988031</v>
      </c>
      <c r="I256" s="57">
        <v>0.47915667295455933</v>
      </c>
      <c r="J256" s="9"/>
    </row>
    <row r="257" spans="1:10">
      <c r="A257" s="9">
        <v>116605003</v>
      </c>
      <c r="B257" s="9"/>
      <c r="C257" s="9" t="s">
        <v>303</v>
      </c>
      <c r="D257" s="9" t="s">
        <v>40</v>
      </c>
      <c r="E257" s="9" t="s">
        <v>54</v>
      </c>
      <c r="F257" s="17">
        <v>245749.203125</v>
      </c>
      <c r="G257" s="17">
        <v>2606133.25</v>
      </c>
      <c r="H257" s="17">
        <v>2851882.5</v>
      </c>
      <c r="I257" s="57">
        <v>0.37661659717559814</v>
      </c>
      <c r="J257" s="9"/>
    </row>
    <row r="258" spans="1:10">
      <c r="A258" s="9">
        <v>105257602</v>
      </c>
      <c r="B258" s="9"/>
      <c r="C258" s="9" t="s">
        <v>304</v>
      </c>
      <c r="D258" s="9" t="s">
        <v>40</v>
      </c>
      <c r="E258" s="9" t="s">
        <v>148</v>
      </c>
      <c r="F258" s="17">
        <v>716689.0625</v>
      </c>
      <c r="G258" s="17">
        <v>5487725.5</v>
      </c>
      <c r="H258" s="17">
        <v>6204414.5</v>
      </c>
      <c r="I258" s="57">
        <v>0.30096668004989624</v>
      </c>
      <c r="J258" s="9"/>
    </row>
    <row r="259" spans="1:10">
      <c r="A259" s="9">
        <v>115226103</v>
      </c>
      <c r="B259" s="9"/>
      <c r="C259" s="9" t="s">
        <v>305</v>
      </c>
      <c r="D259" s="9" t="s">
        <v>40</v>
      </c>
      <c r="E259" s="9" t="s">
        <v>57</v>
      </c>
      <c r="F259" s="17">
        <v>130199.8515625</v>
      </c>
      <c r="G259" s="17">
        <v>1329251.875</v>
      </c>
      <c r="H259" s="17">
        <v>1459451.75</v>
      </c>
      <c r="I259" s="57">
        <v>0.4037330150604248</v>
      </c>
      <c r="J259" s="9"/>
    </row>
    <row r="260" spans="1:10">
      <c r="A260" s="9">
        <v>116195004</v>
      </c>
      <c r="B260" s="9"/>
      <c r="C260" s="9" t="s">
        <v>306</v>
      </c>
      <c r="D260" s="9" t="s">
        <v>40</v>
      </c>
      <c r="E260" s="9" t="s">
        <v>43</v>
      </c>
      <c r="F260" s="17">
        <v>96271.203125</v>
      </c>
      <c r="G260" s="17">
        <v>1148423.125</v>
      </c>
      <c r="H260" s="17">
        <v>1244694.375</v>
      </c>
      <c r="I260" s="57">
        <v>0.50199037790298462</v>
      </c>
      <c r="J260" s="9"/>
    </row>
    <row r="261" spans="1:10">
      <c r="A261" s="9">
        <v>116495003</v>
      </c>
      <c r="B261" s="9"/>
      <c r="C261" s="9" t="s">
        <v>307</v>
      </c>
      <c r="D261" s="9" t="s">
        <v>40</v>
      </c>
      <c r="E261" s="9" t="s">
        <v>43</v>
      </c>
      <c r="F261" s="17">
        <v>292556.25</v>
      </c>
      <c r="G261" s="17">
        <v>2963690</v>
      </c>
      <c r="H261" s="17">
        <v>3256246.25</v>
      </c>
      <c r="I261" s="57">
        <v>0.46085444092750549</v>
      </c>
      <c r="J261" s="9"/>
    </row>
    <row r="262" spans="1:10">
      <c r="A262" s="9">
        <v>129544703</v>
      </c>
      <c r="B262" s="9"/>
      <c r="C262" s="9" t="s">
        <v>308</v>
      </c>
      <c r="D262" s="9" t="s">
        <v>40</v>
      </c>
      <c r="E262" s="9" t="s">
        <v>52</v>
      </c>
      <c r="F262" s="17">
        <v>209823.59375</v>
      </c>
      <c r="G262" s="17">
        <v>2839967.75</v>
      </c>
      <c r="H262" s="17">
        <v>3049791.25</v>
      </c>
      <c r="I262" s="57">
        <v>0.48864695429801941</v>
      </c>
      <c r="J262" s="9"/>
    </row>
    <row r="263" spans="1:10">
      <c r="A263" s="9">
        <v>104375003</v>
      </c>
      <c r="B263" s="9"/>
      <c r="C263" s="9" t="s">
        <v>309</v>
      </c>
      <c r="D263" s="9" t="s">
        <v>40</v>
      </c>
      <c r="E263" s="9" t="s">
        <v>47</v>
      </c>
      <c r="F263" s="17">
        <v>205225.5</v>
      </c>
      <c r="G263" s="17">
        <v>2630488.75</v>
      </c>
      <c r="H263" s="17">
        <v>2835714.25</v>
      </c>
      <c r="I263" s="57">
        <v>0.62711000442504883</v>
      </c>
      <c r="J263" s="9"/>
    </row>
    <row r="264" spans="1:10">
      <c r="A264" s="9">
        <v>107655803</v>
      </c>
      <c r="B264" s="9"/>
      <c r="C264" s="9" t="s">
        <v>310</v>
      </c>
      <c r="D264" s="9" t="s">
        <v>40</v>
      </c>
      <c r="E264" s="9" t="s">
        <v>45</v>
      </c>
      <c r="F264" s="17">
        <v>148656.296875</v>
      </c>
      <c r="G264" s="17">
        <v>1776899.375</v>
      </c>
      <c r="H264" s="17">
        <v>1925555.625</v>
      </c>
      <c r="I264" s="57">
        <v>0.63177990913391113</v>
      </c>
      <c r="J264" s="9"/>
    </row>
    <row r="265" spans="1:10">
      <c r="A265" s="9">
        <v>104105353</v>
      </c>
      <c r="B265" s="9"/>
      <c r="C265" s="9" t="s">
        <v>311</v>
      </c>
      <c r="D265" s="9" t="s">
        <v>40</v>
      </c>
      <c r="E265" s="9" t="s">
        <v>47</v>
      </c>
      <c r="F265" s="17">
        <v>189178.65625</v>
      </c>
      <c r="G265" s="17">
        <v>2342506</v>
      </c>
      <c r="H265" s="17">
        <v>2531684.75</v>
      </c>
      <c r="I265" s="57">
        <v>0.61864930391311646</v>
      </c>
      <c r="J265" s="9"/>
    </row>
    <row r="266" spans="1:10">
      <c r="A266" s="9">
        <v>117415004</v>
      </c>
      <c r="B266" s="9"/>
      <c r="C266" s="9" t="s">
        <v>312</v>
      </c>
      <c r="D266" s="9" t="s">
        <v>40</v>
      </c>
      <c r="E266" s="9" t="s">
        <v>54</v>
      </c>
      <c r="F266" s="17">
        <v>119325.6015625</v>
      </c>
      <c r="G266" s="17">
        <v>1597633</v>
      </c>
      <c r="H266" s="17">
        <v>1716958.625</v>
      </c>
      <c r="I266" s="57">
        <v>0.52632033824920654</v>
      </c>
      <c r="J266" s="9"/>
    </row>
    <row r="267" spans="1:10">
      <c r="A267" s="9">
        <v>103026303</v>
      </c>
      <c r="B267" s="9"/>
      <c r="C267" s="9" t="s">
        <v>313</v>
      </c>
      <c r="D267" s="9" t="s">
        <v>40</v>
      </c>
      <c r="E267" s="9" t="s">
        <v>49</v>
      </c>
      <c r="F267" s="17">
        <v>300971.09375</v>
      </c>
      <c r="G267" s="17">
        <v>2107064</v>
      </c>
      <c r="H267" s="17">
        <v>2408035</v>
      </c>
      <c r="I267" s="57">
        <v>0.16299095749855042</v>
      </c>
      <c r="J267" s="9"/>
    </row>
    <row r="268" spans="1:10">
      <c r="A268" s="9">
        <v>117415103</v>
      </c>
      <c r="B268" s="9"/>
      <c r="C268" s="9" t="s">
        <v>314</v>
      </c>
      <c r="D268" s="9" t="s">
        <v>40</v>
      </c>
      <c r="E268" s="9" t="s">
        <v>54</v>
      </c>
      <c r="F268" s="17">
        <v>235494.296875</v>
      </c>
      <c r="G268" s="17">
        <v>2558817</v>
      </c>
      <c r="H268" s="17">
        <v>2794311.25</v>
      </c>
      <c r="I268" s="57">
        <v>0.41447994112968445</v>
      </c>
      <c r="J268" s="9"/>
    </row>
    <row r="269" spans="1:10">
      <c r="A269" s="9">
        <v>119584503</v>
      </c>
      <c r="B269" s="9"/>
      <c r="C269" s="9" t="s">
        <v>315</v>
      </c>
      <c r="D269" s="9" t="s">
        <v>40</v>
      </c>
      <c r="E269" s="9" t="s">
        <v>43</v>
      </c>
      <c r="F269" s="17">
        <v>197881.953125</v>
      </c>
      <c r="G269" s="17">
        <v>2663345.25</v>
      </c>
      <c r="H269" s="17">
        <v>2861227.25</v>
      </c>
      <c r="I269" s="57">
        <v>0.51051825284957886</v>
      </c>
      <c r="J269" s="9"/>
    </row>
    <row r="270" spans="1:10">
      <c r="A270" s="9">
        <v>103026343</v>
      </c>
      <c r="B270" s="9"/>
      <c r="C270" s="9" t="s">
        <v>316</v>
      </c>
      <c r="D270" s="9" t="s">
        <v>40</v>
      </c>
      <c r="E270" s="9" t="s">
        <v>49</v>
      </c>
      <c r="F270" s="17">
        <v>392818.34375</v>
      </c>
      <c r="G270" s="17">
        <v>2837658</v>
      </c>
      <c r="H270" s="17">
        <v>3230476.25</v>
      </c>
      <c r="I270" s="57">
        <v>0.1980297863483429</v>
      </c>
      <c r="J270" s="9"/>
    </row>
    <row r="271" spans="1:10">
      <c r="A271" s="9">
        <v>122097203</v>
      </c>
      <c r="B271" s="9"/>
      <c r="C271" s="9" t="s">
        <v>317</v>
      </c>
      <c r="D271" s="9" t="s">
        <v>40</v>
      </c>
      <c r="E271" s="9" t="s">
        <v>41</v>
      </c>
      <c r="F271" s="17">
        <v>152672.40625</v>
      </c>
      <c r="G271" s="17">
        <v>1415030.375</v>
      </c>
      <c r="H271" s="17">
        <v>1567702.75</v>
      </c>
      <c r="I271" s="57">
        <v>0.30621665716171265</v>
      </c>
      <c r="J271" s="9"/>
    </row>
    <row r="272" spans="1:10">
      <c r="A272" s="9">
        <v>110175003</v>
      </c>
      <c r="B272" s="9"/>
      <c r="C272" s="9" t="s">
        <v>318</v>
      </c>
      <c r="D272" s="9" t="s">
        <v>40</v>
      </c>
      <c r="E272" s="9" t="s">
        <v>54</v>
      </c>
      <c r="F272" s="17">
        <v>150695.84375</v>
      </c>
      <c r="G272" s="17">
        <v>1916462.375</v>
      </c>
      <c r="H272" s="17">
        <v>2067158.25</v>
      </c>
      <c r="I272" s="57">
        <v>0.59659683704376221</v>
      </c>
      <c r="J272" s="9"/>
    </row>
    <row r="273" spans="1:10">
      <c r="A273" s="9">
        <v>103026402</v>
      </c>
      <c r="B273" s="9"/>
      <c r="C273" s="9" t="s">
        <v>319</v>
      </c>
      <c r="D273" s="9" t="s">
        <v>40</v>
      </c>
      <c r="E273" s="9" t="s">
        <v>49</v>
      </c>
      <c r="F273" s="17">
        <v>522340.9375</v>
      </c>
      <c r="G273" s="17">
        <v>3317943.5</v>
      </c>
      <c r="H273" s="17">
        <v>3840284.5</v>
      </c>
      <c r="I273" s="57">
        <v>0.23279540240764618</v>
      </c>
      <c r="J273" s="9"/>
    </row>
    <row r="274" spans="1:10">
      <c r="A274" s="9">
        <v>111316003</v>
      </c>
      <c r="B274" s="9"/>
      <c r="C274" s="9" t="s">
        <v>320</v>
      </c>
      <c r="D274" s="9" t="s">
        <v>40</v>
      </c>
      <c r="E274" s="9" t="s">
        <v>54</v>
      </c>
      <c r="F274" s="17">
        <v>187698.59375</v>
      </c>
      <c r="G274" s="17">
        <v>2719250.5</v>
      </c>
      <c r="H274" s="17">
        <v>2906949</v>
      </c>
      <c r="I274" s="57">
        <v>0.60204559564590454</v>
      </c>
      <c r="J274" s="9"/>
    </row>
    <row r="275" spans="1:10">
      <c r="A275" s="9">
        <v>119584603</v>
      </c>
      <c r="B275" s="9"/>
      <c r="C275" s="9" t="s">
        <v>321</v>
      </c>
      <c r="D275" s="9" t="s">
        <v>40</v>
      </c>
      <c r="E275" s="9" t="s">
        <v>43</v>
      </c>
      <c r="F275" s="17">
        <v>139161.90625</v>
      </c>
      <c r="G275" s="17">
        <v>1675271.625</v>
      </c>
      <c r="H275" s="17">
        <v>1814433.5</v>
      </c>
      <c r="I275" s="57">
        <v>0.47558116912841797</v>
      </c>
      <c r="J275" s="9"/>
    </row>
    <row r="276" spans="1:10">
      <c r="A276" s="9">
        <v>116495103</v>
      </c>
      <c r="B276" s="9"/>
      <c r="C276" s="9" t="s">
        <v>322</v>
      </c>
      <c r="D276" s="9" t="s">
        <v>40</v>
      </c>
      <c r="E276" s="9" t="s">
        <v>43</v>
      </c>
      <c r="F276" s="17">
        <v>288373.65625</v>
      </c>
      <c r="G276" s="17">
        <v>3266609.5</v>
      </c>
      <c r="H276" s="17">
        <v>3554983.25</v>
      </c>
      <c r="I276" s="57">
        <v>0.67806529998779297</v>
      </c>
      <c r="J276" s="9"/>
    </row>
    <row r="277" spans="1:10">
      <c r="A277" s="9">
        <v>107655903</v>
      </c>
      <c r="B277" s="9"/>
      <c r="C277" s="9" t="s">
        <v>323</v>
      </c>
      <c r="D277" s="9" t="s">
        <v>40</v>
      </c>
      <c r="E277" s="9" t="s">
        <v>45</v>
      </c>
      <c r="F277" s="17">
        <v>270771.4375</v>
      </c>
      <c r="G277" s="17">
        <v>3324566.5</v>
      </c>
      <c r="H277" s="17">
        <v>3595338</v>
      </c>
      <c r="I277" s="57">
        <v>0.448851078748703</v>
      </c>
      <c r="J277" s="9"/>
    </row>
    <row r="278" spans="1:10">
      <c r="A278" s="9">
        <v>114065503</v>
      </c>
      <c r="B278" s="9"/>
      <c r="C278" s="9" t="s">
        <v>324</v>
      </c>
      <c r="D278" s="9" t="s">
        <v>40</v>
      </c>
      <c r="E278" s="9" t="s">
        <v>52</v>
      </c>
      <c r="F278" s="17">
        <v>466623.15625</v>
      </c>
      <c r="G278" s="17">
        <v>5569112.5</v>
      </c>
      <c r="H278" s="17">
        <v>6035735.5</v>
      </c>
      <c r="I278" s="57">
        <v>0.30277001857757568</v>
      </c>
      <c r="J278" s="9"/>
    </row>
    <row r="279" spans="1:10">
      <c r="A279" s="9">
        <v>117415303</v>
      </c>
      <c r="B279" s="9"/>
      <c r="C279" s="9" t="s">
        <v>325</v>
      </c>
      <c r="D279" s="9" t="s">
        <v>40</v>
      </c>
      <c r="E279" s="9" t="s">
        <v>54</v>
      </c>
      <c r="F279" s="17">
        <v>121788</v>
      </c>
      <c r="G279" s="17">
        <v>1232480.75</v>
      </c>
      <c r="H279" s="17">
        <v>1354268.75</v>
      </c>
      <c r="I279" s="57">
        <v>0.38688784837722778</v>
      </c>
      <c r="J279" s="9"/>
    </row>
    <row r="280" spans="1:10">
      <c r="A280" s="9">
        <v>120484803</v>
      </c>
      <c r="B280" s="9"/>
      <c r="C280" s="9" t="s">
        <v>326</v>
      </c>
      <c r="D280" s="9" t="s">
        <v>40</v>
      </c>
      <c r="E280" s="9" t="s">
        <v>52</v>
      </c>
      <c r="F280" s="17">
        <v>409828.34375</v>
      </c>
      <c r="G280" s="17">
        <v>4032379.25</v>
      </c>
      <c r="H280" s="17">
        <v>4442207.5</v>
      </c>
      <c r="I280" s="57">
        <v>0.24862611293792725</v>
      </c>
      <c r="J280" s="9"/>
    </row>
    <row r="281" spans="1:10">
      <c r="A281" s="9">
        <v>122097502</v>
      </c>
      <c r="B281" s="9"/>
      <c r="C281" s="9" t="s">
        <v>327</v>
      </c>
      <c r="D281" s="9" t="s">
        <v>40</v>
      </c>
      <c r="E281" s="9" t="s">
        <v>41</v>
      </c>
      <c r="F281" s="17">
        <v>1210402.25</v>
      </c>
      <c r="G281" s="17">
        <v>6966709.5</v>
      </c>
      <c r="H281" s="17">
        <v>8177112</v>
      </c>
      <c r="I281" s="57">
        <v>0.22317130863666534</v>
      </c>
      <c r="J281" s="9"/>
    </row>
    <row r="282" spans="1:10">
      <c r="A282" s="9">
        <v>104375203</v>
      </c>
      <c r="B282" s="9"/>
      <c r="C282" s="9" t="s">
        <v>328</v>
      </c>
      <c r="D282" s="9" t="s">
        <v>40</v>
      </c>
      <c r="E282" s="9" t="s">
        <v>47</v>
      </c>
      <c r="F282" s="17">
        <v>129064.046875</v>
      </c>
      <c r="G282" s="17">
        <v>1095157.375</v>
      </c>
      <c r="H282" s="17">
        <v>1224221.375</v>
      </c>
      <c r="I282" s="57">
        <v>0.30973449349403381</v>
      </c>
      <c r="J282" s="9"/>
    </row>
    <row r="283" spans="1:10">
      <c r="A283" s="9">
        <v>127045653</v>
      </c>
      <c r="B283" s="9"/>
      <c r="C283" s="9" t="s">
        <v>329</v>
      </c>
      <c r="D283" s="9" t="s">
        <v>40</v>
      </c>
      <c r="E283" s="9" t="s">
        <v>47</v>
      </c>
      <c r="F283" s="17">
        <v>293341.9375</v>
      </c>
      <c r="G283" s="17">
        <v>3359208</v>
      </c>
      <c r="H283" s="17">
        <v>3652550</v>
      </c>
      <c r="I283" s="57">
        <v>0.63806873559951782</v>
      </c>
      <c r="J283" s="9"/>
    </row>
    <row r="284" spans="1:10">
      <c r="A284" s="9">
        <v>104375302</v>
      </c>
      <c r="B284" s="9"/>
      <c r="C284" s="9" t="s">
        <v>330</v>
      </c>
      <c r="D284" s="9" t="s">
        <v>40</v>
      </c>
      <c r="E284" s="9" t="s">
        <v>47</v>
      </c>
      <c r="F284" s="17">
        <v>502543.0625</v>
      </c>
      <c r="G284" s="17">
        <v>7927014.5</v>
      </c>
      <c r="H284" s="17">
        <v>8429558</v>
      </c>
      <c r="I284" s="57">
        <v>0.6625370979309082</v>
      </c>
      <c r="J284" s="9"/>
    </row>
    <row r="285" spans="1:10">
      <c r="A285" s="9">
        <v>122097604</v>
      </c>
      <c r="B285" s="9"/>
      <c r="C285" s="9" t="s">
        <v>331</v>
      </c>
      <c r="D285" s="9" t="s">
        <v>40</v>
      </c>
      <c r="E285" s="9" t="s">
        <v>41</v>
      </c>
      <c r="F285" s="17">
        <v>82691.1015625</v>
      </c>
      <c r="G285" s="17">
        <v>1104665.75</v>
      </c>
      <c r="H285" s="17">
        <v>1187356.875</v>
      </c>
      <c r="I285" s="57">
        <v>0.15254838764667511</v>
      </c>
      <c r="J285" s="9"/>
    </row>
    <row r="286" spans="1:10">
      <c r="A286" s="9">
        <v>107656303</v>
      </c>
      <c r="B286" s="9"/>
      <c r="C286" s="9" t="s">
        <v>332</v>
      </c>
      <c r="D286" s="9" t="s">
        <v>40</v>
      </c>
      <c r="E286" s="9" t="s">
        <v>45</v>
      </c>
      <c r="F286" s="17">
        <v>451566.90625</v>
      </c>
      <c r="G286" s="17">
        <v>5367101.5</v>
      </c>
      <c r="H286" s="17">
        <v>5818668.5</v>
      </c>
      <c r="I286" s="57">
        <v>0.5742347240447998</v>
      </c>
      <c r="J286" s="9"/>
    </row>
    <row r="287" spans="1:10">
      <c r="A287" s="9">
        <v>115504003</v>
      </c>
      <c r="B287" s="9"/>
      <c r="C287" s="9" t="s">
        <v>333</v>
      </c>
      <c r="D287" s="9" t="s">
        <v>40</v>
      </c>
      <c r="E287" s="9" t="s">
        <v>57</v>
      </c>
      <c r="F287" s="17">
        <v>187993.796875</v>
      </c>
      <c r="G287" s="17">
        <v>1824829.875</v>
      </c>
      <c r="H287" s="17">
        <v>2012823.625</v>
      </c>
      <c r="I287" s="57">
        <v>0.43761757016181946</v>
      </c>
      <c r="J287" s="9"/>
    </row>
    <row r="288" spans="1:10">
      <c r="A288" s="9">
        <v>123465602</v>
      </c>
      <c r="B288" s="9"/>
      <c r="C288" s="9" t="s">
        <v>334</v>
      </c>
      <c r="D288" s="9" t="s">
        <v>40</v>
      </c>
      <c r="E288" s="9" t="s">
        <v>41</v>
      </c>
      <c r="F288" s="17">
        <v>1068345.625</v>
      </c>
      <c r="G288" s="17">
        <v>13213526</v>
      </c>
      <c r="H288" s="17">
        <v>14281872</v>
      </c>
      <c r="I288" s="57">
        <v>0.25411385297775269</v>
      </c>
      <c r="J288" s="9"/>
    </row>
    <row r="289" spans="1:10">
      <c r="A289" s="9">
        <v>103026852</v>
      </c>
      <c r="B289" s="9"/>
      <c r="C289" s="9" t="s">
        <v>335</v>
      </c>
      <c r="D289" s="9" t="s">
        <v>40</v>
      </c>
      <c r="E289" s="9" t="s">
        <v>49</v>
      </c>
      <c r="F289" s="17">
        <v>702844.625</v>
      </c>
      <c r="G289" s="17">
        <v>5270311</v>
      </c>
      <c r="H289" s="17">
        <v>5973155.5</v>
      </c>
      <c r="I289" s="57">
        <v>0.20942670106887817</v>
      </c>
      <c r="J289" s="9"/>
    </row>
    <row r="290" spans="1:10">
      <c r="A290" s="9">
        <v>106167504</v>
      </c>
      <c r="B290" s="9"/>
      <c r="C290" s="9" t="s">
        <v>336</v>
      </c>
      <c r="D290" s="9" t="s">
        <v>40</v>
      </c>
      <c r="E290" s="9" t="s">
        <v>47</v>
      </c>
      <c r="F290" s="17">
        <v>75033.296875</v>
      </c>
      <c r="G290" s="17">
        <v>963676.0625</v>
      </c>
      <c r="H290" s="17">
        <v>1038709.375</v>
      </c>
      <c r="I290" s="57">
        <v>0.57537156343460083</v>
      </c>
      <c r="J290" s="9"/>
    </row>
    <row r="291" spans="1:10">
      <c r="A291" s="9">
        <v>105258303</v>
      </c>
      <c r="B291" s="9"/>
      <c r="C291" s="9" t="s">
        <v>337</v>
      </c>
      <c r="D291" s="9" t="s">
        <v>40</v>
      </c>
      <c r="E291" s="9" t="s">
        <v>148</v>
      </c>
      <c r="F291" s="17">
        <v>223430.546875</v>
      </c>
      <c r="G291" s="17">
        <v>2840234</v>
      </c>
      <c r="H291" s="17">
        <v>3063664.5</v>
      </c>
      <c r="I291" s="57">
        <v>0.51217025518417358</v>
      </c>
      <c r="J291" s="9"/>
    </row>
    <row r="292" spans="1:10">
      <c r="A292" s="9">
        <v>103026902</v>
      </c>
      <c r="B292" s="9"/>
      <c r="C292" s="9" t="s">
        <v>338</v>
      </c>
      <c r="D292" s="9" t="s">
        <v>40</v>
      </c>
      <c r="E292" s="9" t="s">
        <v>49</v>
      </c>
      <c r="F292" s="17">
        <v>474168.3125</v>
      </c>
      <c r="G292" s="17">
        <v>3495734.5</v>
      </c>
      <c r="H292" s="17">
        <v>3969902.75</v>
      </c>
      <c r="I292" s="57">
        <v>0.24602659046649933</v>
      </c>
      <c r="J292" s="9"/>
    </row>
    <row r="293" spans="1:10">
      <c r="A293" s="9">
        <v>123465702</v>
      </c>
      <c r="B293" s="9"/>
      <c r="C293" s="9" t="s">
        <v>339</v>
      </c>
      <c r="D293" s="9" t="s">
        <v>40</v>
      </c>
      <c r="E293" s="9" t="s">
        <v>41</v>
      </c>
      <c r="F293" s="17">
        <v>1203803.875</v>
      </c>
      <c r="G293" s="17">
        <v>8360958</v>
      </c>
      <c r="H293" s="17">
        <v>9564762</v>
      </c>
      <c r="I293" s="57">
        <v>0.19143202900886536</v>
      </c>
      <c r="J293" s="9"/>
    </row>
    <row r="294" spans="1:10">
      <c r="A294" s="9">
        <v>119356503</v>
      </c>
      <c r="B294" s="9"/>
      <c r="C294" s="9" t="s">
        <v>340</v>
      </c>
      <c r="D294" s="9" t="s">
        <v>40</v>
      </c>
      <c r="E294" s="9" t="s">
        <v>43</v>
      </c>
      <c r="F294" s="17">
        <v>353515.8125</v>
      </c>
      <c r="G294" s="17">
        <v>3502206.5</v>
      </c>
      <c r="H294" s="17">
        <v>3855722.25</v>
      </c>
      <c r="I294" s="57">
        <v>0.35521754622459412</v>
      </c>
      <c r="J294" s="9"/>
    </row>
    <row r="295" spans="1:10">
      <c r="A295" s="9">
        <v>129545003</v>
      </c>
      <c r="B295" s="9"/>
      <c r="C295" s="9" t="s">
        <v>341</v>
      </c>
      <c r="D295" s="9" t="s">
        <v>40</v>
      </c>
      <c r="E295" s="9" t="s">
        <v>52</v>
      </c>
      <c r="F295" s="17">
        <v>318213.15625</v>
      </c>
      <c r="G295" s="17">
        <v>3642420.25</v>
      </c>
      <c r="H295" s="17">
        <v>3960633.5</v>
      </c>
      <c r="I295" s="57">
        <v>0.4633558988571167</v>
      </c>
      <c r="J295" s="9"/>
    </row>
    <row r="296" spans="1:10">
      <c r="A296" s="9">
        <v>108565503</v>
      </c>
      <c r="B296" s="9"/>
      <c r="C296" s="9" t="s">
        <v>342</v>
      </c>
      <c r="D296" s="9" t="s">
        <v>40</v>
      </c>
      <c r="E296" s="9" t="s">
        <v>60</v>
      </c>
      <c r="F296" s="17">
        <v>156889.34375</v>
      </c>
      <c r="G296" s="17">
        <v>2206486.5</v>
      </c>
      <c r="H296" s="17">
        <v>2363375.75</v>
      </c>
      <c r="I296" s="57">
        <v>0.63382101058959961</v>
      </c>
      <c r="J296" s="9"/>
    </row>
    <row r="297" spans="1:10">
      <c r="A297" s="9">
        <v>120484903</v>
      </c>
      <c r="B297" s="9"/>
      <c r="C297" s="9" t="s">
        <v>343</v>
      </c>
      <c r="D297" s="9" t="s">
        <v>40</v>
      </c>
      <c r="E297" s="9" t="s">
        <v>52</v>
      </c>
      <c r="F297" s="17">
        <v>623872.1875</v>
      </c>
      <c r="G297" s="17">
        <v>5521394</v>
      </c>
      <c r="H297" s="17">
        <v>6145266</v>
      </c>
      <c r="I297" s="57">
        <v>0.28932461142539978</v>
      </c>
      <c r="J297" s="9"/>
    </row>
    <row r="298" spans="1:10">
      <c r="A298" s="9">
        <v>117083004</v>
      </c>
      <c r="B298" s="9"/>
      <c r="C298" s="9" t="s">
        <v>344</v>
      </c>
      <c r="D298" s="9" t="s">
        <v>40</v>
      </c>
      <c r="E298" s="9" t="s">
        <v>43</v>
      </c>
      <c r="F298" s="17">
        <v>110232.1484375</v>
      </c>
      <c r="G298" s="17">
        <v>1442624.625</v>
      </c>
      <c r="H298" s="17">
        <v>1552856.75</v>
      </c>
      <c r="I298" s="57">
        <v>0.59855163097381592</v>
      </c>
      <c r="J298" s="9"/>
    </row>
    <row r="299" spans="1:10">
      <c r="A299" s="9">
        <v>112674403</v>
      </c>
      <c r="B299" s="9"/>
      <c r="C299" s="9" t="s">
        <v>345</v>
      </c>
      <c r="D299" s="9" t="s">
        <v>40</v>
      </c>
      <c r="E299" s="9" t="s">
        <v>57</v>
      </c>
      <c r="F299" s="17">
        <v>435669.4375</v>
      </c>
      <c r="G299" s="17">
        <v>4594398</v>
      </c>
      <c r="H299" s="17">
        <v>5030067.5</v>
      </c>
      <c r="I299" s="57">
        <v>0.32997801899909973</v>
      </c>
      <c r="J299" s="9"/>
    </row>
    <row r="300" spans="1:10">
      <c r="A300" s="9">
        <v>108056004</v>
      </c>
      <c r="B300" s="9"/>
      <c r="C300" s="9" t="s">
        <v>346</v>
      </c>
      <c r="D300" s="9" t="s">
        <v>40</v>
      </c>
      <c r="E300" s="9" t="s">
        <v>60</v>
      </c>
      <c r="F300" s="17">
        <v>111228.8984375</v>
      </c>
      <c r="G300" s="17">
        <v>1670727.5</v>
      </c>
      <c r="H300" s="17">
        <v>1781956.375</v>
      </c>
      <c r="I300" s="57">
        <v>0.60910165309906006</v>
      </c>
      <c r="J300" s="9"/>
    </row>
    <row r="301" spans="1:10">
      <c r="A301" s="9">
        <v>108114503</v>
      </c>
      <c r="B301" s="9"/>
      <c r="C301" s="9" t="s">
        <v>347</v>
      </c>
      <c r="D301" s="9" t="s">
        <v>40</v>
      </c>
      <c r="E301" s="9" t="s">
        <v>60</v>
      </c>
      <c r="F301" s="17">
        <v>155061.15625</v>
      </c>
      <c r="G301" s="17">
        <v>2485869.25</v>
      </c>
      <c r="H301" s="17">
        <v>2640930.5</v>
      </c>
      <c r="I301" s="57">
        <v>0.72399437427520752</v>
      </c>
      <c r="J301" s="9"/>
    </row>
    <row r="302" spans="1:10">
      <c r="A302" s="9">
        <v>113385003</v>
      </c>
      <c r="B302" s="9"/>
      <c r="C302" s="9" t="s">
        <v>348</v>
      </c>
      <c r="D302" s="9" t="s">
        <v>40</v>
      </c>
      <c r="E302" s="9" t="s">
        <v>57</v>
      </c>
      <c r="F302" s="17">
        <v>263162.40625</v>
      </c>
      <c r="G302" s="17">
        <v>3344871</v>
      </c>
      <c r="H302" s="17">
        <v>3608033.5</v>
      </c>
      <c r="I302" s="57">
        <v>0.3631381094455719</v>
      </c>
      <c r="J302" s="9"/>
    </row>
    <row r="303" spans="1:10">
      <c r="A303" s="9">
        <v>121394503</v>
      </c>
      <c r="B303" s="9"/>
      <c r="C303" s="9" t="s">
        <v>349</v>
      </c>
      <c r="D303" s="9" t="s">
        <v>40</v>
      </c>
      <c r="E303" s="9" t="s">
        <v>52</v>
      </c>
      <c r="F303" s="17">
        <v>261692.09375</v>
      </c>
      <c r="G303" s="17">
        <v>2439575.75</v>
      </c>
      <c r="H303" s="17">
        <v>2701267.75</v>
      </c>
      <c r="I303" s="57">
        <v>0.39873561263084412</v>
      </c>
      <c r="J303" s="9"/>
    </row>
    <row r="304" spans="1:10">
      <c r="A304" s="9">
        <v>109535504</v>
      </c>
      <c r="B304" s="9"/>
      <c r="C304" s="9" t="s">
        <v>350</v>
      </c>
      <c r="D304" s="9" t="s">
        <v>40</v>
      </c>
      <c r="E304" s="9" t="s">
        <v>54</v>
      </c>
      <c r="F304" s="17">
        <v>82288.046875</v>
      </c>
      <c r="G304" s="17">
        <v>1149740.375</v>
      </c>
      <c r="H304" s="17">
        <v>1232028.375</v>
      </c>
      <c r="I304" s="57">
        <v>0.5588456392288208</v>
      </c>
      <c r="J304" s="9"/>
    </row>
    <row r="305" spans="1:10">
      <c r="A305" s="9">
        <v>117596003</v>
      </c>
      <c r="B305" s="9"/>
      <c r="C305" s="9" t="s">
        <v>351</v>
      </c>
      <c r="D305" s="9" t="s">
        <v>40</v>
      </c>
      <c r="E305" s="9" t="s">
        <v>54</v>
      </c>
      <c r="F305" s="17">
        <v>336624.4375</v>
      </c>
      <c r="G305" s="17">
        <v>4304671</v>
      </c>
      <c r="H305" s="17">
        <v>4641295.5</v>
      </c>
      <c r="I305" s="57">
        <v>0.58727461099624634</v>
      </c>
      <c r="J305" s="9"/>
    </row>
    <row r="306" spans="1:10">
      <c r="A306" s="9">
        <v>115674603</v>
      </c>
      <c r="B306" s="9"/>
      <c r="C306" s="9" t="s">
        <v>352</v>
      </c>
      <c r="D306" s="9" t="s">
        <v>40</v>
      </c>
      <c r="E306" s="9" t="s">
        <v>57</v>
      </c>
      <c r="F306" s="17">
        <v>363680.09375</v>
      </c>
      <c r="G306" s="17">
        <v>3875524.75</v>
      </c>
      <c r="H306" s="17">
        <v>4239205</v>
      </c>
      <c r="I306" s="57">
        <v>0.28915050625801086</v>
      </c>
      <c r="J306" s="9"/>
    </row>
    <row r="307" spans="1:10">
      <c r="A307" s="9">
        <v>103026873</v>
      </c>
      <c r="B307" s="9"/>
      <c r="C307" s="9" t="s">
        <v>353</v>
      </c>
      <c r="D307" s="9" t="s">
        <v>40</v>
      </c>
      <c r="E307" s="9" t="s">
        <v>49</v>
      </c>
      <c r="F307" s="17">
        <v>193912.34375</v>
      </c>
      <c r="G307" s="17">
        <v>1550142.5</v>
      </c>
      <c r="H307" s="17">
        <v>1744054.875</v>
      </c>
      <c r="I307" s="57">
        <v>0.34352943301200867</v>
      </c>
      <c r="J307" s="9"/>
    </row>
    <row r="308" spans="1:10">
      <c r="A308" s="9">
        <v>118406003</v>
      </c>
      <c r="B308" s="9"/>
      <c r="C308" s="9" t="s">
        <v>354</v>
      </c>
      <c r="D308" s="9" t="s">
        <v>40</v>
      </c>
      <c r="E308" s="9" t="s">
        <v>43</v>
      </c>
      <c r="F308" s="17">
        <v>168026.84375</v>
      </c>
      <c r="G308" s="17">
        <v>1954711.125</v>
      </c>
      <c r="H308" s="17">
        <v>2122738</v>
      </c>
      <c r="I308" s="57">
        <v>0.57462376356124878</v>
      </c>
      <c r="J308" s="9"/>
    </row>
    <row r="309" spans="1:10">
      <c r="A309" s="9">
        <v>105258503</v>
      </c>
      <c r="B309" s="9"/>
      <c r="C309" s="9" t="s">
        <v>355</v>
      </c>
      <c r="D309" s="9" t="s">
        <v>40</v>
      </c>
      <c r="E309" s="9" t="s">
        <v>148</v>
      </c>
      <c r="F309" s="17">
        <v>226589.546875</v>
      </c>
      <c r="G309" s="17">
        <v>2443509.25</v>
      </c>
      <c r="H309" s="17">
        <v>2670098.75</v>
      </c>
      <c r="I309" s="57">
        <v>0.64297133684158325</v>
      </c>
      <c r="J309" s="9"/>
    </row>
    <row r="310" spans="1:10">
      <c r="A310" s="9">
        <v>121394603</v>
      </c>
      <c r="B310" s="9"/>
      <c r="C310" s="9" t="s">
        <v>356</v>
      </c>
      <c r="D310" s="9" t="s">
        <v>40</v>
      </c>
      <c r="E310" s="9" t="s">
        <v>52</v>
      </c>
      <c r="F310" s="17">
        <v>248364.59375</v>
      </c>
      <c r="G310" s="17">
        <v>2042850.125</v>
      </c>
      <c r="H310" s="17">
        <v>2291214.75</v>
      </c>
      <c r="I310" s="57">
        <v>0.29810026288032532</v>
      </c>
      <c r="J310" s="9"/>
    </row>
    <row r="311" spans="1:10">
      <c r="A311" s="9">
        <v>107656502</v>
      </c>
      <c r="B311" s="9"/>
      <c r="C311" s="9" t="s">
        <v>357</v>
      </c>
      <c r="D311" s="9" t="s">
        <v>40</v>
      </c>
      <c r="E311" s="9" t="s">
        <v>45</v>
      </c>
      <c r="F311" s="17">
        <v>531763.375</v>
      </c>
      <c r="G311" s="17">
        <v>6211262</v>
      </c>
      <c r="H311" s="17">
        <v>6743025.5</v>
      </c>
      <c r="I311" s="57">
        <v>0.40806964039802551</v>
      </c>
      <c r="J311" s="9"/>
    </row>
    <row r="312" spans="1:10">
      <c r="A312" s="9">
        <v>124156503</v>
      </c>
      <c r="B312" s="9"/>
      <c r="C312" s="9" t="s">
        <v>358</v>
      </c>
      <c r="D312" s="9" t="s">
        <v>40</v>
      </c>
      <c r="E312" s="9" t="s">
        <v>66</v>
      </c>
      <c r="F312" s="17">
        <v>274345.65625</v>
      </c>
      <c r="G312" s="17">
        <v>2752988.25</v>
      </c>
      <c r="H312" s="17">
        <v>3027334</v>
      </c>
      <c r="I312" s="57">
        <v>0.27703604102134705</v>
      </c>
      <c r="J312" s="9"/>
    </row>
    <row r="313" spans="1:10">
      <c r="A313" s="9">
        <v>106616203</v>
      </c>
      <c r="B313" s="9"/>
      <c r="C313" s="9" t="s">
        <v>359</v>
      </c>
      <c r="D313" s="9" t="s">
        <v>40</v>
      </c>
      <c r="E313" s="9" t="s">
        <v>148</v>
      </c>
      <c r="F313" s="17">
        <v>315938.5625</v>
      </c>
      <c r="G313" s="17">
        <v>4511456</v>
      </c>
      <c r="H313" s="17">
        <v>4827394.5</v>
      </c>
      <c r="I313" s="57">
        <v>0.68733012676239014</v>
      </c>
      <c r="J313" s="9"/>
    </row>
    <row r="314" spans="1:10">
      <c r="A314" s="9">
        <v>119356603</v>
      </c>
      <c r="B314" s="9"/>
      <c r="C314" s="9" t="s">
        <v>360</v>
      </c>
      <c r="D314" s="9" t="s">
        <v>40</v>
      </c>
      <c r="E314" s="9" t="s">
        <v>43</v>
      </c>
      <c r="F314" s="17">
        <v>120969.1484375</v>
      </c>
      <c r="G314" s="17">
        <v>2006063.75</v>
      </c>
      <c r="H314" s="17">
        <v>2127033</v>
      </c>
      <c r="I314" s="57">
        <v>0.35280495882034302</v>
      </c>
      <c r="J314" s="9"/>
    </row>
    <row r="315" spans="1:10">
      <c r="A315" s="9">
        <v>114066503</v>
      </c>
      <c r="B315" s="9"/>
      <c r="C315" s="9" t="s">
        <v>361</v>
      </c>
      <c r="D315" s="9" t="s">
        <v>40</v>
      </c>
      <c r="E315" s="9" t="s">
        <v>52</v>
      </c>
      <c r="F315" s="17">
        <v>203056.046875</v>
      </c>
      <c r="G315" s="17">
        <v>1565975</v>
      </c>
      <c r="H315" s="17">
        <v>1769031</v>
      </c>
      <c r="I315" s="57">
        <v>0.28607815504074097</v>
      </c>
      <c r="J315" s="9"/>
    </row>
    <row r="316" spans="1:10">
      <c r="A316" s="9">
        <v>109537504</v>
      </c>
      <c r="B316" s="9"/>
      <c r="C316" s="9" t="s">
        <v>362</v>
      </c>
      <c r="D316" s="9" t="s">
        <v>40</v>
      </c>
      <c r="E316" s="9" t="s">
        <v>54</v>
      </c>
      <c r="F316" s="17">
        <v>73824.296875</v>
      </c>
      <c r="G316" s="17">
        <v>1048314.4375</v>
      </c>
      <c r="H316" s="17">
        <v>1122138.75</v>
      </c>
      <c r="I316" s="57">
        <v>0.66275548934936523</v>
      </c>
      <c r="J316" s="9"/>
    </row>
    <row r="317" spans="1:10">
      <c r="A317" s="9">
        <v>109426003</v>
      </c>
      <c r="B317" s="9"/>
      <c r="C317" s="9" t="s">
        <v>363</v>
      </c>
      <c r="D317" s="9" t="s">
        <v>40</v>
      </c>
      <c r="E317" s="9" t="s">
        <v>54</v>
      </c>
      <c r="F317" s="17">
        <v>110303.546875</v>
      </c>
      <c r="G317" s="17">
        <v>1392748.875</v>
      </c>
      <c r="H317" s="17">
        <v>1503052.375</v>
      </c>
      <c r="I317" s="57">
        <v>0.74165749549865723</v>
      </c>
      <c r="J317" s="9"/>
    </row>
    <row r="318" spans="1:10">
      <c r="A318" s="9">
        <v>124156603</v>
      </c>
      <c r="B318" s="9"/>
      <c r="C318" s="9" t="s">
        <v>364</v>
      </c>
      <c r="D318" s="9" t="s">
        <v>40</v>
      </c>
      <c r="E318" s="9" t="s">
        <v>66</v>
      </c>
      <c r="F318" s="17">
        <v>445133.09375</v>
      </c>
      <c r="G318" s="17">
        <v>3448163</v>
      </c>
      <c r="H318" s="17">
        <v>3893296</v>
      </c>
      <c r="I318" s="57">
        <v>0.20653079450130463</v>
      </c>
      <c r="J318" s="9"/>
    </row>
    <row r="319" spans="1:10">
      <c r="A319" s="9">
        <v>124156703</v>
      </c>
      <c r="B319" s="9"/>
      <c r="C319" s="9" t="s">
        <v>365</v>
      </c>
      <c r="D319" s="9" t="s">
        <v>40</v>
      </c>
      <c r="E319" s="9" t="s">
        <v>66</v>
      </c>
      <c r="F319" s="17">
        <v>485833.5</v>
      </c>
      <c r="G319" s="17">
        <v>6075555.5</v>
      </c>
      <c r="H319" s="17">
        <v>6561389</v>
      </c>
      <c r="I319" s="57">
        <v>0.35411873459815979</v>
      </c>
      <c r="J319" s="9"/>
    </row>
    <row r="320" spans="1:10">
      <c r="A320" s="9">
        <v>122098003</v>
      </c>
      <c r="B320" s="9"/>
      <c r="C320" s="9" t="s">
        <v>366</v>
      </c>
      <c r="D320" s="9" t="s">
        <v>40</v>
      </c>
      <c r="E320" s="9" t="s">
        <v>41</v>
      </c>
      <c r="F320" s="17">
        <v>160489.65625</v>
      </c>
      <c r="G320" s="17">
        <v>1524840</v>
      </c>
      <c r="H320" s="17">
        <v>1685329.625</v>
      </c>
      <c r="I320" s="57">
        <v>0.23030844330787659</v>
      </c>
      <c r="J320" s="9"/>
    </row>
    <row r="321" spans="1:10">
      <c r="A321" s="9">
        <v>121136503</v>
      </c>
      <c r="B321" s="9"/>
      <c r="C321" s="9" t="s">
        <v>367</v>
      </c>
      <c r="D321" s="9" t="s">
        <v>40</v>
      </c>
      <c r="E321" s="9" t="s">
        <v>52</v>
      </c>
      <c r="F321" s="17">
        <v>270163.1875</v>
      </c>
      <c r="G321" s="17">
        <v>2543100</v>
      </c>
      <c r="H321" s="17">
        <v>2813263.25</v>
      </c>
      <c r="I321" s="57">
        <v>0.38245150446891785</v>
      </c>
      <c r="J321" s="9"/>
    </row>
    <row r="322" spans="1:10">
      <c r="A322" s="9">
        <v>113385303</v>
      </c>
      <c r="B322" s="9"/>
      <c r="C322" s="9" t="s">
        <v>368</v>
      </c>
      <c r="D322" s="9" t="s">
        <v>40</v>
      </c>
      <c r="E322" s="9" t="s">
        <v>57</v>
      </c>
      <c r="F322" s="17">
        <v>356087.84375</v>
      </c>
      <c r="G322" s="17">
        <v>3974962.75</v>
      </c>
      <c r="H322" s="17">
        <v>4331050.5</v>
      </c>
      <c r="I322" s="57">
        <v>0.28411489725112915</v>
      </c>
      <c r="J322" s="9"/>
    </row>
    <row r="323" spans="1:10">
      <c r="A323" s="9">
        <v>121136603</v>
      </c>
      <c r="B323" s="9"/>
      <c r="C323" s="9" t="s">
        <v>369</v>
      </c>
      <c r="D323" s="9" t="s">
        <v>40</v>
      </c>
      <c r="E323" s="9" t="s">
        <v>52</v>
      </c>
      <c r="F323" s="17">
        <v>374943.59375</v>
      </c>
      <c r="G323" s="17">
        <v>5039499.5</v>
      </c>
      <c r="H323" s="17">
        <v>5414443</v>
      </c>
      <c r="I323" s="57">
        <v>0.47436055541038513</v>
      </c>
      <c r="J323" s="9"/>
    </row>
    <row r="324" spans="1:10">
      <c r="A324" s="9">
        <v>121395103</v>
      </c>
      <c r="B324" s="9"/>
      <c r="C324" s="9" t="s">
        <v>370</v>
      </c>
      <c r="D324" s="9" t="s">
        <v>40</v>
      </c>
      <c r="E324" s="9" t="s">
        <v>52</v>
      </c>
      <c r="F324" s="17">
        <v>663137.875</v>
      </c>
      <c r="G324" s="17">
        <v>5119984.5</v>
      </c>
      <c r="H324" s="17">
        <v>5783122.5</v>
      </c>
      <c r="I324" s="57">
        <v>0.19325752556324005</v>
      </c>
      <c r="J324" s="9"/>
    </row>
    <row r="325" spans="1:10">
      <c r="A325" s="9">
        <v>120485603</v>
      </c>
      <c r="B325" s="9"/>
      <c r="C325" s="9" t="s">
        <v>371</v>
      </c>
      <c r="D325" s="9" t="s">
        <v>40</v>
      </c>
      <c r="E325" s="9" t="s">
        <v>52</v>
      </c>
      <c r="F325" s="17">
        <v>219669.296875</v>
      </c>
      <c r="G325" s="17">
        <v>1831297.375</v>
      </c>
      <c r="H325" s="17">
        <v>2050966.625</v>
      </c>
      <c r="I325" s="57">
        <v>0.32793474197387695</v>
      </c>
      <c r="J325" s="9"/>
    </row>
    <row r="326" spans="1:10">
      <c r="A326" s="9">
        <v>108116003</v>
      </c>
      <c r="B326" s="9"/>
      <c r="C326" s="9" t="s">
        <v>372</v>
      </c>
      <c r="D326" s="9" t="s">
        <v>40</v>
      </c>
      <c r="E326" s="9" t="s">
        <v>60</v>
      </c>
      <c r="F326" s="17">
        <v>225356.09375</v>
      </c>
      <c r="G326" s="17">
        <v>2768199.25</v>
      </c>
      <c r="H326" s="17">
        <v>2993555.25</v>
      </c>
      <c r="I326" s="57">
        <v>0.6327328085899353</v>
      </c>
      <c r="J326" s="9"/>
    </row>
    <row r="327" spans="1:10">
      <c r="A327" s="9">
        <v>103027352</v>
      </c>
      <c r="B327" s="9"/>
      <c r="C327" s="9" t="s">
        <v>373</v>
      </c>
      <c r="D327" s="9" t="s">
        <v>40</v>
      </c>
      <c r="E327" s="9" t="s">
        <v>49</v>
      </c>
      <c r="F327" s="17">
        <v>762947.5625</v>
      </c>
      <c r="G327" s="17">
        <v>8655274</v>
      </c>
      <c r="H327" s="17">
        <v>9418222</v>
      </c>
      <c r="I327" s="57">
        <v>0.38256138563156128</v>
      </c>
      <c r="J327" s="9"/>
    </row>
    <row r="328" spans="1:10">
      <c r="A328" s="9">
        <v>113365203</v>
      </c>
      <c r="B328" s="9"/>
      <c r="C328" s="9" t="s">
        <v>374</v>
      </c>
      <c r="D328" s="9" t="s">
        <v>40</v>
      </c>
      <c r="E328" s="9" t="s">
        <v>57</v>
      </c>
      <c r="F328" s="17">
        <v>635065.0625</v>
      </c>
      <c r="G328" s="17">
        <v>6930035.5</v>
      </c>
      <c r="H328" s="17">
        <v>7565100.5</v>
      </c>
      <c r="I328" s="57">
        <v>0.30504915118217468</v>
      </c>
      <c r="J328" s="9"/>
    </row>
    <row r="329" spans="1:10">
      <c r="A329" s="9">
        <v>107657103</v>
      </c>
      <c r="B329" s="9"/>
      <c r="C329" s="9" t="s">
        <v>375</v>
      </c>
      <c r="D329" s="9" t="s">
        <v>40</v>
      </c>
      <c r="E329" s="9" t="s">
        <v>45</v>
      </c>
      <c r="F329" s="17">
        <v>447576.4375</v>
      </c>
      <c r="G329" s="17">
        <v>4149880.75</v>
      </c>
      <c r="H329" s="17">
        <v>4597457</v>
      </c>
      <c r="I329" s="57">
        <v>0.40465152263641357</v>
      </c>
      <c r="J329" s="9"/>
    </row>
    <row r="330" spans="1:10">
      <c r="A330" s="9">
        <v>125236903</v>
      </c>
      <c r="B330" s="9"/>
      <c r="C330" s="9" t="s">
        <v>376</v>
      </c>
      <c r="D330" s="9" t="s">
        <v>40</v>
      </c>
      <c r="E330" s="9" t="s">
        <v>66</v>
      </c>
      <c r="F330" s="17">
        <v>404050.5</v>
      </c>
      <c r="G330" s="17">
        <v>2984983</v>
      </c>
      <c r="H330" s="17">
        <v>3389033.5</v>
      </c>
      <c r="I330" s="57">
        <v>0.27260422706604004</v>
      </c>
      <c r="J330" s="9"/>
    </row>
    <row r="331" spans="1:10">
      <c r="A331" s="9">
        <v>105204703</v>
      </c>
      <c r="B331" s="9"/>
      <c r="C331" s="9" t="s">
        <v>377</v>
      </c>
      <c r="D331" s="9" t="s">
        <v>40</v>
      </c>
      <c r="E331" s="9" t="s">
        <v>148</v>
      </c>
      <c r="F331" s="17">
        <v>458100.4375</v>
      </c>
      <c r="G331" s="17">
        <v>5193371</v>
      </c>
      <c r="H331" s="17">
        <v>5651471.5</v>
      </c>
      <c r="I331" s="57">
        <v>0.5790366530418396</v>
      </c>
      <c r="J331" s="9"/>
    </row>
    <row r="332" spans="1:10">
      <c r="A332" s="9">
        <v>122098103</v>
      </c>
      <c r="B332" s="9"/>
      <c r="C332" s="9" t="s">
        <v>378</v>
      </c>
      <c r="D332" s="9" t="s">
        <v>40</v>
      </c>
      <c r="E332" s="9" t="s">
        <v>41</v>
      </c>
      <c r="F332" s="17">
        <v>624063.3125</v>
      </c>
      <c r="G332" s="17">
        <v>5084785.5</v>
      </c>
      <c r="H332" s="17">
        <v>5708849</v>
      </c>
      <c r="I332" s="57">
        <v>0.22115585207939148</v>
      </c>
      <c r="J332" s="9"/>
    </row>
    <row r="333" spans="1:10">
      <c r="A333" s="9">
        <v>128326303</v>
      </c>
      <c r="B333" s="9"/>
      <c r="C333" s="9" t="s">
        <v>379</v>
      </c>
      <c r="D333" s="9" t="s">
        <v>40</v>
      </c>
      <c r="E333" s="9" t="s">
        <v>60</v>
      </c>
      <c r="F333" s="17">
        <v>158232.296875</v>
      </c>
      <c r="G333" s="17">
        <v>1835328.25</v>
      </c>
      <c r="H333" s="17">
        <v>1993560.5</v>
      </c>
      <c r="I333" s="57">
        <v>0.65179985761642456</v>
      </c>
      <c r="J333" s="9"/>
    </row>
    <row r="334" spans="1:10">
      <c r="A334" s="9">
        <v>110147003</v>
      </c>
      <c r="B334" s="9"/>
      <c r="C334" s="9" t="s">
        <v>380</v>
      </c>
      <c r="D334" s="9" t="s">
        <v>40</v>
      </c>
      <c r="E334" s="9" t="s">
        <v>54</v>
      </c>
      <c r="F334" s="17">
        <v>176352.59375</v>
      </c>
      <c r="G334" s="17">
        <v>2262358.25</v>
      </c>
      <c r="H334" s="17">
        <v>2438710.75</v>
      </c>
      <c r="I334" s="57">
        <v>0.35928979516029358</v>
      </c>
      <c r="J334" s="9"/>
    </row>
    <row r="335" spans="1:10">
      <c r="A335" s="9">
        <v>122098202</v>
      </c>
      <c r="B335" s="9"/>
      <c r="C335" s="9" t="s">
        <v>381</v>
      </c>
      <c r="D335" s="9" t="s">
        <v>40</v>
      </c>
      <c r="E335" s="9" t="s">
        <v>41</v>
      </c>
      <c r="F335" s="17">
        <v>1057980.875</v>
      </c>
      <c r="G335" s="17">
        <v>7796715</v>
      </c>
      <c r="H335" s="17">
        <v>8854696</v>
      </c>
      <c r="I335" s="57">
        <v>0.2395702600479126</v>
      </c>
      <c r="J335" s="9"/>
    </row>
    <row r="336" spans="1:10">
      <c r="A336" s="9">
        <v>113365303</v>
      </c>
      <c r="B336" s="9"/>
      <c r="C336" s="9" t="s">
        <v>382</v>
      </c>
      <c r="D336" s="9" t="s">
        <v>40</v>
      </c>
      <c r="E336" s="9" t="s">
        <v>57</v>
      </c>
      <c r="F336" s="17">
        <v>142545.15625</v>
      </c>
      <c r="G336" s="17">
        <v>1250833</v>
      </c>
      <c r="H336" s="17">
        <v>1393378.125</v>
      </c>
      <c r="I336" s="57">
        <v>0.19789336621761322</v>
      </c>
      <c r="J336" s="9"/>
    </row>
    <row r="337" spans="1:10">
      <c r="A337" s="9">
        <v>123466103</v>
      </c>
      <c r="B337" s="9"/>
      <c r="C337" s="9" t="s">
        <v>383</v>
      </c>
      <c r="D337" s="9" t="s">
        <v>40</v>
      </c>
      <c r="E337" s="9" t="s">
        <v>41</v>
      </c>
      <c r="F337" s="17">
        <v>485127.75</v>
      </c>
      <c r="G337" s="17">
        <v>3794887.5</v>
      </c>
      <c r="H337" s="17">
        <v>4280015</v>
      </c>
      <c r="I337" s="57">
        <v>0.21867501735687256</v>
      </c>
      <c r="J337" s="9"/>
    </row>
    <row r="338" spans="1:10">
      <c r="A338" s="9">
        <v>101636503</v>
      </c>
      <c r="B338" s="9"/>
      <c r="C338" s="9" t="s">
        <v>384</v>
      </c>
      <c r="D338" s="9" t="s">
        <v>40</v>
      </c>
      <c r="E338" s="9" t="s">
        <v>45</v>
      </c>
      <c r="F338" s="17">
        <v>284045.6875</v>
      </c>
      <c r="G338" s="17">
        <v>2243452.5</v>
      </c>
      <c r="H338" s="17">
        <v>2527498.25</v>
      </c>
      <c r="I338" s="57">
        <v>0.23139353096485138</v>
      </c>
      <c r="J338" s="9"/>
    </row>
    <row r="339" spans="1:10">
      <c r="A339" s="9">
        <v>126515001</v>
      </c>
      <c r="B339" s="9"/>
      <c r="C339" s="9" t="s">
        <v>385</v>
      </c>
      <c r="D339" s="9" t="s">
        <v>40</v>
      </c>
      <c r="E339" s="9" t="s">
        <v>66</v>
      </c>
      <c r="F339" s="17">
        <v>27777264</v>
      </c>
      <c r="G339" s="17">
        <v>437531744</v>
      </c>
      <c r="H339" s="17">
        <v>465308992</v>
      </c>
      <c r="I339" s="57">
        <v>0.43717265129089355</v>
      </c>
      <c r="J339" s="9"/>
    </row>
    <row r="340" spans="1:10">
      <c r="A340" s="9">
        <v>110177003</v>
      </c>
      <c r="B340" s="9"/>
      <c r="C340" s="9" t="s">
        <v>386</v>
      </c>
      <c r="D340" s="9" t="s">
        <v>40</v>
      </c>
      <c r="E340" s="9" t="s">
        <v>54</v>
      </c>
      <c r="F340" s="17">
        <v>289938.3125</v>
      </c>
      <c r="G340" s="17">
        <v>3549057</v>
      </c>
      <c r="H340" s="17">
        <v>3838995.25</v>
      </c>
      <c r="I340" s="57">
        <v>0.58461219072341919</v>
      </c>
      <c r="J340" s="9"/>
    </row>
    <row r="341" spans="1:10">
      <c r="A341" s="9">
        <v>124157203</v>
      </c>
      <c r="B341" s="9"/>
      <c r="C341" s="9" t="s">
        <v>387</v>
      </c>
      <c r="D341" s="9" t="s">
        <v>40</v>
      </c>
      <c r="E341" s="9" t="s">
        <v>66</v>
      </c>
      <c r="F341" s="17">
        <v>291775.34375</v>
      </c>
      <c r="G341" s="17">
        <v>2711257.25</v>
      </c>
      <c r="H341" s="17">
        <v>3003032.5</v>
      </c>
      <c r="I341" s="57">
        <v>0.17946381866931915</v>
      </c>
      <c r="J341" s="9"/>
    </row>
    <row r="342" spans="1:10">
      <c r="A342" s="9">
        <v>129546003</v>
      </c>
      <c r="B342" s="9"/>
      <c r="C342" s="9" t="s">
        <v>388</v>
      </c>
      <c r="D342" s="9" t="s">
        <v>40</v>
      </c>
      <c r="E342" s="9" t="s">
        <v>52</v>
      </c>
      <c r="F342" s="17">
        <v>181729.5</v>
      </c>
      <c r="G342" s="17">
        <v>2350552</v>
      </c>
      <c r="H342" s="17">
        <v>2532281.5</v>
      </c>
      <c r="I342" s="57">
        <v>0.46231034398078918</v>
      </c>
      <c r="J342" s="9"/>
    </row>
    <row r="343" spans="1:10">
      <c r="A343" s="9">
        <v>103021003</v>
      </c>
      <c r="B343" s="9"/>
      <c r="C343" s="9" t="s">
        <v>389</v>
      </c>
      <c r="D343" s="9" t="s">
        <v>40</v>
      </c>
      <c r="E343" s="9" t="s">
        <v>49</v>
      </c>
      <c r="F343" s="17">
        <v>317484.90625</v>
      </c>
      <c r="G343" s="17">
        <v>2861949</v>
      </c>
      <c r="H343" s="17">
        <v>3179434</v>
      </c>
      <c r="I343" s="57">
        <v>0.18114736676216125</v>
      </c>
      <c r="J343" s="9"/>
    </row>
    <row r="344" spans="1:10">
      <c r="A344" s="9">
        <v>102027451</v>
      </c>
      <c r="B344" s="9"/>
      <c r="C344" s="9" t="s">
        <v>390</v>
      </c>
      <c r="D344" s="9" t="s">
        <v>40</v>
      </c>
      <c r="E344" s="9" t="s">
        <v>49</v>
      </c>
      <c r="F344" s="17">
        <v>4603984</v>
      </c>
      <c r="G344" s="17">
        <v>45958320</v>
      </c>
      <c r="H344" s="17">
        <v>50562304</v>
      </c>
      <c r="I344" s="57">
        <v>0.39933308959007263</v>
      </c>
      <c r="J344" s="9"/>
    </row>
    <row r="345" spans="1:10">
      <c r="A345" s="9">
        <v>118406602</v>
      </c>
      <c r="B345" s="9"/>
      <c r="C345" s="9" t="s">
        <v>391</v>
      </c>
      <c r="D345" s="9" t="s">
        <v>40</v>
      </c>
      <c r="E345" s="9" t="s">
        <v>43</v>
      </c>
      <c r="F345" s="17">
        <v>365848.8125</v>
      </c>
      <c r="G345" s="17">
        <v>4651972</v>
      </c>
      <c r="H345" s="17">
        <v>5017821</v>
      </c>
      <c r="I345" s="57">
        <v>0.3742925226688385</v>
      </c>
      <c r="J345" s="9"/>
    </row>
    <row r="346" spans="1:10">
      <c r="A346" s="9">
        <v>120455203</v>
      </c>
      <c r="B346" s="9"/>
      <c r="C346" s="9" t="s">
        <v>392</v>
      </c>
      <c r="D346" s="9" t="s">
        <v>40</v>
      </c>
      <c r="E346" s="9" t="s">
        <v>43</v>
      </c>
      <c r="F346" s="17">
        <v>726640.375</v>
      </c>
      <c r="G346" s="17">
        <v>10453114</v>
      </c>
      <c r="H346" s="17">
        <v>11179754</v>
      </c>
      <c r="I346" s="57">
        <v>0.4365505576133728</v>
      </c>
      <c r="J346" s="9"/>
    </row>
    <row r="347" spans="1:10">
      <c r="A347" s="9">
        <v>103027503</v>
      </c>
      <c r="B347" s="9"/>
      <c r="C347" s="9" t="s">
        <v>393</v>
      </c>
      <c r="D347" s="9" t="s">
        <v>40</v>
      </c>
      <c r="E347" s="9" t="s">
        <v>49</v>
      </c>
      <c r="F347" s="17">
        <v>496270.5</v>
      </c>
      <c r="G347" s="17">
        <v>4785722.5</v>
      </c>
      <c r="H347" s="17">
        <v>5281993</v>
      </c>
      <c r="I347" s="57">
        <v>0.34246942400932312</v>
      </c>
      <c r="J347" s="9"/>
    </row>
    <row r="348" spans="1:10">
      <c r="A348" s="9">
        <v>120455403</v>
      </c>
      <c r="B348" s="9"/>
      <c r="C348" s="9" t="s">
        <v>394</v>
      </c>
      <c r="D348" s="9" t="s">
        <v>40</v>
      </c>
      <c r="E348" s="9" t="s">
        <v>43</v>
      </c>
      <c r="F348" s="17">
        <v>1261751.875</v>
      </c>
      <c r="G348" s="17">
        <v>14774651</v>
      </c>
      <c r="H348" s="17">
        <v>16036403</v>
      </c>
      <c r="I348" s="57">
        <v>0.310953289270401</v>
      </c>
      <c r="J348" s="9"/>
    </row>
    <row r="349" spans="1:10">
      <c r="A349" s="9">
        <v>109426303</v>
      </c>
      <c r="B349" s="9"/>
      <c r="C349" s="9" t="s">
        <v>395</v>
      </c>
      <c r="D349" s="9" t="s">
        <v>40</v>
      </c>
      <c r="E349" s="9" t="s">
        <v>54</v>
      </c>
      <c r="F349" s="17">
        <v>157879.203125</v>
      </c>
      <c r="G349" s="17">
        <v>2384042.5</v>
      </c>
      <c r="H349" s="17">
        <v>2541921.75</v>
      </c>
      <c r="I349" s="57">
        <v>0.68495512008666992</v>
      </c>
      <c r="J349" s="9"/>
    </row>
    <row r="350" spans="1:10">
      <c r="A350" s="9">
        <v>108116303</v>
      </c>
      <c r="B350" s="9"/>
      <c r="C350" s="9" t="s">
        <v>396</v>
      </c>
      <c r="D350" s="9" t="s">
        <v>40</v>
      </c>
      <c r="E350" s="9" t="s">
        <v>60</v>
      </c>
      <c r="F350" s="17">
        <v>118613.25</v>
      </c>
      <c r="G350" s="17">
        <v>1763768</v>
      </c>
      <c r="H350" s="17">
        <v>1882381.25</v>
      </c>
      <c r="I350" s="57">
        <v>0.66146677732467651</v>
      </c>
      <c r="J350" s="9"/>
    </row>
    <row r="351" spans="1:10">
      <c r="A351" s="9">
        <v>123466303</v>
      </c>
      <c r="B351" s="9"/>
      <c r="C351" s="9" t="s">
        <v>397</v>
      </c>
      <c r="D351" s="9" t="s">
        <v>40</v>
      </c>
      <c r="E351" s="9" t="s">
        <v>41</v>
      </c>
      <c r="F351" s="17">
        <v>420292.5</v>
      </c>
      <c r="G351" s="17">
        <v>3883115.25</v>
      </c>
      <c r="H351" s="17">
        <v>4303408</v>
      </c>
      <c r="I351" s="57">
        <v>0.28283548355102539</v>
      </c>
      <c r="J351" s="9"/>
    </row>
    <row r="352" spans="1:10">
      <c r="A352" s="9">
        <v>123466403</v>
      </c>
      <c r="B352" s="9"/>
      <c r="C352" s="9" t="s">
        <v>398</v>
      </c>
      <c r="D352" s="9" t="s">
        <v>40</v>
      </c>
      <c r="E352" s="9" t="s">
        <v>41</v>
      </c>
      <c r="F352" s="17">
        <v>549105.75</v>
      </c>
      <c r="G352" s="17">
        <v>8044089</v>
      </c>
      <c r="H352" s="17">
        <v>8593195</v>
      </c>
      <c r="I352" s="57">
        <v>0.4488791823387146</v>
      </c>
      <c r="J352" s="9"/>
    </row>
    <row r="353" spans="1:10">
      <c r="A353" s="9">
        <v>129546103</v>
      </c>
      <c r="B353" s="9"/>
      <c r="C353" s="9" t="s">
        <v>399</v>
      </c>
      <c r="D353" s="9" t="s">
        <v>40</v>
      </c>
      <c r="E353" s="9" t="s">
        <v>52</v>
      </c>
      <c r="F353" s="17">
        <v>427084.8125</v>
      </c>
      <c r="G353" s="17">
        <v>5302901</v>
      </c>
      <c r="H353" s="17">
        <v>5729986</v>
      </c>
      <c r="I353" s="57">
        <v>0.49972337484359741</v>
      </c>
      <c r="J353" s="9"/>
    </row>
    <row r="354" spans="1:10">
      <c r="A354" s="9">
        <v>106338003</v>
      </c>
      <c r="B354" s="9"/>
      <c r="C354" s="9" t="s">
        <v>400</v>
      </c>
      <c r="D354" s="9" t="s">
        <v>40</v>
      </c>
      <c r="E354" s="9" t="s">
        <v>60</v>
      </c>
      <c r="F354" s="17">
        <v>348010.34375</v>
      </c>
      <c r="G354" s="17">
        <v>4775499.5</v>
      </c>
      <c r="H354" s="17">
        <v>5123510</v>
      </c>
      <c r="I354" s="57">
        <v>0.61723160743713379</v>
      </c>
      <c r="J354" s="9"/>
    </row>
    <row r="355" spans="1:10">
      <c r="A355" s="9">
        <v>128327303</v>
      </c>
      <c r="B355" s="9"/>
      <c r="C355" s="9" t="s">
        <v>401</v>
      </c>
      <c r="D355" s="9" t="s">
        <v>40</v>
      </c>
      <c r="E355" s="9" t="s">
        <v>60</v>
      </c>
      <c r="F355" s="17">
        <v>167829.453125</v>
      </c>
      <c r="G355" s="17">
        <v>2132007.25</v>
      </c>
      <c r="H355" s="17">
        <v>2299836.75</v>
      </c>
      <c r="I355" s="57">
        <v>0.71242642402648926</v>
      </c>
      <c r="J355" s="9"/>
    </row>
    <row r="356" spans="1:10">
      <c r="A356" s="9">
        <v>103027753</v>
      </c>
      <c r="B356" s="9"/>
      <c r="C356" s="9" t="s">
        <v>402</v>
      </c>
      <c r="D356" s="9" t="s">
        <v>40</v>
      </c>
      <c r="E356" s="9" t="s">
        <v>49</v>
      </c>
      <c r="F356" s="17">
        <v>141648.296875</v>
      </c>
      <c r="G356" s="17">
        <v>1257163.5</v>
      </c>
      <c r="H356" s="17">
        <v>1398811.75</v>
      </c>
      <c r="I356" s="57">
        <v>0.15947254002094269</v>
      </c>
      <c r="J356" s="9"/>
    </row>
    <row r="357" spans="1:10">
      <c r="A357" s="9">
        <v>122098403</v>
      </c>
      <c r="B357" s="9"/>
      <c r="C357" s="9" t="s">
        <v>403</v>
      </c>
      <c r="D357" s="9" t="s">
        <v>40</v>
      </c>
      <c r="E357" s="9" t="s">
        <v>41</v>
      </c>
      <c r="F357" s="17">
        <v>555934.1875</v>
      </c>
      <c r="G357" s="17">
        <v>4544355</v>
      </c>
      <c r="H357" s="17">
        <v>5100289</v>
      </c>
      <c r="I357" s="57">
        <v>0.24143499135971069</v>
      </c>
      <c r="J357" s="9"/>
    </row>
    <row r="358" spans="1:10">
      <c r="A358" s="9">
        <v>125237603</v>
      </c>
      <c r="B358" s="9"/>
      <c r="C358" s="9" t="s">
        <v>404</v>
      </c>
      <c r="D358" s="9" t="s">
        <v>40</v>
      </c>
      <c r="E358" s="9" t="s">
        <v>66</v>
      </c>
      <c r="F358" s="17">
        <v>212521.796875</v>
      </c>
      <c r="G358" s="17">
        <v>2183162</v>
      </c>
      <c r="H358" s="17">
        <v>2395683.75</v>
      </c>
      <c r="I358" s="57">
        <v>0.14952424168586731</v>
      </c>
      <c r="J358" s="9"/>
    </row>
    <row r="359" spans="1:10">
      <c r="A359" s="9">
        <v>114067002</v>
      </c>
      <c r="B359" s="9"/>
      <c r="C359" s="9" t="s">
        <v>405</v>
      </c>
      <c r="D359" s="9" t="s">
        <v>40</v>
      </c>
      <c r="E359" s="9" t="s">
        <v>52</v>
      </c>
      <c r="F359" s="17">
        <v>3385412.5</v>
      </c>
      <c r="G359" s="17">
        <v>62113188</v>
      </c>
      <c r="H359" s="17">
        <v>65498600</v>
      </c>
      <c r="I359" s="57">
        <v>0.7215348482131958</v>
      </c>
      <c r="J359" s="9"/>
    </row>
    <row r="360" spans="1:10">
      <c r="A360" s="9">
        <v>112675503</v>
      </c>
      <c r="B360" s="9"/>
      <c r="C360" s="9" t="s">
        <v>406</v>
      </c>
      <c r="D360" s="9" t="s">
        <v>40</v>
      </c>
      <c r="E360" s="9" t="s">
        <v>57</v>
      </c>
      <c r="F360" s="17">
        <v>692881.5</v>
      </c>
      <c r="G360" s="17">
        <v>6576499.5</v>
      </c>
      <c r="H360" s="17">
        <v>7269381</v>
      </c>
      <c r="I360" s="57">
        <v>0.36824384331703186</v>
      </c>
      <c r="J360" s="9"/>
    </row>
    <row r="361" spans="1:10">
      <c r="A361" s="9">
        <v>106168003</v>
      </c>
      <c r="B361" s="9"/>
      <c r="C361" s="9" t="s">
        <v>407</v>
      </c>
      <c r="D361" s="9" t="s">
        <v>40</v>
      </c>
      <c r="E361" s="9" t="s">
        <v>47</v>
      </c>
      <c r="F361" s="17">
        <v>180367.65625</v>
      </c>
      <c r="G361" s="17">
        <v>2433193.5</v>
      </c>
      <c r="H361" s="17">
        <v>2613561.25</v>
      </c>
      <c r="I361" s="57">
        <v>0.70199614763259888</v>
      </c>
      <c r="J361" s="9"/>
    </row>
    <row r="362" spans="1:10">
      <c r="A362" s="9">
        <v>104435303</v>
      </c>
      <c r="B362" s="9"/>
      <c r="C362" s="9" t="s">
        <v>408</v>
      </c>
      <c r="D362" s="9" t="s">
        <v>40</v>
      </c>
      <c r="E362" s="9" t="s">
        <v>47</v>
      </c>
      <c r="F362" s="17">
        <v>188819.25</v>
      </c>
      <c r="G362" s="17">
        <v>2198253.5</v>
      </c>
      <c r="H362" s="17">
        <v>2387072.75</v>
      </c>
      <c r="I362" s="57">
        <v>0.61491996049880981</v>
      </c>
      <c r="J362" s="9"/>
    </row>
    <row r="363" spans="1:10">
      <c r="A363" s="9">
        <v>108116503</v>
      </c>
      <c r="B363" s="9"/>
      <c r="C363" s="9" t="s">
        <v>409</v>
      </c>
      <c r="D363" s="9" t="s">
        <v>40</v>
      </c>
      <c r="E363" s="9" t="s">
        <v>60</v>
      </c>
      <c r="F363" s="17">
        <v>139686.15625</v>
      </c>
      <c r="G363" s="17">
        <v>1158457.5</v>
      </c>
      <c r="H363" s="17">
        <v>1298143.625</v>
      </c>
      <c r="I363" s="57">
        <v>0.2959977388381958</v>
      </c>
      <c r="J363" s="9"/>
    </row>
    <row r="364" spans="1:10">
      <c r="A364" s="9">
        <v>109246003</v>
      </c>
      <c r="B364" s="9"/>
      <c r="C364" s="9" t="s">
        <v>410</v>
      </c>
      <c r="D364" s="9" t="s">
        <v>40</v>
      </c>
      <c r="E364" s="9" t="s">
        <v>54</v>
      </c>
      <c r="F364" s="17">
        <v>127362</v>
      </c>
      <c r="G364" s="17">
        <v>1552977.625</v>
      </c>
      <c r="H364" s="17">
        <v>1680339.625</v>
      </c>
      <c r="I364" s="57">
        <v>0.59190952777862549</v>
      </c>
      <c r="J364" s="9"/>
    </row>
    <row r="365" spans="1:10">
      <c r="A365" s="9">
        <v>125237702</v>
      </c>
      <c r="B365" s="9"/>
      <c r="C365" s="9" t="s">
        <v>411</v>
      </c>
      <c r="D365" s="9" t="s">
        <v>40</v>
      </c>
      <c r="E365" s="9" t="s">
        <v>66</v>
      </c>
      <c r="F365" s="17">
        <v>834700.8125</v>
      </c>
      <c r="G365" s="17">
        <v>6033625</v>
      </c>
      <c r="H365" s="17">
        <v>6868326</v>
      </c>
      <c r="I365" s="57">
        <v>0.27749854326248169</v>
      </c>
      <c r="J365" s="9"/>
    </row>
    <row r="366" spans="1:10">
      <c r="A366" s="9">
        <v>101637002</v>
      </c>
      <c r="B366" s="9"/>
      <c r="C366" s="9" t="s">
        <v>412</v>
      </c>
      <c r="D366" s="9" t="s">
        <v>40</v>
      </c>
      <c r="E366" s="9" t="s">
        <v>45</v>
      </c>
      <c r="F366" s="17">
        <v>415410.4375</v>
      </c>
      <c r="G366" s="17">
        <v>5222441.5</v>
      </c>
      <c r="H366" s="17">
        <v>5637852</v>
      </c>
      <c r="I366" s="57">
        <v>0.47766131162643433</v>
      </c>
      <c r="J366" s="9"/>
    </row>
    <row r="367" spans="1:10">
      <c r="A367" s="9">
        <v>128321103</v>
      </c>
      <c r="B367" s="9"/>
      <c r="C367" s="9" t="s">
        <v>413</v>
      </c>
      <c r="D367" s="9" t="s">
        <v>40</v>
      </c>
      <c r="E367" s="9" t="s">
        <v>60</v>
      </c>
      <c r="F367" s="17">
        <v>264372.90625</v>
      </c>
      <c r="G367" s="17">
        <v>2698156.25</v>
      </c>
      <c r="H367" s="17">
        <v>2962529.25</v>
      </c>
      <c r="I367" s="57">
        <v>0.5299450159072876</v>
      </c>
      <c r="J367" s="9"/>
    </row>
    <row r="368" spans="1:10">
      <c r="A368" s="9">
        <v>119357003</v>
      </c>
      <c r="B368" s="9"/>
      <c r="C368" s="9" t="s">
        <v>414</v>
      </c>
      <c r="D368" s="9" t="s">
        <v>40</v>
      </c>
      <c r="E368" s="9" t="s">
        <v>43</v>
      </c>
      <c r="F368" s="17">
        <v>161214.296875</v>
      </c>
      <c r="G368" s="17">
        <v>2713687.25</v>
      </c>
      <c r="H368" s="17">
        <v>2874901.5</v>
      </c>
      <c r="I368" s="57">
        <v>0.37105289101600647</v>
      </c>
      <c r="J368" s="9"/>
    </row>
    <row r="369" spans="1:10">
      <c r="A369" s="9">
        <v>127045853</v>
      </c>
      <c r="B369" s="9"/>
      <c r="C369" s="9" t="s">
        <v>415</v>
      </c>
      <c r="D369" s="9" t="s">
        <v>40</v>
      </c>
      <c r="E369" s="9" t="s">
        <v>47</v>
      </c>
      <c r="F369" s="17">
        <v>222332.25</v>
      </c>
      <c r="G369" s="17">
        <v>2398872.75</v>
      </c>
      <c r="H369" s="17">
        <v>2621205</v>
      </c>
      <c r="I369" s="57">
        <v>0.54648923873901367</v>
      </c>
      <c r="J369" s="9"/>
    </row>
    <row r="370" spans="1:10">
      <c r="A370" s="9">
        <v>103028203</v>
      </c>
      <c r="B370" s="9"/>
      <c r="C370" s="9" t="s">
        <v>416</v>
      </c>
      <c r="D370" s="9" t="s">
        <v>40</v>
      </c>
      <c r="E370" s="9" t="s">
        <v>49</v>
      </c>
      <c r="F370" s="17">
        <v>124484.3984375</v>
      </c>
      <c r="G370" s="17">
        <v>1021039.25</v>
      </c>
      <c r="H370" s="17">
        <v>1145523.625</v>
      </c>
      <c r="I370" s="57">
        <v>0.25022581219673157</v>
      </c>
      <c r="J370" s="9"/>
    </row>
    <row r="371" spans="1:10">
      <c r="A371" s="9">
        <v>127046903</v>
      </c>
      <c r="B371" s="9"/>
      <c r="C371" s="9" t="s">
        <v>417</v>
      </c>
      <c r="D371" s="9" t="s">
        <v>40</v>
      </c>
      <c r="E371" s="9" t="s">
        <v>47</v>
      </c>
      <c r="F371" s="17">
        <v>171567.15625</v>
      </c>
      <c r="G371" s="17">
        <v>1844454.625</v>
      </c>
      <c r="H371" s="17">
        <v>2016021.75</v>
      </c>
      <c r="I371" s="57">
        <v>0.60382318496704102</v>
      </c>
      <c r="J371" s="9"/>
    </row>
    <row r="372" spans="1:10">
      <c r="A372" s="9">
        <v>108566303</v>
      </c>
      <c r="B372" s="9"/>
      <c r="C372" s="9" t="s">
        <v>418</v>
      </c>
      <c r="D372" s="9" t="s">
        <v>40</v>
      </c>
      <c r="E372" s="9" t="s">
        <v>60</v>
      </c>
      <c r="F372" s="17">
        <v>73575.296875</v>
      </c>
      <c r="G372" s="17">
        <v>967092.4375</v>
      </c>
      <c r="H372" s="17">
        <v>1040667.75</v>
      </c>
      <c r="I372" s="57">
        <v>0.4598706066608429</v>
      </c>
      <c r="J372" s="9"/>
    </row>
    <row r="373" spans="1:10">
      <c r="A373" s="9">
        <v>125237903</v>
      </c>
      <c r="B373" s="9"/>
      <c r="C373" s="9" t="s">
        <v>419</v>
      </c>
      <c r="D373" s="9" t="s">
        <v>40</v>
      </c>
      <c r="E373" s="9" t="s">
        <v>66</v>
      </c>
      <c r="F373" s="17">
        <v>299305.5</v>
      </c>
      <c r="G373" s="17">
        <v>2621381.25</v>
      </c>
      <c r="H373" s="17">
        <v>2920686.75</v>
      </c>
      <c r="I373" s="57">
        <v>0.17370434105396271</v>
      </c>
      <c r="J373" s="9"/>
    </row>
    <row r="374" spans="1:10">
      <c r="A374" s="9">
        <v>129546803</v>
      </c>
      <c r="B374" s="9"/>
      <c r="C374" s="9" t="s">
        <v>420</v>
      </c>
      <c r="D374" s="9" t="s">
        <v>40</v>
      </c>
      <c r="E374" s="9" t="s">
        <v>52</v>
      </c>
      <c r="F374" s="17">
        <v>133473.75</v>
      </c>
      <c r="G374" s="17">
        <v>1456040.875</v>
      </c>
      <c r="H374" s="17">
        <v>1589514.625</v>
      </c>
      <c r="I374" s="57">
        <v>0.44138619303703308</v>
      </c>
      <c r="J374" s="9"/>
    </row>
    <row r="375" spans="1:10">
      <c r="A375" s="9">
        <v>121395603</v>
      </c>
      <c r="B375" s="9"/>
      <c r="C375" s="9" t="s">
        <v>421</v>
      </c>
      <c r="D375" s="9" t="s">
        <v>40</v>
      </c>
      <c r="E375" s="9" t="s">
        <v>52</v>
      </c>
      <c r="F375" s="17">
        <v>182740.046875</v>
      </c>
      <c r="G375" s="17">
        <v>1283821</v>
      </c>
      <c r="H375" s="17">
        <v>1466561</v>
      </c>
      <c r="I375" s="57">
        <v>0.18606218695640564</v>
      </c>
      <c r="J375" s="9"/>
    </row>
    <row r="376" spans="1:10">
      <c r="A376" s="9">
        <v>108567004</v>
      </c>
      <c r="B376" s="9"/>
      <c r="C376" s="9" t="s">
        <v>422</v>
      </c>
      <c r="D376" s="9" t="s">
        <v>40</v>
      </c>
      <c r="E376" s="9" t="s">
        <v>60</v>
      </c>
      <c r="F376" s="17">
        <v>39279.44921875</v>
      </c>
      <c r="G376" s="17">
        <v>484818.03125</v>
      </c>
      <c r="H376" s="17">
        <v>524097.46875</v>
      </c>
      <c r="I376" s="57">
        <v>0.52400672435760498</v>
      </c>
      <c r="J376" s="9"/>
    </row>
    <row r="377" spans="1:10">
      <c r="A377" s="9">
        <v>120486003</v>
      </c>
      <c r="B377" s="9"/>
      <c r="C377" s="9" t="s">
        <v>423</v>
      </c>
      <c r="D377" s="9" t="s">
        <v>40</v>
      </c>
      <c r="E377" s="9" t="s">
        <v>52</v>
      </c>
      <c r="F377" s="17">
        <v>170835</v>
      </c>
      <c r="G377" s="17">
        <v>1695769.5</v>
      </c>
      <c r="H377" s="17">
        <v>1866604.5</v>
      </c>
      <c r="I377" s="57">
        <v>0.21528077125549316</v>
      </c>
      <c r="J377" s="9"/>
    </row>
    <row r="378" spans="1:10">
      <c r="A378" s="9">
        <v>117086003</v>
      </c>
      <c r="B378" s="9"/>
      <c r="C378" s="9" t="s">
        <v>424</v>
      </c>
      <c r="D378" s="9" t="s">
        <v>40</v>
      </c>
      <c r="E378" s="9" t="s">
        <v>43</v>
      </c>
      <c r="F378" s="17">
        <v>175543.203125</v>
      </c>
      <c r="G378" s="17">
        <v>1826458.75</v>
      </c>
      <c r="H378" s="17">
        <v>2002002</v>
      </c>
      <c r="I378" s="57">
        <v>0.49316808581352234</v>
      </c>
      <c r="J378" s="9"/>
    </row>
    <row r="379" spans="1:10">
      <c r="A379" s="9">
        <v>129547303</v>
      </c>
      <c r="B379" s="9"/>
      <c r="C379" s="9" t="s">
        <v>425</v>
      </c>
      <c r="D379" s="9" t="s">
        <v>40</v>
      </c>
      <c r="E379" s="9" t="s">
        <v>52</v>
      </c>
      <c r="F379" s="17">
        <v>176054.703125</v>
      </c>
      <c r="G379" s="17">
        <v>1990737.5</v>
      </c>
      <c r="H379" s="17">
        <v>2166792.25</v>
      </c>
      <c r="I379" s="57">
        <v>0.52659863233566284</v>
      </c>
      <c r="J379" s="9"/>
    </row>
    <row r="380" spans="1:10">
      <c r="A380" s="9">
        <v>114067503</v>
      </c>
      <c r="B380" s="9"/>
      <c r="C380" s="9" t="s">
        <v>426</v>
      </c>
      <c r="D380" s="9" t="s">
        <v>40</v>
      </c>
      <c r="E380" s="9" t="s">
        <v>52</v>
      </c>
      <c r="F380" s="17">
        <v>214409.703125</v>
      </c>
      <c r="G380" s="17">
        <v>1523549.75</v>
      </c>
      <c r="H380" s="17">
        <v>1737959.5</v>
      </c>
      <c r="I380" s="57">
        <v>0.23943738639354706</v>
      </c>
      <c r="J380" s="9"/>
    </row>
    <row r="381" spans="1:10">
      <c r="A381" s="9">
        <v>119357402</v>
      </c>
      <c r="B381" s="9"/>
      <c r="C381" s="9" t="s">
        <v>427</v>
      </c>
      <c r="D381" s="9" t="s">
        <v>40</v>
      </c>
      <c r="E381" s="9" t="s">
        <v>43</v>
      </c>
      <c r="F381" s="17">
        <v>1597542.875</v>
      </c>
      <c r="G381" s="17">
        <v>27624956</v>
      </c>
      <c r="H381" s="17">
        <v>29222498</v>
      </c>
      <c r="I381" s="57">
        <v>0.52465164661407471</v>
      </c>
      <c r="J381" s="9"/>
    </row>
    <row r="382" spans="1:10">
      <c r="A382" s="9">
        <v>116557103</v>
      </c>
      <c r="B382" s="9"/>
      <c r="C382" s="9" t="s">
        <v>428</v>
      </c>
      <c r="D382" s="9" t="s">
        <v>40</v>
      </c>
      <c r="E382" s="9" t="s">
        <v>54</v>
      </c>
      <c r="F382" s="17">
        <v>272007.15625</v>
      </c>
      <c r="G382" s="17">
        <v>2987450.75</v>
      </c>
      <c r="H382" s="17">
        <v>3259458</v>
      </c>
      <c r="I382" s="57">
        <v>0.36370480060577393</v>
      </c>
      <c r="J382" s="9"/>
    </row>
    <row r="383" spans="1:10">
      <c r="A383" s="9">
        <v>104107903</v>
      </c>
      <c r="B383" s="9"/>
      <c r="C383" s="9" t="s">
        <v>429</v>
      </c>
      <c r="D383" s="9" t="s">
        <v>40</v>
      </c>
      <c r="E383" s="9" t="s">
        <v>47</v>
      </c>
      <c r="F383" s="17">
        <v>600790.9375</v>
      </c>
      <c r="G383" s="17">
        <v>4908113</v>
      </c>
      <c r="H383" s="17">
        <v>5508904</v>
      </c>
      <c r="I383" s="57">
        <v>0.25289386510848999</v>
      </c>
      <c r="J383" s="9"/>
    </row>
    <row r="384" spans="1:10">
      <c r="A384" s="9">
        <v>108567204</v>
      </c>
      <c r="B384" s="9"/>
      <c r="C384" s="9" t="s">
        <v>430</v>
      </c>
      <c r="D384" s="9" t="s">
        <v>40</v>
      </c>
      <c r="E384" s="9" t="s">
        <v>60</v>
      </c>
      <c r="F384" s="17">
        <v>72901.203125</v>
      </c>
      <c r="G384" s="17">
        <v>929637.5625</v>
      </c>
      <c r="H384" s="17">
        <v>1002538.75</v>
      </c>
      <c r="I384" s="57">
        <v>0.66185593605041504</v>
      </c>
      <c r="J384" s="9"/>
    </row>
    <row r="385" spans="1:10">
      <c r="A385" s="9">
        <v>103028302</v>
      </c>
      <c r="B385" s="9"/>
      <c r="C385" s="9" t="s">
        <v>431</v>
      </c>
      <c r="D385" s="9" t="s">
        <v>40</v>
      </c>
      <c r="E385" s="9" t="s">
        <v>49</v>
      </c>
      <c r="F385" s="17">
        <v>655325.25</v>
      </c>
      <c r="G385" s="17">
        <v>4562195</v>
      </c>
      <c r="H385" s="17">
        <v>5217520</v>
      </c>
      <c r="I385" s="57">
        <v>0.29888877272605896</v>
      </c>
      <c r="J385" s="9"/>
    </row>
    <row r="386" spans="1:10">
      <c r="A386" s="9">
        <v>116496503</v>
      </c>
      <c r="B386" s="9"/>
      <c r="C386" s="9" t="s">
        <v>432</v>
      </c>
      <c r="D386" s="9" t="s">
        <v>40</v>
      </c>
      <c r="E386" s="9" t="s">
        <v>43</v>
      </c>
      <c r="F386" s="17">
        <v>369683.6875</v>
      </c>
      <c r="G386" s="17">
        <v>4674617</v>
      </c>
      <c r="H386" s="17">
        <v>5044300.5</v>
      </c>
      <c r="I386" s="57">
        <v>0.64944571256637573</v>
      </c>
      <c r="J386" s="9"/>
    </row>
    <row r="387" spans="1:10">
      <c r="A387" s="9">
        <v>108567404</v>
      </c>
      <c r="B387" s="9"/>
      <c r="C387" s="9" t="s">
        <v>433</v>
      </c>
      <c r="D387" s="9" t="s">
        <v>40</v>
      </c>
      <c r="E387" s="9" t="s">
        <v>60</v>
      </c>
      <c r="F387" s="17">
        <v>37980</v>
      </c>
      <c r="G387" s="17">
        <v>478945.1875</v>
      </c>
      <c r="H387" s="17">
        <v>516925.1875</v>
      </c>
      <c r="I387" s="57">
        <v>0.37461328506469727</v>
      </c>
      <c r="J387" s="9"/>
    </row>
    <row r="388" spans="1:10">
      <c r="A388" s="9">
        <v>104435603</v>
      </c>
      <c r="B388" s="9"/>
      <c r="C388" s="9" t="s">
        <v>434</v>
      </c>
      <c r="D388" s="9" t="s">
        <v>40</v>
      </c>
      <c r="E388" s="9" t="s">
        <v>47</v>
      </c>
      <c r="F388" s="17">
        <v>429668.09375</v>
      </c>
      <c r="G388" s="17">
        <v>4937948</v>
      </c>
      <c r="H388" s="17">
        <v>5367616</v>
      </c>
      <c r="I388" s="57">
        <v>0.62803345918655396</v>
      </c>
      <c r="J388" s="9"/>
    </row>
    <row r="389" spans="1:10">
      <c r="A389" s="9">
        <v>104435703</v>
      </c>
      <c r="B389" s="9"/>
      <c r="C389" s="9" t="s">
        <v>435</v>
      </c>
      <c r="D389" s="9" t="s">
        <v>40</v>
      </c>
      <c r="E389" s="9" t="s">
        <v>47</v>
      </c>
      <c r="F389" s="17">
        <v>151150.953125</v>
      </c>
      <c r="G389" s="17">
        <v>2229966.5</v>
      </c>
      <c r="H389" s="17">
        <v>2381117.5</v>
      </c>
      <c r="I389" s="57">
        <v>0.59064888954162598</v>
      </c>
      <c r="J389" s="9"/>
    </row>
    <row r="390" spans="1:10">
      <c r="A390" s="9">
        <v>129547203</v>
      </c>
      <c r="B390" s="9"/>
      <c r="C390" s="9" t="s">
        <v>436</v>
      </c>
      <c r="D390" s="9" t="s">
        <v>40</v>
      </c>
      <c r="E390" s="9" t="s">
        <v>52</v>
      </c>
      <c r="F390" s="17">
        <v>207888.75</v>
      </c>
      <c r="G390" s="17">
        <v>3233111</v>
      </c>
      <c r="H390" s="17">
        <v>3440999.75</v>
      </c>
      <c r="I390" s="57">
        <v>0.56820303201675415</v>
      </c>
      <c r="J390" s="9"/>
    </row>
    <row r="391" spans="1:10">
      <c r="A391" s="9">
        <v>104376203</v>
      </c>
      <c r="B391" s="9"/>
      <c r="C391" s="9" t="s">
        <v>437</v>
      </c>
      <c r="D391" s="9" t="s">
        <v>40</v>
      </c>
      <c r="E391" s="9" t="s">
        <v>47</v>
      </c>
      <c r="F391" s="17">
        <v>149916.296875</v>
      </c>
      <c r="G391" s="17">
        <v>1840565.125</v>
      </c>
      <c r="H391" s="17">
        <v>1990481.375</v>
      </c>
      <c r="I391" s="57">
        <v>0.5642620325088501</v>
      </c>
      <c r="J391" s="9"/>
    </row>
    <row r="392" spans="1:10">
      <c r="A392" s="9">
        <v>116496603</v>
      </c>
      <c r="B392" s="9"/>
      <c r="C392" s="9" t="s">
        <v>438</v>
      </c>
      <c r="D392" s="9" t="s">
        <v>40</v>
      </c>
      <c r="E392" s="9" t="s">
        <v>43</v>
      </c>
      <c r="F392" s="17">
        <v>461590.65625</v>
      </c>
      <c r="G392" s="17">
        <v>5524103.5</v>
      </c>
      <c r="H392" s="17">
        <v>5985694</v>
      </c>
      <c r="I392" s="57">
        <v>0.43664604425430298</v>
      </c>
      <c r="J392" s="9"/>
    </row>
    <row r="393" spans="1:10">
      <c r="A393" s="9">
        <v>115218003</v>
      </c>
      <c r="B393" s="9"/>
      <c r="C393" s="9" t="s">
        <v>439</v>
      </c>
      <c r="D393" s="9" t="s">
        <v>40</v>
      </c>
      <c r="E393" s="9" t="s">
        <v>57</v>
      </c>
      <c r="F393" s="17">
        <v>404079.75</v>
      </c>
      <c r="G393" s="17">
        <v>4726867.5</v>
      </c>
      <c r="H393" s="17">
        <v>5130947</v>
      </c>
      <c r="I393" s="57">
        <v>0.35988777875900269</v>
      </c>
      <c r="J393" s="9"/>
    </row>
    <row r="394" spans="1:10">
      <c r="A394" s="9">
        <v>104107503</v>
      </c>
      <c r="B394" s="9"/>
      <c r="C394" s="9" t="s">
        <v>440</v>
      </c>
      <c r="D394" s="9" t="s">
        <v>40</v>
      </c>
      <c r="E394" s="9" t="s">
        <v>47</v>
      </c>
      <c r="F394" s="17">
        <v>270534.90625</v>
      </c>
      <c r="G394" s="17">
        <v>2803169.5</v>
      </c>
      <c r="H394" s="17">
        <v>3073704.5</v>
      </c>
      <c r="I394" s="57">
        <v>0.46694967150688171</v>
      </c>
      <c r="J394" s="9"/>
    </row>
    <row r="395" spans="1:10">
      <c r="A395" s="9">
        <v>109427503</v>
      </c>
      <c r="B395" s="9"/>
      <c r="C395" s="9" t="s">
        <v>441</v>
      </c>
      <c r="D395" s="9" t="s">
        <v>40</v>
      </c>
      <c r="E395" s="9" t="s">
        <v>54</v>
      </c>
      <c r="F395" s="17">
        <v>136094.40625</v>
      </c>
      <c r="G395" s="17">
        <v>2046560.5</v>
      </c>
      <c r="H395" s="17">
        <v>2182655</v>
      </c>
      <c r="I395" s="57">
        <v>0.59386128187179565</v>
      </c>
      <c r="J395" s="9"/>
    </row>
    <row r="396" spans="1:10">
      <c r="A396" s="9">
        <v>113367003</v>
      </c>
      <c r="B396" s="9"/>
      <c r="C396" s="9" t="s">
        <v>442</v>
      </c>
      <c r="D396" s="9" t="s">
        <v>40</v>
      </c>
      <c r="E396" s="9" t="s">
        <v>57</v>
      </c>
      <c r="F396" s="17">
        <v>391811.84375</v>
      </c>
      <c r="G396" s="17">
        <v>3461084.5</v>
      </c>
      <c r="H396" s="17">
        <v>3852896.25</v>
      </c>
      <c r="I396" s="57">
        <v>0.31975606083869934</v>
      </c>
      <c r="J396" s="9"/>
    </row>
    <row r="397" spans="1:10">
      <c r="A397" s="9">
        <v>108567703</v>
      </c>
      <c r="B397" s="9"/>
      <c r="C397" s="9" t="s">
        <v>443</v>
      </c>
      <c r="D397" s="9" t="s">
        <v>40</v>
      </c>
      <c r="E397" s="9" t="s">
        <v>60</v>
      </c>
      <c r="F397" s="17">
        <v>286251</v>
      </c>
      <c r="G397" s="17">
        <v>2616274.5</v>
      </c>
      <c r="H397" s="17">
        <v>2902525.5</v>
      </c>
      <c r="I397" s="57">
        <v>0.39468055963516235</v>
      </c>
      <c r="J397" s="9"/>
    </row>
    <row r="398" spans="1:10">
      <c r="A398" s="9">
        <v>123467103</v>
      </c>
      <c r="B398" s="9"/>
      <c r="C398" s="9" t="s">
        <v>444</v>
      </c>
      <c r="D398" s="9" t="s">
        <v>40</v>
      </c>
      <c r="E398" s="9" t="s">
        <v>41</v>
      </c>
      <c r="F398" s="17">
        <v>639688.9375</v>
      </c>
      <c r="G398" s="17">
        <v>4561079.5</v>
      </c>
      <c r="H398" s="17">
        <v>5200768.5</v>
      </c>
      <c r="I398" s="57">
        <v>0.23536418378353119</v>
      </c>
      <c r="J398" s="9"/>
    </row>
    <row r="399" spans="1:10">
      <c r="A399" s="9">
        <v>103028653</v>
      </c>
      <c r="B399" s="9"/>
      <c r="C399" s="9" t="s">
        <v>445</v>
      </c>
      <c r="D399" s="9" t="s">
        <v>40</v>
      </c>
      <c r="E399" s="9" t="s">
        <v>49</v>
      </c>
      <c r="F399" s="17">
        <v>323588.5625</v>
      </c>
      <c r="G399" s="17">
        <v>3505562.25</v>
      </c>
      <c r="H399" s="17">
        <v>3829150.75</v>
      </c>
      <c r="I399" s="57">
        <v>0.61390876770019531</v>
      </c>
      <c r="J399" s="9"/>
    </row>
    <row r="400" spans="1:10">
      <c r="A400" s="9">
        <v>112676203</v>
      </c>
      <c r="B400" s="9"/>
      <c r="C400" s="9" t="s">
        <v>446</v>
      </c>
      <c r="D400" s="9" t="s">
        <v>40</v>
      </c>
      <c r="E400" s="9" t="s">
        <v>57</v>
      </c>
      <c r="F400" s="17">
        <v>351986.09375</v>
      </c>
      <c r="G400" s="17">
        <v>3072988.5</v>
      </c>
      <c r="H400" s="17">
        <v>3424974.5</v>
      </c>
      <c r="I400" s="57">
        <v>0.34196799993515015</v>
      </c>
      <c r="J400" s="9"/>
    </row>
    <row r="401" spans="1:10">
      <c r="A401" s="9">
        <v>103028703</v>
      </c>
      <c r="B401" s="9"/>
      <c r="C401" s="9" t="s">
        <v>447</v>
      </c>
      <c r="D401" s="9" t="s">
        <v>40</v>
      </c>
      <c r="E401" s="9" t="s">
        <v>49</v>
      </c>
      <c r="F401" s="17">
        <v>234313.953125</v>
      </c>
      <c r="G401" s="17">
        <v>2546157.75</v>
      </c>
      <c r="H401" s="17">
        <v>2780471.75</v>
      </c>
      <c r="I401" s="57">
        <v>0.22646117210388184</v>
      </c>
      <c r="J401" s="9"/>
    </row>
    <row r="402" spans="1:10">
      <c r="A402" s="9">
        <v>115218303</v>
      </c>
      <c r="B402" s="9"/>
      <c r="C402" s="9" t="s">
        <v>448</v>
      </c>
      <c r="D402" s="9" t="s">
        <v>40</v>
      </c>
      <c r="E402" s="9" t="s">
        <v>57</v>
      </c>
      <c r="F402" s="17">
        <v>199639.203125</v>
      </c>
      <c r="G402" s="17">
        <v>1734878.75</v>
      </c>
      <c r="H402" s="17">
        <v>1934518</v>
      </c>
      <c r="I402" s="57">
        <v>0.26759618520736694</v>
      </c>
      <c r="J402" s="9"/>
    </row>
    <row r="403" spans="1:10">
      <c r="A403" s="9">
        <v>103028753</v>
      </c>
      <c r="B403" s="9"/>
      <c r="C403" s="9" t="s">
        <v>449</v>
      </c>
      <c r="D403" s="9" t="s">
        <v>40</v>
      </c>
      <c r="E403" s="9" t="s">
        <v>49</v>
      </c>
      <c r="F403" s="17">
        <v>253407.296875</v>
      </c>
      <c r="G403" s="17">
        <v>2365922.5</v>
      </c>
      <c r="H403" s="17">
        <v>2619329.75</v>
      </c>
      <c r="I403" s="57">
        <v>0.36330994963645935</v>
      </c>
      <c r="J403" s="9"/>
    </row>
    <row r="404" spans="1:10">
      <c r="A404" s="9">
        <v>127047404</v>
      </c>
      <c r="B404" s="9"/>
      <c r="C404" s="9" t="s">
        <v>450</v>
      </c>
      <c r="D404" s="9" t="s">
        <v>40</v>
      </c>
      <c r="E404" s="9" t="s">
        <v>47</v>
      </c>
      <c r="F404" s="17">
        <v>137746.203125</v>
      </c>
      <c r="G404" s="17">
        <v>2192016.75</v>
      </c>
      <c r="H404" s="17">
        <v>2329763</v>
      </c>
      <c r="I404" s="57">
        <v>0.59181904792785645</v>
      </c>
      <c r="J404" s="9"/>
    </row>
    <row r="405" spans="1:10">
      <c r="A405" s="9">
        <v>112676403</v>
      </c>
      <c r="B405" s="9"/>
      <c r="C405" s="9" t="s">
        <v>451</v>
      </c>
      <c r="D405" s="9" t="s">
        <v>40</v>
      </c>
      <c r="E405" s="9" t="s">
        <v>57</v>
      </c>
      <c r="F405" s="17">
        <v>496185.4375</v>
      </c>
      <c r="G405" s="17">
        <v>4794891</v>
      </c>
      <c r="H405" s="17">
        <v>5291076.5</v>
      </c>
      <c r="I405" s="57">
        <v>0.31643739342689514</v>
      </c>
      <c r="J405" s="9"/>
    </row>
    <row r="406" spans="1:10">
      <c r="A406" s="9">
        <v>117416103</v>
      </c>
      <c r="B406" s="9"/>
      <c r="C406" s="9" t="s">
        <v>452</v>
      </c>
      <c r="D406" s="9" t="s">
        <v>40</v>
      </c>
      <c r="E406" s="9" t="s">
        <v>54</v>
      </c>
      <c r="F406" s="17">
        <v>164228.546875</v>
      </c>
      <c r="G406" s="17">
        <v>2120919.75</v>
      </c>
      <c r="H406" s="17">
        <v>2285148.25</v>
      </c>
      <c r="I406" s="57">
        <v>0.49530625343322754</v>
      </c>
      <c r="J406" s="9"/>
    </row>
    <row r="407" spans="1:10">
      <c r="A407" s="9">
        <v>125238402</v>
      </c>
      <c r="B407" s="9"/>
      <c r="C407" s="9" t="s">
        <v>453</v>
      </c>
      <c r="D407" s="9" t="s">
        <v>40</v>
      </c>
      <c r="E407" s="9" t="s">
        <v>66</v>
      </c>
      <c r="F407" s="17">
        <v>644682</v>
      </c>
      <c r="G407" s="17">
        <v>10915467</v>
      </c>
      <c r="H407" s="17">
        <v>11560149</v>
      </c>
      <c r="I407" s="57">
        <v>0.43128934502601624</v>
      </c>
      <c r="J407" s="9"/>
    </row>
    <row r="408" spans="1:10">
      <c r="A408" s="9">
        <v>101306503</v>
      </c>
      <c r="B408" s="9"/>
      <c r="C408" s="9" t="s">
        <v>454</v>
      </c>
      <c r="D408" s="9" t="s">
        <v>40</v>
      </c>
      <c r="E408" s="9" t="s">
        <v>45</v>
      </c>
      <c r="F408" s="17">
        <v>113098.953125</v>
      </c>
      <c r="G408" s="17">
        <v>1484005.25</v>
      </c>
      <c r="H408" s="17">
        <v>1597104.25</v>
      </c>
      <c r="I408" s="57">
        <v>0.64563751220703125</v>
      </c>
      <c r="J408" s="9"/>
    </row>
    <row r="409" spans="1:10">
      <c r="A409" s="9">
        <v>116197503</v>
      </c>
      <c r="B409" s="9"/>
      <c r="C409" s="9" t="s">
        <v>455</v>
      </c>
      <c r="D409" s="9" t="s">
        <v>40</v>
      </c>
      <c r="E409" s="9" t="s">
        <v>43</v>
      </c>
      <c r="F409" s="17">
        <v>160508.09375</v>
      </c>
      <c r="G409" s="17">
        <v>1565624</v>
      </c>
      <c r="H409" s="17">
        <v>1726132.125</v>
      </c>
      <c r="I409" s="57">
        <v>0.38178363442420959</v>
      </c>
      <c r="J409" s="9"/>
    </row>
    <row r="410" spans="1:10">
      <c r="A410" s="9">
        <v>111297504</v>
      </c>
      <c r="B410" s="9"/>
      <c r="C410" s="9" t="s">
        <v>456</v>
      </c>
      <c r="D410" s="9" t="s">
        <v>40</v>
      </c>
      <c r="E410" s="9" t="s">
        <v>57</v>
      </c>
      <c r="F410" s="17">
        <v>89040.75</v>
      </c>
      <c r="G410" s="17">
        <v>1118573.625</v>
      </c>
      <c r="H410" s="17">
        <v>1207614.375</v>
      </c>
      <c r="I410" s="57">
        <v>0.56169939041137695</v>
      </c>
      <c r="J410" s="9"/>
    </row>
    <row r="411" spans="1:10">
      <c r="A411" s="9">
        <v>111317503</v>
      </c>
      <c r="B411" s="9"/>
      <c r="C411" s="9" t="s">
        <v>457</v>
      </c>
      <c r="D411" s="9" t="s">
        <v>40</v>
      </c>
      <c r="E411" s="9" t="s">
        <v>54</v>
      </c>
      <c r="F411" s="17">
        <v>142884.90625</v>
      </c>
      <c r="G411" s="17">
        <v>2200398</v>
      </c>
      <c r="H411" s="17">
        <v>2343283</v>
      </c>
      <c r="I411" s="57">
        <v>0.62713128328323364</v>
      </c>
      <c r="J411" s="9"/>
    </row>
    <row r="412" spans="1:10">
      <c r="A412" s="9">
        <v>121395703</v>
      </c>
      <c r="B412" s="9"/>
      <c r="C412" s="9" t="s">
        <v>458</v>
      </c>
      <c r="D412" s="9" t="s">
        <v>40</v>
      </c>
      <c r="E412" s="9" t="s">
        <v>52</v>
      </c>
      <c r="F412" s="17">
        <v>202453.796875</v>
      </c>
      <c r="G412" s="17">
        <v>2009301</v>
      </c>
      <c r="H412" s="17">
        <v>2211754.75</v>
      </c>
      <c r="I412" s="57">
        <v>0.21172700822353363</v>
      </c>
      <c r="J412" s="9"/>
    </row>
    <row r="413" spans="1:10">
      <c r="A413" s="9">
        <v>117597003</v>
      </c>
      <c r="B413" s="9"/>
      <c r="C413" s="9" t="s">
        <v>459</v>
      </c>
      <c r="D413" s="9" t="s">
        <v>40</v>
      </c>
      <c r="E413" s="9" t="s">
        <v>54</v>
      </c>
      <c r="F413" s="17">
        <v>263896.1875</v>
      </c>
      <c r="G413" s="17">
        <v>3148149</v>
      </c>
      <c r="H413" s="17">
        <v>3412045.25</v>
      </c>
      <c r="I413" s="57">
        <v>0.47348353266716003</v>
      </c>
      <c r="J413" s="9"/>
    </row>
    <row r="414" spans="1:10">
      <c r="A414" s="9">
        <v>112676503</v>
      </c>
      <c r="B414" s="9"/>
      <c r="C414" s="9" t="s">
        <v>460</v>
      </c>
      <c r="D414" s="9" t="s">
        <v>40</v>
      </c>
      <c r="E414" s="9" t="s">
        <v>57</v>
      </c>
      <c r="F414" s="17">
        <v>375616.0625</v>
      </c>
      <c r="G414" s="17">
        <v>3347945</v>
      </c>
      <c r="H414" s="17">
        <v>3723561</v>
      </c>
      <c r="I414" s="57">
        <v>0.30726110935211182</v>
      </c>
      <c r="J414" s="9"/>
    </row>
    <row r="415" spans="1:10">
      <c r="A415" s="9">
        <v>107657503</v>
      </c>
      <c r="B415" s="9"/>
      <c r="C415" s="9" t="s">
        <v>461</v>
      </c>
      <c r="D415" s="9" t="s">
        <v>40</v>
      </c>
      <c r="E415" s="9" t="s">
        <v>45</v>
      </c>
      <c r="F415" s="17">
        <v>262569.59375</v>
      </c>
      <c r="G415" s="17">
        <v>3375072.5</v>
      </c>
      <c r="H415" s="17">
        <v>3637642</v>
      </c>
      <c r="I415" s="57">
        <v>0.53867679834365845</v>
      </c>
      <c r="J415" s="9"/>
    </row>
    <row r="416" spans="1:10">
      <c r="A416" s="9">
        <v>108077503</v>
      </c>
      <c r="B416" s="9"/>
      <c r="C416" s="9" t="s">
        <v>462</v>
      </c>
      <c r="D416" s="9" t="s">
        <v>40</v>
      </c>
      <c r="E416" s="9" t="s">
        <v>54</v>
      </c>
      <c r="F416" s="17">
        <v>213485.09375</v>
      </c>
      <c r="G416" s="17">
        <v>2535837</v>
      </c>
      <c r="H416" s="17">
        <v>2749322</v>
      </c>
      <c r="I416" s="57">
        <v>0.45092567801475525</v>
      </c>
      <c r="J416" s="9"/>
    </row>
    <row r="417" spans="1:10">
      <c r="A417" s="9">
        <v>123467303</v>
      </c>
      <c r="B417" s="9"/>
      <c r="C417" s="9" t="s">
        <v>463</v>
      </c>
      <c r="D417" s="9" t="s">
        <v>40</v>
      </c>
      <c r="E417" s="9" t="s">
        <v>41</v>
      </c>
      <c r="F417" s="17">
        <v>535883.6875</v>
      </c>
      <c r="G417" s="17">
        <v>5313453.5</v>
      </c>
      <c r="H417" s="17">
        <v>5849337</v>
      </c>
      <c r="I417" s="57">
        <v>0.19906707108020782</v>
      </c>
      <c r="J417" s="9"/>
    </row>
    <row r="418" spans="1:10">
      <c r="A418" s="9">
        <v>112676703</v>
      </c>
      <c r="B418" s="9"/>
      <c r="C418" s="9" t="s">
        <v>464</v>
      </c>
      <c r="D418" s="9" t="s">
        <v>40</v>
      </c>
      <c r="E418" s="9" t="s">
        <v>57</v>
      </c>
      <c r="F418" s="17">
        <v>493473.59375</v>
      </c>
      <c r="G418" s="17">
        <v>4271024.5</v>
      </c>
      <c r="H418" s="17">
        <v>4764498</v>
      </c>
      <c r="I418" s="57">
        <v>0.29679340124130249</v>
      </c>
      <c r="J418" s="9"/>
    </row>
    <row r="419" spans="1:10">
      <c r="A419" s="9">
        <v>125238502</v>
      </c>
      <c r="B419" s="9"/>
      <c r="C419" s="9" t="s">
        <v>465</v>
      </c>
      <c r="D419" s="9" t="s">
        <v>40</v>
      </c>
      <c r="E419" s="9" t="s">
        <v>66</v>
      </c>
      <c r="F419" s="17">
        <v>381900.90625</v>
      </c>
      <c r="G419" s="17">
        <v>2249252.75</v>
      </c>
      <c r="H419" s="17">
        <v>2631153.75</v>
      </c>
      <c r="I419" s="57">
        <v>0.19148939847946167</v>
      </c>
      <c r="J419" s="9"/>
    </row>
    <row r="420" spans="1:10">
      <c r="A420" s="9">
        <v>123467203</v>
      </c>
      <c r="B420" s="9"/>
      <c r="C420" s="9" t="s">
        <v>466</v>
      </c>
      <c r="D420" s="9" t="s">
        <v>40</v>
      </c>
      <c r="E420" s="9" t="s">
        <v>41</v>
      </c>
      <c r="F420" s="17">
        <v>170532.59375</v>
      </c>
      <c r="G420" s="17">
        <v>2014941.25</v>
      </c>
      <c r="H420" s="17">
        <v>2185473.75</v>
      </c>
      <c r="I420" s="57">
        <v>0.18345934152603149</v>
      </c>
      <c r="J420" s="9"/>
    </row>
    <row r="421" spans="1:10">
      <c r="A421" s="9">
        <v>109248003</v>
      </c>
      <c r="B421" s="9"/>
      <c r="C421" s="9" t="s">
        <v>467</v>
      </c>
      <c r="D421" s="9" t="s">
        <v>40</v>
      </c>
      <c r="E421" s="9" t="s">
        <v>54</v>
      </c>
      <c r="F421" s="17">
        <v>248308.953125</v>
      </c>
      <c r="G421" s="17">
        <v>2310138.75</v>
      </c>
      <c r="H421" s="17">
        <v>2558447.75</v>
      </c>
      <c r="I421" s="57">
        <v>0.42296880483627319</v>
      </c>
      <c r="J421" s="9"/>
    </row>
    <row r="422" spans="1:10">
      <c r="A422" s="9">
        <v>110148002</v>
      </c>
      <c r="B422" s="9"/>
      <c r="C422" s="9" t="s">
        <v>468</v>
      </c>
      <c r="D422" s="9" t="s">
        <v>40</v>
      </c>
      <c r="E422" s="9" t="s">
        <v>54</v>
      </c>
      <c r="F422" s="17">
        <v>556688.375</v>
      </c>
      <c r="G422" s="17">
        <v>4216133.5</v>
      </c>
      <c r="H422" s="17">
        <v>4772822</v>
      </c>
      <c r="I422" s="57">
        <v>0.18600524961948395</v>
      </c>
      <c r="J422" s="9"/>
    </row>
    <row r="423" spans="1:10">
      <c r="A423" s="9">
        <v>103028833</v>
      </c>
      <c r="B423" s="9"/>
      <c r="C423" s="9" t="s">
        <v>469</v>
      </c>
      <c r="D423" s="9" t="s">
        <v>40</v>
      </c>
      <c r="E423" s="9" t="s">
        <v>49</v>
      </c>
      <c r="F423" s="17">
        <v>317902.5</v>
      </c>
      <c r="G423" s="17">
        <v>3053464.75</v>
      </c>
      <c r="H423" s="17">
        <v>3371367.25</v>
      </c>
      <c r="I423" s="57">
        <v>0.40368553996086121</v>
      </c>
      <c r="J423" s="9"/>
    </row>
    <row r="424" spans="1:10">
      <c r="A424" s="9">
        <v>115228003</v>
      </c>
      <c r="B424" s="9"/>
      <c r="C424" s="9" t="s">
        <v>470</v>
      </c>
      <c r="D424" s="9" t="s">
        <v>40</v>
      </c>
      <c r="E424" s="9" t="s">
        <v>57</v>
      </c>
      <c r="F424" s="17">
        <v>297628.1875</v>
      </c>
      <c r="G424" s="17">
        <v>3356415</v>
      </c>
      <c r="H424" s="17">
        <v>3654043.25</v>
      </c>
      <c r="I424" s="57">
        <v>0.58006143569946289</v>
      </c>
      <c r="J424" s="9"/>
    </row>
    <row r="425" spans="1:10">
      <c r="A425" s="9">
        <v>103028853</v>
      </c>
      <c r="B425" s="9"/>
      <c r="C425" s="9" t="s">
        <v>471</v>
      </c>
      <c r="D425" s="9" t="s">
        <v>40</v>
      </c>
      <c r="E425" s="9" t="s">
        <v>49</v>
      </c>
      <c r="F425" s="17">
        <v>307797.3125</v>
      </c>
      <c r="G425" s="17">
        <v>5157285.5</v>
      </c>
      <c r="H425" s="17">
        <v>5465083</v>
      </c>
      <c r="I425" s="57">
        <v>0.62180179357528687</v>
      </c>
      <c r="J425" s="9"/>
    </row>
    <row r="426" spans="1:10">
      <c r="A426" s="9">
        <v>120456003</v>
      </c>
      <c r="B426" s="9"/>
      <c r="C426" s="9" t="s">
        <v>472</v>
      </c>
      <c r="D426" s="9" t="s">
        <v>40</v>
      </c>
      <c r="E426" s="9" t="s">
        <v>43</v>
      </c>
      <c r="F426" s="17">
        <v>668732.875</v>
      </c>
      <c r="G426" s="17">
        <v>8780955</v>
      </c>
      <c r="H426" s="17">
        <v>9449688</v>
      </c>
      <c r="I426" s="57">
        <v>0.32153987884521484</v>
      </c>
      <c r="J426" s="9"/>
    </row>
    <row r="427" spans="1:10">
      <c r="A427" s="9">
        <v>117576303</v>
      </c>
      <c r="B427" s="9"/>
      <c r="C427" s="9" t="s">
        <v>473</v>
      </c>
      <c r="D427" s="9" t="s">
        <v>40</v>
      </c>
      <c r="E427" s="9" t="s">
        <v>43</v>
      </c>
      <c r="F427" s="17">
        <v>70843.953125</v>
      </c>
      <c r="G427" s="17">
        <v>926358.6875</v>
      </c>
      <c r="H427" s="17">
        <v>997202.625</v>
      </c>
      <c r="I427" s="57">
        <v>0.34795263409614563</v>
      </c>
      <c r="J427" s="9"/>
    </row>
    <row r="428" spans="1:10">
      <c r="A428" s="9">
        <v>119586503</v>
      </c>
      <c r="B428" s="9"/>
      <c r="C428" s="9" t="s">
        <v>474</v>
      </c>
      <c r="D428" s="9" t="s">
        <v>40</v>
      </c>
      <c r="E428" s="9" t="s">
        <v>43</v>
      </c>
      <c r="F428" s="17">
        <v>199222.34375</v>
      </c>
      <c r="G428" s="17">
        <v>1999368.375</v>
      </c>
      <c r="H428" s="17">
        <v>2198590.75</v>
      </c>
      <c r="I428" s="57">
        <v>0.67716050148010254</v>
      </c>
      <c r="J428" s="9"/>
    </row>
    <row r="429" spans="1:10">
      <c r="A429" s="9">
        <v>115228303</v>
      </c>
      <c r="B429" s="9"/>
      <c r="C429" s="9" t="s">
        <v>475</v>
      </c>
      <c r="D429" s="9" t="s">
        <v>40</v>
      </c>
      <c r="E429" s="9" t="s">
        <v>57</v>
      </c>
      <c r="F429" s="17">
        <v>313287.90625</v>
      </c>
      <c r="G429" s="17">
        <v>2969031.75</v>
      </c>
      <c r="H429" s="17">
        <v>3282319.75</v>
      </c>
      <c r="I429" s="57">
        <v>0.1949249804019928</v>
      </c>
      <c r="J429" s="9"/>
    </row>
    <row r="430" spans="1:10">
      <c r="A430" s="9">
        <v>115506003</v>
      </c>
      <c r="B430" s="9"/>
      <c r="C430" s="9" t="s">
        <v>476</v>
      </c>
      <c r="D430" s="9" t="s">
        <v>40</v>
      </c>
      <c r="E430" s="9" t="s">
        <v>57</v>
      </c>
      <c r="F430" s="17">
        <v>293496</v>
      </c>
      <c r="G430" s="17">
        <v>3219035.25</v>
      </c>
      <c r="H430" s="17">
        <v>3512531.25</v>
      </c>
      <c r="I430" s="57">
        <v>0.40794026851654053</v>
      </c>
      <c r="J430" s="9"/>
    </row>
    <row r="431" spans="1:10">
      <c r="A431" s="9">
        <v>129547603</v>
      </c>
      <c r="B431" s="9"/>
      <c r="C431" s="9" t="s">
        <v>477</v>
      </c>
      <c r="D431" s="9" t="s">
        <v>40</v>
      </c>
      <c r="E431" s="9" t="s">
        <v>52</v>
      </c>
      <c r="F431" s="17">
        <v>321495.90625</v>
      </c>
      <c r="G431" s="17">
        <v>3972427.5</v>
      </c>
      <c r="H431" s="17">
        <v>4293923.5</v>
      </c>
      <c r="I431" s="57">
        <v>0.4322773814201355</v>
      </c>
      <c r="J431" s="9"/>
    </row>
    <row r="432" spans="1:10">
      <c r="A432" s="9">
        <v>106617203</v>
      </c>
      <c r="B432" s="9"/>
      <c r="C432" s="9" t="s">
        <v>478</v>
      </c>
      <c r="D432" s="9" t="s">
        <v>40</v>
      </c>
      <c r="E432" s="9" t="s">
        <v>148</v>
      </c>
      <c r="F432" s="17">
        <v>333495.4375</v>
      </c>
      <c r="G432" s="17">
        <v>4142113</v>
      </c>
      <c r="H432" s="17">
        <v>4475608.5</v>
      </c>
      <c r="I432" s="57">
        <v>0.62845510244369507</v>
      </c>
      <c r="J432" s="9"/>
    </row>
    <row r="433" spans="1:10">
      <c r="A433" s="9">
        <v>117086503</v>
      </c>
      <c r="B433" s="9"/>
      <c r="C433" s="9" t="s">
        <v>479</v>
      </c>
      <c r="D433" s="9" t="s">
        <v>40</v>
      </c>
      <c r="E433" s="9" t="s">
        <v>43</v>
      </c>
      <c r="F433" s="17">
        <v>221238.453125</v>
      </c>
      <c r="G433" s="17">
        <v>3026295.75</v>
      </c>
      <c r="H433" s="17">
        <v>3247534.25</v>
      </c>
      <c r="I433" s="57">
        <v>0.49908065795898438</v>
      </c>
      <c r="J433" s="9"/>
    </row>
    <row r="434" spans="1:10">
      <c r="A434" s="9">
        <v>124157802</v>
      </c>
      <c r="B434" s="9"/>
      <c r="C434" s="9" t="s">
        <v>480</v>
      </c>
      <c r="D434" s="9" t="s">
        <v>40</v>
      </c>
      <c r="E434" s="9" t="s">
        <v>66</v>
      </c>
      <c r="F434" s="17">
        <v>395407.0625</v>
      </c>
      <c r="G434" s="17">
        <v>3408375.25</v>
      </c>
      <c r="H434" s="17">
        <v>3803782.25</v>
      </c>
      <c r="I434" s="57">
        <v>0.15254253149032593</v>
      </c>
      <c r="J434" s="9"/>
    </row>
    <row r="435" spans="1:10">
      <c r="A435" s="9">
        <v>129547803</v>
      </c>
      <c r="B435" s="9"/>
      <c r="C435" s="9" t="s">
        <v>481</v>
      </c>
      <c r="D435" s="9" t="s">
        <v>40</v>
      </c>
      <c r="E435" s="9" t="s">
        <v>52</v>
      </c>
      <c r="F435" s="17">
        <v>120019.5</v>
      </c>
      <c r="G435" s="17">
        <v>1564455</v>
      </c>
      <c r="H435" s="17">
        <v>1684474.5</v>
      </c>
      <c r="I435" s="57">
        <v>0.52961140871047974</v>
      </c>
      <c r="J435" s="9"/>
    </row>
    <row r="436" spans="1:10">
      <c r="A436" s="9">
        <v>101638003</v>
      </c>
      <c r="B436" s="9"/>
      <c r="C436" s="9" t="s">
        <v>482</v>
      </c>
      <c r="D436" s="9" t="s">
        <v>40</v>
      </c>
      <c r="E436" s="9" t="s">
        <v>45</v>
      </c>
      <c r="F436" s="17">
        <v>416906.84375</v>
      </c>
      <c r="G436" s="17">
        <v>4309186.5</v>
      </c>
      <c r="H436" s="17">
        <v>4726093.5</v>
      </c>
      <c r="I436" s="57">
        <v>0.36573886871337891</v>
      </c>
      <c r="J436" s="9"/>
    </row>
    <row r="437" spans="1:10">
      <c r="A437" s="9">
        <v>117086653</v>
      </c>
      <c r="B437" s="9"/>
      <c r="C437" s="9" t="s">
        <v>483</v>
      </c>
      <c r="D437" s="9" t="s">
        <v>40</v>
      </c>
      <c r="E437" s="9" t="s">
        <v>43</v>
      </c>
      <c r="F437" s="17">
        <v>225998.40625</v>
      </c>
      <c r="G437" s="17">
        <v>2807037.25</v>
      </c>
      <c r="H437" s="17">
        <v>3033035.75</v>
      </c>
      <c r="I437" s="57">
        <v>0.59644389152526855</v>
      </c>
      <c r="J437" s="9"/>
    </row>
    <row r="438" spans="1:10">
      <c r="A438" s="9">
        <v>114068003</v>
      </c>
      <c r="B438" s="9"/>
      <c r="C438" s="9" t="s">
        <v>484</v>
      </c>
      <c r="D438" s="9" t="s">
        <v>40</v>
      </c>
      <c r="E438" s="9" t="s">
        <v>52</v>
      </c>
      <c r="F438" s="17">
        <v>149197.65625</v>
      </c>
      <c r="G438" s="17">
        <v>1719376.875</v>
      </c>
      <c r="H438" s="17">
        <v>1868574.5</v>
      </c>
      <c r="I438" s="57">
        <v>0.2791164219379425</v>
      </c>
      <c r="J438" s="9"/>
    </row>
    <row r="439" spans="1:10">
      <c r="A439" s="9">
        <v>118667503</v>
      </c>
      <c r="B439" s="9"/>
      <c r="C439" s="9" t="s">
        <v>485</v>
      </c>
      <c r="D439" s="9" t="s">
        <v>40</v>
      </c>
      <c r="E439" s="9" t="s">
        <v>43</v>
      </c>
      <c r="F439" s="17">
        <v>324047.40625</v>
      </c>
      <c r="G439" s="17">
        <v>3590006</v>
      </c>
      <c r="H439" s="17">
        <v>3914053.5</v>
      </c>
      <c r="I439" s="57">
        <v>0.43023476004600525</v>
      </c>
      <c r="J439" s="9"/>
    </row>
    <row r="440" spans="1:10">
      <c r="A440" s="9">
        <v>108568404</v>
      </c>
      <c r="B440" s="9"/>
      <c r="C440" s="9" t="s">
        <v>486</v>
      </c>
      <c r="D440" s="9" t="s">
        <v>40</v>
      </c>
      <c r="E440" s="9" t="s">
        <v>60</v>
      </c>
      <c r="F440" s="17">
        <v>49250.55078125</v>
      </c>
      <c r="G440" s="17">
        <v>562112.75</v>
      </c>
      <c r="H440" s="17">
        <v>611363.3125</v>
      </c>
      <c r="I440" s="57">
        <v>0.61038005352020264</v>
      </c>
      <c r="J440" s="9"/>
    </row>
    <row r="441" spans="1:10">
      <c r="A441" s="9">
        <v>112286003</v>
      </c>
      <c r="B441" s="9"/>
      <c r="C441" s="9" t="s">
        <v>487</v>
      </c>
      <c r="D441" s="9" t="s">
        <v>40</v>
      </c>
      <c r="E441" s="9" t="s">
        <v>57</v>
      </c>
      <c r="F441" s="17">
        <v>307501.65625</v>
      </c>
      <c r="G441" s="17">
        <v>3179232.25</v>
      </c>
      <c r="H441" s="17">
        <v>3486734</v>
      </c>
      <c r="I441" s="57">
        <v>0.36899527907371521</v>
      </c>
      <c r="J441" s="9"/>
    </row>
    <row r="442" spans="1:10">
      <c r="A442" s="9">
        <v>108058003</v>
      </c>
      <c r="B442" s="9"/>
      <c r="C442" s="9" t="s">
        <v>488</v>
      </c>
      <c r="D442" s="9" t="s">
        <v>40</v>
      </c>
      <c r="E442" s="9" t="s">
        <v>60</v>
      </c>
      <c r="F442" s="17">
        <v>147451.046875</v>
      </c>
      <c r="G442" s="17">
        <v>2193914.75</v>
      </c>
      <c r="H442" s="17">
        <v>2341365.75</v>
      </c>
      <c r="I442" s="57">
        <v>0.56259292364120483</v>
      </c>
      <c r="J442" s="9"/>
    </row>
    <row r="443" spans="1:10">
      <c r="A443" s="9">
        <v>114068103</v>
      </c>
      <c r="B443" s="9"/>
      <c r="C443" s="9" t="s">
        <v>489</v>
      </c>
      <c r="D443" s="9" t="s">
        <v>40</v>
      </c>
      <c r="E443" s="9" t="s">
        <v>52</v>
      </c>
      <c r="F443" s="17">
        <v>355290.90625</v>
      </c>
      <c r="G443" s="17">
        <v>2918999.75</v>
      </c>
      <c r="H443" s="17">
        <v>3274290.75</v>
      </c>
      <c r="I443" s="57">
        <v>0.25276970863342285</v>
      </c>
      <c r="J443" s="9"/>
    </row>
    <row r="444" spans="1:10">
      <c r="A444" s="9">
        <v>108078003</v>
      </c>
      <c r="B444" s="9"/>
      <c r="C444" s="9" t="s">
        <v>490</v>
      </c>
      <c r="D444" s="9" t="s">
        <v>40</v>
      </c>
      <c r="E444" s="9" t="s">
        <v>54</v>
      </c>
      <c r="F444" s="17">
        <v>253471.203125</v>
      </c>
      <c r="G444" s="17">
        <v>2498214.5</v>
      </c>
      <c r="H444" s="17">
        <v>2751685.75</v>
      </c>
      <c r="I444" s="57">
        <v>0.60983288288116455</v>
      </c>
      <c r="J444" s="9"/>
    </row>
    <row r="445" spans="1:10">
      <c r="A445" s="9">
        <v>106169003</v>
      </c>
      <c r="B445" s="9"/>
      <c r="C445" s="9" t="s">
        <v>491</v>
      </c>
      <c r="D445" s="9" t="s">
        <v>40</v>
      </c>
      <c r="E445" s="9" t="s">
        <v>47</v>
      </c>
      <c r="F445" s="17">
        <v>137239.046875</v>
      </c>
      <c r="G445" s="17">
        <v>1547747.875</v>
      </c>
      <c r="H445" s="17">
        <v>1684986.875</v>
      </c>
      <c r="I445" s="57">
        <v>0.66234725713729858</v>
      </c>
      <c r="J445" s="9"/>
    </row>
    <row r="446" spans="1:10">
      <c r="A446" s="9">
        <v>104377003</v>
      </c>
      <c r="B446" s="9"/>
      <c r="C446" s="9" t="s">
        <v>492</v>
      </c>
      <c r="D446" s="9" t="s">
        <v>40</v>
      </c>
      <c r="E446" s="9" t="s">
        <v>47</v>
      </c>
      <c r="F446" s="17">
        <v>102177.1484375</v>
      </c>
      <c r="G446" s="17">
        <v>1261662</v>
      </c>
      <c r="H446" s="17">
        <v>1363839.125</v>
      </c>
      <c r="I446" s="57">
        <v>0.5920339822769165</v>
      </c>
      <c r="J446" s="9"/>
    </row>
    <row r="447" spans="1:10">
      <c r="A447" s="9">
        <v>105259103</v>
      </c>
      <c r="B447" s="9"/>
      <c r="C447" s="9" t="s">
        <v>493</v>
      </c>
      <c r="D447" s="9" t="s">
        <v>40</v>
      </c>
      <c r="E447" s="9" t="s">
        <v>148</v>
      </c>
      <c r="F447" s="17">
        <v>178994.703125</v>
      </c>
      <c r="G447" s="17">
        <v>2393063</v>
      </c>
      <c r="H447" s="17">
        <v>2572057.75</v>
      </c>
      <c r="I447" s="57">
        <v>0.71641260385513306</v>
      </c>
      <c r="J447" s="9"/>
    </row>
    <row r="448" spans="1:10">
      <c r="A448" s="9">
        <v>101268003</v>
      </c>
      <c r="B448" s="9"/>
      <c r="C448" s="9" t="s">
        <v>494</v>
      </c>
      <c r="D448" s="9" t="s">
        <v>40</v>
      </c>
      <c r="E448" s="9" t="s">
        <v>45</v>
      </c>
      <c r="F448" s="17">
        <v>399998.84375</v>
      </c>
      <c r="G448" s="17">
        <v>4921576</v>
      </c>
      <c r="H448" s="17">
        <v>5321575</v>
      </c>
      <c r="I448" s="57">
        <v>0.53935915231704712</v>
      </c>
      <c r="J448" s="9"/>
    </row>
    <row r="449" spans="1:10">
      <c r="A449" s="9">
        <v>124158503</v>
      </c>
      <c r="B449" s="9"/>
      <c r="C449" s="9" t="s">
        <v>495</v>
      </c>
      <c r="D449" s="9" t="s">
        <v>40</v>
      </c>
      <c r="E449" s="9" t="s">
        <v>66</v>
      </c>
      <c r="F449" s="17">
        <v>287446.5</v>
      </c>
      <c r="G449" s="17">
        <v>2364529</v>
      </c>
      <c r="H449" s="17">
        <v>2651975.5</v>
      </c>
      <c r="I449" s="57">
        <v>0.18199563026428223</v>
      </c>
      <c r="J449" s="9"/>
    </row>
    <row r="450" spans="1:10">
      <c r="A450" s="9">
        <v>128328003</v>
      </c>
      <c r="B450" s="9"/>
      <c r="C450" s="9" t="s">
        <v>496</v>
      </c>
      <c r="D450" s="9" t="s">
        <v>40</v>
      </c>
      <c r="E450" s="9" t="s">
        <v>60</v>
      </c>
      <c r="F450" s="17">
        <v>169493.40625</v>
      </c>
      <c r="G450" s="17">
        <v>2307920.5</v>
      </c>
      <c r="H450" s="17">
        <v>2477414</v>
      </c>
      <c r="I450" s="57">
        <v>0.66293185949325562</v>
      </c>
      <c r="J450" s="9"/>
    </row>
    <row r="451" spans="1:10">
      <c r="A451" s="9">
        <v>112018523</v>
      </c>
      <c r="B451" s="9"/>
      <c r="C451" s="9" t="s">
        <v>497</v>
      </c>
      <c r="D451" s="9" t="s">
        <v>40</v>
      </c>
      <c r="E451" s="9" t="s">
        <v>57</v>
      </c>
      <c r="F451" s="17">
        <v>231113.546875</v>
      </c>
      <c r="G451" s="17">
        <v>3236864</v>
      </c>
      <c r="H451" s="17">
        <v>3467977.5</v>
      </c>
      <c r="I451" s="57">
        <v>0.39861133694648743</v>
      </c>
      <c r="J451" s="9"/>
    </row>
    <row r="452" spans="1:10">
      <c r="A452" s="9">
        <v>125239452</v>
      </c>
      <c r="B452" s="9"/>
      <c r="C452" s="9" t="s">
        <v>498</v>
      </c>
      <c r="D452" s="9" t="s">
        <v>40</v>
      </c>
      <c r="E452" s="9" t="s">
        <v>66</v>
      </c>
      <c r="F452" s="17">
        <v>1806627.125</v>
      </c>
      <c r="G452" s="17">
        <v>23465040</v>
      </c>
      <c r="H452" s="17">
        <v>25271668</v>
      </c>
      <c r="I452" s="57">
        <v>0.40911838412284851</v>
      </c>
      <c r="J452" s="9"/>
    </row>
    <row r="453" spans="1:10">
      <c r="A453" s="9">
        <v>115229003</v>
      </c>
      <c r="B453" s="9"/>
      <c r="C453" s="9" t="s">
        <v>499</v>
      </c>
      <c r="D453" s="9" t="s">
        <v>40</v>
      </c>
      <c r="E453" s="9" t="s">
        <v>57</v>
      </c>
      <c r="F453" s="17">
        <v>151059.453125</v>
      </c>
      <c r="G453" s="17">
        <v>1862999.875</v>
      </c>
      <c r="H453" s="17">
        <v>2014059.375</v>
      </c>
      <c r="I453" s="57">
        <v>0.48090526461601257</v>
      </c>
      <c r="J453" s="9"/>
    </row>
    <row r="454" spans="1:10">
      <c r="A454" s="9">
        <v>123468303</v>
      </c>
      <c r="B454" s="9"/>
      <c r="C454" s="9" t="s">
        <v>500</v>
      </c>
      <c r="D454" s="9" t="s">
        <v>40</v>
      </c>
      <c r="E454" s="9" t="s">
        <v>41</v>
      </c>
      <c r="F454" s="17">
        <v>327656.6875</v>
      </c>
      <c r="G454" s="17">
        <v>2913537.75</v>
      </c>
      <c r="H454" s="17">
        <v>3241194.5</v>
      </c>
      <c r="I454" s="57">
        <v>0.17133195698261261</v>
      </c>
      <c r="J454" s="9"/>
    </row>
    <row r="455" spans="1:10">
      <c r="A455" s="9">
        <v>123468402</v>
      </c>
      <c r="B455" s="9"/>
      <c r="C455" s="9" t="s">
        <v>501</v>
      </c>
      <c r="D455" s="9" t="s">
        <v>40</v>
      </c>
      <c r="E455" s="9" t="s">
        <v>41</v>
      </c>
      <c r="F455" s="17">
        <v>239340.15625</v>
      </c>
      <c r="G455" s="17">
        <v>1815844.875</v>
      </c>
      <c r="H455" s="17">
        <v>2055185</v>
      </c>
      <c r="I455" s="57">
        <v>0.12623873353004456</v>
      </c>
      <c r="J455" s="9"/>
    </row>
    <row r="456" spans="1:10">
      <c r="A456" s="9">
        <v>123468503</v>
      </c>
      <c r="B456" s="9"/>
      <c r="C456" s="9" t="s">
        <v>502</v>
      </c>
      <c r="D456" s="9" t="s">
        <v>40</v>
      </c>
      <c r="E456" s="9" t="s">
        <v>41</v>
      </c>
      <c r="F456" s="17">
        <v>331538.6875</v>
      </c>
      <c r="G456" s="17">
        <v>2409562.5</v>
      </c>
      <c r="H456" s="17">
        <v>2741101.25</v>
      </c>
      <c r="I456" s="57">
        <v>0.21185193955898285</v>
      </c>
      <c r="J456" s="9"/>
    </row>
    <row r="457" spans="1:10">
      <c r="A457" s="9">
        <v>123468603</v>
      </c>
      <c r="B457" s="9"/>
      <c r="C457" s="9" t="s">
        <v>503</v>
      </c>
      <c r="D457" s="9" t="s">
        <v>40</v>
      </c>
      <c r="E457" s="9" t="s">
        <v>41</v>
      </c>
      <c r="F457" s="17">
        <v>367367.6875</v>
      </c>
      <c r="G457" s="17">
        <v>3234215.5</v>
      </c>
      <c r="H457" s="17">
        <v>3601583.25</v>
      </c>
      <c r="I457" s="57">
        <v>0.31600850820541382</v>
      </c>
      <c r="J457" s="9"/>
    </row>
    <row r="458" spans="1:10">
      <c r="A458" s="9">
        <v>103029203</v>
      </c>
      <c r="B458" s="9"/>
      <c r="C458" s="9" t="s">
        <v>504</v>
      </c>
      <c r="D458" s="9" t="s">
        <v>40</v>
      </c>
      <c r="E458" s="9" t="s">
        <v>49</v>
      </c>
      <c r="F458" s="17">
        <v>355246.65625</v>
      </c>
      <c r="G458" s="17">
        <v>2751499.5</v>
      </c>
      <c r="H458" s="17">
        <v>3106746.25</v>
      </c>
      <c r="I458" s="57">
        <v>0.18711607158184052</v>
      </c>
      <c r="J458" s="9"/>
    </row>
    <row r="459" spans="1:10">
      <c r="A459" s="9">
        <v>106618603</v>
      </c>
      <c r="B459" s="9"/>
      <c r="C459" s="9" t="s">
        <v>505</v>
      </c>
      <c r="D459" s="9" t="s">
        <v>40</v>
      </c>
      <c r="E459" s="9" t="s">
        <v>148</v>
      </c>
      <c r="F459" s="17">
        <v>131506.046875</v>
      </c>
      <c r="G459" s="17">
        <v>1839881.625</v>
      </c>
      <c r="H459" s="17">
        <v>1971387.625</v>
      </c>
      <c r="I459" s="57">
        <v>0.71127122640609741</v>
      </c>
      <c r="J459" s="9"/>
    </row>
    <row r="460" spans="1:10">
      <c r="A460" s="9">
        <v>119358403</v>
      </c>
      <c r="B460" s="9"/>
      <c r="C460" s="9" t="s">
        <v>506</v>
      </c>
      <c r="D460" s="9" t="s">
        <v>40</v>
      </c>
      <c r="E460" s="9" t="s">
        <v>43</v>
      </c>
      <c r="F460" s="17">
        <v>256122.296875</v>
      </c>
      <c r="G460" s="17">
        <v>3300764.75</v>
      </c>
      <c r="H460" s="17">
        <v>3556887</v>
      </c>
      <c r="I460" s="57">
        <v>0.42021608352661133</v>
      </c>
      <c r="J460" s="9"/>
    </row>
    <row r="461" spans="1:10">
      <c r="A461" s="9">
        <v>119648303</v>
      </c>
      <c r="B461" s="9"/>
      <c r="C461" s="9" t="s">
        <v>507</v>
      </c>
      <c r="D461" s="9" t="s">
        <v>40</v>
      </c>
      <c r="E461" s="9" t="s">
        <v>43</v>
      </c>
      <c r="F461" s="17">
        <v>301563.90625</v>
      </c>
      <c r="G461" s="17">
        <v>3252721</v>
      </c>
      <c r="H461" s="17">
        <v>3554285</v>
      </c>
      <c r="I461" s="57">
        <v>0.23917095363140106</v>
      </c>
      <c r="J461" s="9"/>
    </row>
    <row r="462" spans="1:10">
      <c r="A462" s="9">
        <v>125239603</v>
      </c>
      <c r="B462" s="9"/>
      <c r="C462" s="9" t="s">
        <v>508</v>
      </c>
      <c r="D462" s="9" t="s">
        <v>40</v>
      </c>
      <c r="E462" s="9" t="s">
        <v>66</v>
      </c>
      <c r="F462" s="17">
        <v>383129.25</v>
      </c>
      <c r="G462" s="17">
        <v>3023289.5</v>
      </c>
      <c r="H462" s="17">
        <v>3406418.75</v>
      </c>
      <c r="I462" s="57">
        <v>0.19160978496074677</v>
      </c>
      <c r="J462" s="9"/>
    </row>
    <row r="463" spans="1:10">
      <c r="A463" s="9">
        <v>105628302</v>
      </c>
      <c r="B463" s="9"/>
      <c r="C463" s="9" t="s">
        <v>509</v>
      </c>
      <c r="D463" s="9" t="s">
        <v>40</v>
      </c>
      <c r="E463" s="9" t="s">
        <v>148</v>
      </c>
      <c r="F463" s="17">
        <v>820708.5</v>
      </c>
      <c r="G463" s="17">
        <v>8457064</v>
      </c>
      <c r="H463" s="17">
        <v>9277772</v>
      </c>
      <c r="I463" s="57">
        <v>0.55654054880142212</v>
      </c>
      <c r="J463" s="9"/>
    </row>
    <row r="464" spans="1:10">
      <c r="A464" s="9">
        <v>116498003</v>
      </c>
      <c r="B464" s="9"/>
      <c r="C464" s="9" t="s">
        <v>510</v>
      </c>
      <c r="D464" s="9" t="s">
        <v>40</v>
      </c>
      <c r="E464" s="9" t="s">
        <v>43</v>
      </c>
      <c r="F464" s="17">
        <v>194207.25</v>
      </c>
      <c r="G464" s="17">
        <v>2406825</v>
      </c>
      <c r="H464" s="17">
        <v>2601032.25</v>
      </c>
      <c r="I464" s="57">
        <v>0.40844276547431946</v>
      </c>
      <c r="J464" s="9"/>
    </row>
    <row r="465" spans="1:10">
      <c r="A465" s="9">
        <v>113369003</v>
      </c>
      <c r="B465" s="9"/>
      <c r="C465" s="9" t="s">
        <v>511</v>
      </c>
      <c r="D465" s="9" t="s">
        <v>40</v>
      </c>
      <c r="E465" s="9" t="s">
        <v>57</v>
      </c>
      <c r="F465" s="17">
        <v>411290.84375</v>
      </c>
      <c r="G465" s="17">
        <v>3854066</v>
      </c>
      <c r="H465" s="17">
        <v>4265357</v>
      </c>
      <c r="I465" s="57">
        <v>0.29090726375579834</v>
      </c>
      <c r="J465" s="9"/>
    </row>
    <row r="466" spans="1:10">
      <c r="A466" s="9">
        <v>101638803</v>
      </c>
      <c r="B466" s="9"/>
      <c r="C466" s="9" t="s">
        <v>512</v>
      </c>
      <c r="D466" s="9" t="s">
        <v>40</v>
      </c>
      <c r="E466" s="9" t="s">
        <v>45</v>
      </c>
      <c r="F466" s="17">
        <v>314672.6875</v>
      </c>
      <c r="G466" s="17">
        <v>3528784.25</v>
      </c>
      <c r="H466" s="17">
        <v>3843457</v>
      </c>
      <c r="I466" s="57">
        <v>0.51473402976989746</v>
      </c>
      <c r="J466" s="9"/>
    </row>
    <row r="467" spans="1:10">
      <c r="A467" s="9">
        <v>105259703</v>
      </c>
      <c r="B467" s="9"/>
      <c r="C467" s="9" t="s">
        <v>513</v>
      </c>
      <c r="D467" s="9" t="s">
        <v>40</v>
      </c>
      <c r="E467" s="9" t="s">
        <v>148</v>
      </c>
      <c r="F467" s="17">
        <v>209616.453125</v>
      </c>
      <c r="G467" s="17">
        <v>2097937.5</v>
      </c>
      <c r="H467" s="17">
        <v>2307554</v>
      </c>
      <c r="I467" s="57">
        <v>0.45779064297676086</v>
      </c>
      <c r="J467" s="9"/>
    </row>
    <row r="468" spans="1:10">
      <c r="A468" s="9">
        <v>119648703</v>
      </c>
      <c r="B468" s="9"/>
      <c r="C468" s="9" t="s">
        <v>514</v>
      </c>
      <c r="D468" s="9" t="s">
        <v>40</v>
      </c>
      <c r="E468" s="9" t="s">
        <v>43</v>
      </c>
      <c r="F468" s="17">
        <v>304645.65625</v>
      </c>
      <c r="G468" s="17">
        <v>3389141</v>
      </c>
      <c r="H468" s="17">
        <v>3693786.75</v>
      </c>
      <c r="I468" s="57">
        <v>0.3234616219997406</v>
      </c>
      <c r="J468" s="9"/>
    </row>
    <row r="469" spans="1:10">
      <c r="A469" s="9">
        <v>112289003</v>
      </c>
      <c r="B469" s="9"/>
      <c r="C469" s="9" t="s">
        <v>515</v>
      </c>
      <c r="D469" s="9" t="s">
        <v>40</v>
      </c>
      <c r="E469" s="9" t="s">
        <v>57</v>
      </c>
      <c r="F469" s="17">
        <v>495612</v>
      </c>
      <c r="G469" s="17">
        <v>6363365.5</v>
      </c>
      <c r="H469" s="17">
        <v>6858977.5</v>
      </c>
      <c r="I469" s="57">
        <v>0.37953954935073853</v>
      </c>
      <c r="J469" s="9"/>
    </row>
    <row r="470" spans="1:10">
      <c r="A470" s="9">
        <v>121139004</v>
      </c>
      <c r="B470" s="9"/>
      <c r="C470" s="9" t="s">
        <v>516</v>
      </c>
      <c r="D470" s="9" t="s">
        <v>40</v>
      </c>
      <c r="E470" s="9" t="s">
        <v>52</v>
      </c>
      <c r="F470" s="17">
        <v>100983</v>
      </c>
      <c r="G470" s="17">
        <v>1319746.75</v>
      </c>
      <c r="H470" s="17">
        <v>1420729.75</v>
      </c>
      <c r="I470" s="57">
        <v>0.44829010963439941</v>
      </c>
      <c r="J470" s="9"/>
    </row>
    <row r="471" spans="1:10">
      <c r="A471" s="9">
        <v>117598503</v>
      </c>
      <c r="B471" s="9"/>
      <c r="C471" s="9" t="s">
        <v>517</v>
      </c>
      <c r="D471" s="9" t="s">
        <v>40</v>
      </c>
      <c r="E471" s="9" t="s">
        <v>54</v>
      </c>
      <c r="F471" s="17">
        <v>187505.703125</v>
      </c>
      <c r="G471" s="17">
        <v>2144942.5</v>
      </c>
      <c r="H471" s="17">
        <v>2332448.25</v>
      </c>
      <c r="I471" s="57">
        <v>0.40284794569015503</v>
      </c>
      <c r="J471" s="9"/>
    </row>
    <row r="472" spans="1:10">
      <c r="A472" s="9">
        <v>103029403</v>
      </c>
      <c r="B472" s="9"/>
      <c r="C472" s="9" t="s">
        <v>518</v>
      </c>
      <c r="D472" s="9" t="s">
        <v>40</v>
      </c>
      <c r="E472" s="9" t="s">
        <v>49</v>
      </c>
      <c r="F472" s="17">
        <v>310498.5</v>
      </c>
      <c r="G472" s="17">
        <v>2703663.5</v>
      </c>
      <c r="H472" s="17">
        <v>3014162</v>
      </c>
      <c r="I472" s="57">
        <v>0.23872503638267517</v>
      </c>
      <c r="J472" s="9"/>
    </row>
    <row r="473" spans="1:10">
      <c r="A473" s="9">
        <v>110179003</v>
      </c>
      <c r="B473" s="9"/>
      <c r="C473" s="9" t="s">
        <v>519</v>
      </c>
      <c r="D473" s="9" t="s">
        <v>40</v>
      </c>
      <c r="E473" s="9" t="s">
        <v>54</v>
      </c>
      <c r="F473" s="17">
        <v>177784.34375</v>
      </c>
      <c r="G473" s="17">
        <v>2187034.5</v>
      </c>
      <c r="H473" s="17">
        <v>2364818.75</v>
      </c>
      <c r="I473" s="57">
        <v>0.57373201847076416</v>
      </c>
      <c r="J473" s="9"/>
    </row>
    <row r="474" spans="1:10">
      <c r="A474" s="9">
        <v>124159002</v>
      </c>
      <c r="B474" s="9"/>
      <c r="C474" s="9" t="s">
        <v>520</v>
      </c>
      <c r="D474" s="9" t="s">
        <v>40</v>
      </c>
      <c r="E474" s="9" t="s">
        <v>66</v>
      </c>
      <c r="F474" s="17">
        <v>849918.875</v>
      </c>
      <c r="G474" s="17">
        <v>6424801.5</v>
      </c>
      <c r="H474" s="17">
        <v>7274720.5</v>
      </c>
      <c r="I474" s="57">
        <v>0.17090904712677002</v>
      </c>
      <c r="J474" s="9"/>
    </row>
    <row r="475" spans="1:10">
      <c r="A475" s="9">
        <v>101308503</v>
      </c>
      <c r="B475" s="9"/>
      <c r="C475" s="9" t="s">
        <v>521</v>
      </c>
      <c r="D475" s="9" t="s">
        <v>40</v>
      </c>
      <c r="E475" s="9" t="s">
        <v>45</v>
      </c>
      <c r="F475" s="17">
        <v>108208.796875</v>
      </c>
      <c r="G475" s="17">
        <v>927364.25</v>
      </c>
      <c r="H475" s="17">
        <v>1035573.0625</v>
      </c>
      <c r="I475" s="57">
        <v>0.34357693791389465</v>
      </c>
      <c r="J475" s="9"/>
    </row>
    <row r="476" spans="1:10">
      <c r="A476" s="9">
        <v>103029553</v>
      </c>
      <c r="B476" s="9"/>
      <c r="C476" s="9" t="s">
        <v>522</v>
      </c>
      <c r="D476" s="9" t="s">
        <v>40</v>
      </c>
      <c r="E476" s="9" t="s">
        <v>49</v>
      </c>
      <c r="F476" s="17">
        <v>330786.59375</v>
      </c>
      <c r="G476" s="17">
        <v>2966958</v>
      </c>
      <c r="H476" s="17">
        <v>3297744.5</v>
      </c>
      <c r="I476" s="57">
        <v>0.28431782126426697</v>
      </c>
      <c r="J476" s="9"/>
    </row>
    <row r="477" spans="1:10">
      <c r="A477" s="9">
        <v>104437503</v>
      </c>
      <c r="B477" s="9"/>
      <c r="C477" s="9" t="s">
        <v>523</v>
      </c>
      <c r="D477" s="9" t="s">
        <v>40</v>
      </c>
      <c r="E477" s="9" t="s">
        <v>47</v>
      </c>
      <c r="F477" s="17">
        <v>134119.796875</v>
      </c>
      <c r="G477" s="17">
        <v>1418208.375</v>
      </c>
      <c r="H477" s="17">
        <v>1552328.125</v>
      </c>
      <c r="I477" s="57">
        <v>0.56298846006393433</v>
      </c>
      <c r="J477" s="9"/>
    </row>
    <row r="478" spans="1:10">
      <c r="A478" s="9">
        <v>103029603</v>
      </c>
      <c r="B478" s="9"/>
      <c r="C478" s="9" t="s">
        <v>524</v>
      </c>
      <c r="D478" s="9" t="s">
        <v>40</v>
      </c>
      <c r="E478" s="9" t="s">
        <v>49</v>
      </c>
      <c r="F478" s="17">
        <v>476719.1875</v>
      </c>
      <c r="G478" s="17">
        <v>5009227.5</v>
      </c>
      <c r="H478" s="17">
        <v>5485946.5</v>
      </c>
      <c r="I478" s="57">
        <v>0.35182759165763855</v>
      </c>
      <c r="J478" s="9"/>
    </row>
    <row r="479" spans="1:10">
      <c r="A479" s="9">
        <v>115508003</v>
      </c>
      <c r="B479" s="9"/>
      <c r="C479" s="9" t="s">
        <v>525</v>
      </c>
      <c r="D479" s="9" t="s">
        <v>40</v>
      </c>
      <c r="E479" s="9" t="s">
        <v>57</v>
      </c>
      <c r="F479" s="17">
        <v>362049.75</v>
      </c>
      <c r="G479" s="17">
        <v>2994500.25</v>
      </c>
      <c r="H479" s="17">
        <v>3356550</v>
      </c>
      <c r="I479" s="57">
        <v>0.4207342267036438</v>
      </c>
      <c r="J479" s="9"/>
    </row>
    <row r="480" spans="1:10">
      <c r="A480" s="9">
        <v>115219002</v>
      </c>
      <c r="B480" s="9"/>
      <c r="C480" s="9" t="s">
        <v>526</v>
      </c>
      <c r="D480" s="9" t="s">
        <v>40</v>
      </c>
      <c r="E480" s="9" t="s">
        <v>57</v>
      </c>
      <c r="F480" s="17">
        <v>836643.4375</v>
      </c>
      <c r="G480" s="17">
        <v>6909984</v>
      </c>
      <c r="H480" s="17">
        <v>7746627.5</v>
      </c>
      <c r="I480" s="57">
        <v>0.25132650136947632</v>
      </c>
      <c r="J480" s="9"/>
    </row>
    <row r="481" spans="1:10">
      <c r="A481" s="9">
        <v>112678503</v>
      </c>
      <c r="B481" s="9"/>
      <c r="C481" s="9" t="s">
        <v>527</v>
      </c>
      <c r="D481" s="9" t="s">
        <v>40</v>
      </c>
      <c r="E481" s="9" t="s">
        <v>57</v>
      </c>
      <c r="F481" s="17">
        <v>376203.59375</v>
      </c>
      <c r="G481" s="17">
        <v>3330220.75</v>
      </c>
      <c r="H481" s="17">
        <v>3706424.25</v>
      </c>
      <c r="I481" s="57">
        <v>0.2537606954574585</v>
      </c>
      <c r="J481" s="9"/>
    </row>
    <row r="482" spans="1:10">
      <c r="A482" s="9">
        <v>127049303</v>
      </c>
      <c r="B482" s="9"/>
      <c r="C482" s="9" t="s">
        <v>528</v>
      </c>
      <c r="D482" s="9" t="s">
        <v>40</v>
      </c>
      <c r="E482" s="9" t="s">
        <v>47</v>
      </c>
      <c r="F482" s="17">
        <v>125470.5</v>
      </c>
      <c r="G482" s="17">
        <v>1454041.875</v>
      </c>
      <c r="H482" s="17">
        <v>1579512.375</v>
      </c>
      <c r="I482" s="57">
        <v>0.63222414255142212</v>
      </c>
      <c r="J482" s="9"/>
    </row>
    <row r="483" spans="1:10">
      <c r="A483" s="9">
        <v>119648903</v>
      </c>
      <c r="B483" s="9"/>
      <c r="C483" s="9" t="s">
        <v>529</v>
      </c>
      <c r="D483" s="9" t="s">
        <v>40</v>
      </c>
      <c r="E483" s="9" t="s">
        <v>43</v>
      </c>
      <c r="F483" s="17">
        <v>222882.75</v>
      </c>
      <c r="G483" s="17">
        <v>2740064.25</v>
      </c>
      <c r="H483" s="17">
        <v>2962947</v>
      </c>
      <c r="I483" s="57">
        <v>0.35614806413650513</v>
      </c>
      <c r="J483" s="9"/>
    </row>
    <row r="484" spans="1:10">
      <c r="A484" s="9">
        <v>108118503</v>
      </c>
      <c r="B484" s="9"/>
      <c r="C484" s="9" t="s">
        <v>530</v>
      </c>
      <c r="D484" s="9" t="s">
        <v>40</v>
      </c>
      <c r="E484" s="9" t="s">
        <v>60</v>
      </c>
      <c r="F484" s="17">
        <v>192377.09375</v>
      </c>
      <c r="G484" s="17">
        <v>2085252.875</v>
      </c>
      <c r="H484" s="17">
        <v>2277630</v>
      </c>
      <c r="I484" s="57">
        <v>0.38132628798484802</v>
      </c>
      <c r="J484" s="9"/>
    </row>
    <row r="485" spans="1:10">
      <c r="A485" s="9">
        <v>121397803</v>
      </c>
      <c r="B485" s="9"/>
      <c r="C485" s="9" t="s">
        <v>531</v>
      </c>
      <c r="D485" s="9" t="s">
        <v>40</v>
      </c>
      <c r="E485" s="9" t="s">
        <v>52</v>
      </c>
      <c r="F485" s="17">
        <v>488466.4375</v>
      </c>
      <c r="G485" s="17">
        <v>5460055.5</v>
      </c>
      <c r="H485" s="17">
        <v>5948522</v>
      </c>
      <c r="I485" s="57">
        <v>0.29240903258323669</v>
      </c>
      <c r="J485" s="9"/>
    </row>
    <row r="486" spans="1:10">
      <c r="A486" s="9">
        <v>118408852</v>
      </c>
      <c r="B486" s="9"/>
      <c r="C486" s="9" t="s">
        <v>532</v>
      </c>
      <c r="D486" s="9" t="s">
        <v>40</v>
      </c>
      <c r="E486" s="9" t="s">
        <v>43</v>
      </c>
      <c r="F486" s="17">
        <v>1203005.875</v>
      </c>
      <c r="G486" s="17">
        <v>19000910</v>
      </c>
      <c r="H486" s="17">
        <v>20203916</v>
      </c>
      <c r="I486" s="57">
        <v>0.4240155816078186</v>
      </c>
      <c r="J486" s="9"/>
    </row>
    <row r="487" spans="1:10">
      <c r="A487" s="9">
        <v>103029803</v>
      </c>
      <c r="B487" s="9"/>
      <c r="C487" s="9" t="s">
        <v>533</v>
      </c>
      <c r="D487" s="9" t="s">
        <v>40</v>
      </c>
      <c r="E487" s="9" t="s">
        <v>49</v>
      </c>
      <c r="F487" s="17">
        <v>257848.203125</v>
      </c>
      <c r="G487" s="17">
        <v>2914229</v>
      </c>
      <c r="H487" s="17">
        <v>3172077.25</v>
      </c>
      <c r="I487" s="57">
        <v>0.50289154052734375</v>
      </c>
      <c r="J487" s="9"/>
    </row>
    <row r="488" spans="1:10">
      <c r="A488" s="9">
        <v>125239652</v>
      </c>
      <c r="B488" s="9"/>
      <c r="C488" s="9" t="s">
        <v>534</v>
      </c>
      <c r="D488" s="9" t="s">
        <v>40</v>
      </c>
      <c r="E488" s="9" t="s">
        <v>66</v>
      </c>
      <c r="F488" s="17">
        <v>980060.125</v>
      </c>
      <c r="G488" s="17">
        <v>13341799</v>
      </c>
      <c r="H488" s="17">
        <v>14321859</v>
      </c>
      <c r="I488" s="57">
        <v>0.4533824622631073</v>
      </c>
      <c r="J488" s="9"/>
    </row>
    <row r="489" spans="1:10">
      <c r="A489" s="9">
        <v>129548803</v>
      </c>
      <c r="B489" s="9"/>
      <c r="C489" s="9" t="s">
        <v>535</v>
      </c>
      <c r="D489" s="9" t="s">
        <v>40</v>
      </c>
      <c r="E489" s="9" t="s">
        <v>52</v>
      </c>
      <c r="F489" s="17">
        <v>190312.953125</v>
      </c>
      <c r="G489" s="17">
        <v>2104964</v>
      </c>
      <c r="H489" s="17">
        <v>2295277</v>
      </c>
      <c r="I489" s="57">
        <v>0.6645236611366272</v>
      </c>
      <c r="J489" s="9"/>
    </row>
    <row r="490" spans="1:10">
      <c r="A490" s="9">
        <v>108079004</v>
      </c>
      <c r="B490" s="9"/>
      <c r="C490" s="9" t="s">
        <v>536</v>
      </c>
      <c r="D490" s="9" t="s">
        <v>40</v>
      </c>
      <c r="E490" s="9" t="s">
        <v>54</v>
      </c>
      <c r="F490" s="17">
        <v>68706.8984375</v>
      </c>
      <c r="G490" s="17">
        <v>1169821.25</v>
      </c>
      <c r="H490" s="17">
        <v>1238528.125</v>
      </c>
      <c r="I490" s="57">
        <v>0.65561604499816895</v>
      </c>
      <c r="J490" s="9"/>
    </row>
    <row r="491" spans="1:10">
      <c r="A491" s="9">
        <v>117417202</v>
      </c>
      <c r="B491" s="9"/>
      <c r="C491" s="9" t="s">
        <v>537</v>
      </c>
      <c r="D491" s="9" t="s">
        <v>40</v>
      </c>
      <c r="E491" s="9" t="s">
        <v>54</v>
      </c>
      <c r="F491" s="17">
        <v>882038.6875</v>
      </c>
      <c r="G491" s="17">
        <v>10363676</v>
      </c>
      <c r="H491" s="17">
        <v>11245715</v>
      </c>
      <c r="I491" s="57">
        <v>0.50451487302780151</v>
      </c>
      <c r="J491" s="9"/>
    </row>
    <row r="492" spans="1:10">
      <c r="A492" s="9">
        <v>104378003</v>
      </c>
      <c r="B492" s="9"/>
      <c r="C492" s="9" t="s">
        <v>538</v>
      </c>
      <c r="D492" s="9" t="s">
        <v>40</v>
      </c>
      <c r="E492" s="9" t="s">
        <v>47</v>
      </c>
      <c r="F492" s="17">
        <v>180768</v>
      </c>
      <c r="G492" s="17">
        <v>1687764.625</v>
      </c>
      <c r="H492" s="17">
        <v>1868532.625</v>
      </c>
      <c r="I492" s="57">
        <v>0.4339841902256012</v>
      </c>
      <c r="J492" s="9"/>
    </row>
    <row r="493" spans="1:10">
      <c r="A493" s="9">
        <v>114069103</v>
      </c>
      <c r="B493" s="9"/>
      <c r="C493" s="9" t="s">
        <v>539</v>
      </c>
      <c r="D493" s="9" t="s">
        <v>40</v>
      </c>
      <c r="E493" s="9" t="s">
        <v>52</v>
      </c>
      <c r="F493" s="17">
        <v>616782.4375</v>
      </c>
      <c r="G493" s="17">
        <v>5901663.5</v>
      </c>
      <c r="H493" s="17">
        <v>6518446</v>
      </c>
      <c r="I493" s="57">
        <v>0.22743628919124603</v>
      </c>
      <c r="J493" s="9"/>
    </row>
    <row r="494" spans="1:10">
      <c r="A494" s="9">
        <v>120488603</v>
      </c>
      <c r="B494" s="9"/>
      <c r="C494" s="9" t="s">
        <v>540</v>
      </c>
      <c r="D494" s="9" t="s">
        <v>40</v>
      </c>
      <c r="E494" s="9" t="s">
        <v>52</v>
      </c>
      <c r="F494" s="17">
        <v>314364</v>
      </c>
      <c r="G494" s="17">
        <v>3141680.25</v>
      </c>
      <c r="H494" s="17">
        <v>3456044.25</v>
      </c>
      <c r="I494" s="57">
        <v>0.29991307854652405</v>
      </c>
      <c r="J494" s="9"/>
    </row>
    <row r="495" spans="1:10">
      <c r="A495" s="9">
        <v>108569103</v>
      </c>
      <c r="B495" s="9"/>
      <c r="C495" s="9" t="s">
        <v>541</v>
      </c>
      <c r="D495" s="9" t="s">
        <v>40</v>
      </c>
      <c r="E495" s="9" t="s">
        <v>60</v>
      </c>
      <c r="F495" s="17">
        <v>172878.90625</v>
      </c>
      <c r="G495" s="17">
        <v>2457400.5</v>
      </c>
      <c r="H495" s="17">
        <v>2630279.5</v>
      </c>
      <c r="I495" s="57">
        <v>0.66267114877700806</v>
      </c>
      <c r="J495" s="9"/>
    </row>
    <row r="496" spans="1:10">
      <c r="A496" s="9">
        <v>123469303</v>
      </c>
      <c r="B496" s="9"/>
      <c r="C496" s="9" t="s">
        <v>542</v>
      </c>
      <c r="D496" s="9" t="s">
        <v>40</v>
      </c>
      <c r="E496" s="9" t="s">
        <v>41</v>
      </c>
      <c r="F496" s="17">
        <v>330168</v>
      </c>
      <c r="G496" s="17">
        <v>3381635.25</v>
      </c>
      <c r="H496" s="17">
        <v>3711803.25</v>
      </c>
      <c r="I496" s="57">
        <v>0.18836119771003723</v>
      </c>
      <c r="J496" s="9"/>
    </row>
    <row r="497" spans="1:10">
      <c r="A497" s="9">
        <v>103029902</v>
      </c>
      <c r="B497" s="9"/>
      <c r="C497" s="9" t="s">
        <v>543</v>
      </c>
      <c r="D497" s="9" t="s">
        <v>40</v>
      </c>
      <c r="E497" s="9" t="s">
        <v>49</v>
      </c>
      <c r="F497" s="17">
        <v>833092.1875</v>
      </c>
      <c r="G497" s="17">
        <v>8134632.5</v>
      </c>
      <c r="H497" s="17">
        <v>8967725</v>
      </c>
      <c r="I497" s="57">
        <v>0.34778222441673279</v>
      </c>
      <c r="J497" s="9"/>
    </row>
    <row r="498" spans="1:10">
      <c r="A498" s="9">
        <v>117089003</v>
      </c>
      <c r="B498" s="9"/>
      <c r="C498" s="9" t="s">
        <v>544</v>
      </c>
      <c r="D498" s="9" t="s">
        <v>40</v>
      </c>
      <c r="E498" s="9" t="s">
        <v>43</v>
      </c>
      <c r="F498" s="17">
        <v>189852.15625</v>
      </c>
      <c r="G498" s="17">
        <v>2421235</v>
      </c>
      <c r="H498" s="17">
        <v>2611087.25</v>
      </c>
      <c r="I498" s="57">
        <v>0.47842371463775635</v>
      </c>
      <c r="J498" s="9"/>
    </row>
    <row r="499" spans="1:10">
      <c r="A499" s="9">
        <v>118409203</v>
      </c>
      <c r="B499" s="9"/>
      <c r="C499" s="9" t="s">
        <v>545</v>
      </c>
      <c r="D499" s="9" t="s">
        <v>40</v>
      </c>
      <c r="E499" s="9" t="s">
        <v>43</v>
      </c>
      <c r="F499" s="17">
        <v>326021.40625</v>
      </c>
      <c r="G499" s="17">
        <v>2774351.5</v>
      </c>
      <c r="H499" s="17">
        <v>3100373</v>
      </c>
      <c r="I499" s="57">
        <v>0.41784688830375671</v>
      </c>
      <c r="J499" s="9"/>
    </row>
    <row r="500" spans="1:10">
      <c r="A500" s="9">
        <v>118409302</v>
      </c>
      <c r="B500" s="9"/>
      <c r="C500" s="9" t="s">
        <v>546</v>
      </c>
      <c r="D500" s="9" t="s">
        <v>40</v>
      </c>
      <c r="E500" s="9" t="s">
        <v>43</v>
      </c>
      <c r="F500" s="17">
        <v>896766.4375</v>
      </c>
      <c r="G500" s="17">
        <v>11047654</v>
      </c>
      <c r="H500" s="17">
        <v>11944420</v>
      </c>
      <c r="I500" s="57">
        <v>0.45451474189758301</v>
      </c>
      <c r="J500" s="9"/>
    </row>
    <row r="501" spans="1:10">
      <c r="A501" s="9">
        <v>114069353</v>
      </c>
      <c r="B501" s="9"/>
      <c r="C501" s="9" t="s">
        <v>547</v>
      </c>
      <c r="D501" s="9" t="s">
        <v>40</v>
      </c>
      <c r="E501" s="9" t="s">
        <v>52</v>
      </c>
      <c r="F501" s="17">
        <v>171359.84375</v>
      </c>
      <c r="G501" s="17">
        <v>1161561.375</v>
      </c>
      <c r="H501" s="17">
        <v>1332921.25</v>
      </c>
      <c r="I501" s="57">
        <v>0.19186548888683319</v>
      </c>
      <c r="J501" s="9"/>
    </row>
    <row r="502" spans="1:10">
      <c r="A502" s="9">
        <v>112679002</v>
      </c>
      <c r="B502" s="9"/>
      <c r="C502" s="9" t="s">
        <v>548</v>
      </c>
      <c r="D502" s="9" t="s">
        <v>40</v>
      </c>
      <c r="E502" s="9" t="s">
        <v>57</v>
      </c>
      <c r="F502" s="17">
        <v>1429886.5</v>
      </c>
      <c r="G502" s="17">
        <v>26413742</v>
      </c>
      <c r="H502" s="17">
        <v>27843628</v>
      </c>
      <c r="I502" s="57">
        <v>0.63179856538772583</v>
      </c>
      <c r="J502" s="9"/>
    </row>
    <row r="503" spans="1:10">
      <c r="A503" s="9">
        <v>112679403</v>
      </c>
      <c r="B503" s="9"/>
      <c r="C503" s="9" t="s">
        <v>549</v>
      </c>
      <c r="D503" s="9" t="s">
        <v>40</v>
      </c>
      <c r="E503" s="9" t="s">
        <v>57</v>
      </c>
      <c r="F503" s="17">
        <v>279548.84375</v>
      </c>
      <c r="G503" s="17">
        <v>2299305</v>
      </c>
      <c r="H503" s="17">
        <v>2578853.75</v>
      </c>
      <c r="I503" s="57">
        <v>0.19845665991306305</v>
      </c>
      <c r="J503" s="9"/>
    </row>
    <row r="504" spans="1:10">
      <c r="A504" s="9">
        <v>107658903</v>
      </c>
      <c r="B504" s="9"/>
      <c r="C504" s="9" t="s">
        <v>550</v>
      </c>
      <c r="D504" s="9" t="s">
        <v>40</v>
      </c>
      <c r="E504" s="9" t="s">
        <v>45</v>
      </c>
      <c r="F504" s="17">
        <v>285349.0625</v>
      </c>
      <c r="G504" s="17">
        <v>3365537.25</v>
      </c>
      <c r="H504" s="17">
        <v>3650886.25</v>
      </c>
      <c r="I504" s="57">
        <v>0.53023487329483032</v>
      </c>
      <c r="J504" s="9"/>
    </row>
    <row r="505" spans="1:10">
      <c r="A505" s="45">
        <v>103020407</v>
      </c>
      <c r="B505" s="45"/>
      <c r="C505" s="45" t="s">
        <v>551</v>
      </c>
      <c r="D505" s="45" t="s">
        <v>552</v>
      </c>
      <c r="E505" s="45" t="s">
        <v>49</v>
      </c>
      <c r="F505" s="46">
        <v>0</v>
      </c>
      <c r="G505" s="46">
        <v>241710.140625</v>
      </c>
      <c r="H505" s="46">
        <v>241710.140625</v>
      </c>
      <c r="I505" s="60">
        <v>0.17806185781955719</v>
      </c>
      <c r="J505" s="9"/>
    </row>
    <row r="506" spans="1:10">
      <c r="A506" s="45">
        <v>112015106</v>
      </c>
      <c r="B506" s="45"/>
      <c r="C506" s="45" t="s">
        <v>553</v>
      </c>
      <c r="D506" s="45" t="s">
        <v>552</v>
      </c>
      <c r="E506" s="45" t="s">
        <v>57</v>
      </c>
      <c r="F506" s="46">
        <v>0</v>
      </c>
      <c r="G506" s="46">
        <v>67555.2734375</v>
      </c>
      <c r="H506" s="46">
        <v>67555.2734375</v>
      </c>
      <c r="I506" s="60">
        <v>0.20405644178390503</v>
      </c>
      <c r="J506" s="9"/>
    </row>
    <row r="507" spans="1:10">
      <c r="A507" s="45">
        <v>108110307</v>
      </c>
      <c r="B507" s="45"/>
      <c r="C507" s="45" t="s">
        <v>554</v>
      </c>
      <c r="D507" s="45" t="s">
        <v>552</v>
      </c>
      <c r="E507" s="45" t="s">
        <v>60</v>
      </c>
      <c r="F507" s="46">
        <v>0</v>
      </c>
      <c r="G507" s="46">
        <v>223438.828125</v>
      </c>
      <c r="H507" s="46">
        <v>223438.828125</v>
      </c>
      <c r="I507" s="60">
        <v>0.2539195716381073</v>
      </c>
      <c r="J507" s="9"/>
    </row>
    <row r="508" spans="1:10">
      <c r="A508" s="45">
        <v>108070607</v>
      </c>
      <c r="B508" s="45"/>
      <c r="C508" s="45" t="s">
        <v>555</v>
      </c>
      <c r="D508" s="45" t="s">
        <v>552</v>
      </c>
      <c r="E508" s="45" t="s">
        <v>54</v>
      </c>
      <c r="F508" s="46">
        <v>0</v>
      </c>
      <c r="G508" s="46">
        <v>308913.5</v>
      </c>
      <c r="H508" s="46">
        <v>308913.5</v>
      </c>
      <c r="I508" s="60">
        <v>0.22043235599994659</v>
      </c>
      <c r="J508" s="9"/>
    </row>
    <row r="509" spans="1:10">
      <c r="A509" s="45">
        <v>127041307</v>
      </c>
      <c r="B509" s="45"/>
      <c r="C509" s="45" t="s">
        <v>556</v>
      </c>
      <c r="D509" s="45" t="s">
        <v>552</v>
      </c>
      <c r="E509" s="45" t="s">
        <v>47</v>
      </c>
      <c r="F509" s="46">
        <v>0</v>
      </c>
      <c r="G509" s="46">
        <v>235922.34375</v>
      </c>
      <c r="H509" s="46">
        <v>235922.34375</v>
      </c>
      <c r="I509" s="60">
        <v>0.21880108118057251</v>
      </c>
      <c r="J509" s="9"/>
    </row>
    <row r="510" spans="1:10">
      <c r="A510" s="45">
        <v>108051307</v>
      </c>
      <c r="B510" s="45"/>
      <c r="C510" s="45" t="s">
        <v>557</v>
      </c>
      <c r="D510" s="45" t="s">
        <v>552</v>
      </c>
      <c r="E510" s="45" t="s">
        <v>60</v>
      </c>
      <c r="F510" s="46">
        <v>0</v>
      </c>
      <c r="G510" s="46">
        <v>90410.703125</v>
      </c>
      <c r="H510" s="46">
        <v>90410.703125</v>
      </c>
      <c r="I510" s="60">
        <v>0.28776407241821289</v>
      </c>
      <c r="J510" s="9"/>
    </row>
    <row r="511" spans="1:10">
      <c r="A511" s="45">
        <v>114060557</v>
      </c>
      <c r="B511" s="45"/>
      <c r="C511" s="45" t="s">
        <v>558</v>
      </c>
      <c r="D511" s="45" t="s">
        <v>552</v>
      </c>
      <c r="E511" s="45" t="s">
        <v>52</v>
      </c>
      <c r="F511" s="46">
        <v>0</v>
      </c>
      <c r="G511" s="46">
        <v>489972.5</v>
      </c>
      <c r="H511" s="46">
        <v>489972.5</v>
      </c>
      <c r="I511" s="60">
        <v>0.1952040046453476</v>
      </c>
      <c r="J511" s="9"/>
    </row>
    <row r="512" spans="1:10">
      <c r="A512" s="45">
        <v>120481107</v>
      </c>
      <c r="B512" s="45"/>
      <c r="C512" s="45" t="s">
        <v>559</v>
      </c>
      <c r="D512" s="45" t="s">
        <v>552</v>
      </c>
      <c r="E512" s="45" t="s">
        <v>52</v>
      </c>
      <c r="F512" s="46">
        <v>0</v>
      </c>
      <c r="G512" s="46">
        <v>298248.84375</v>
      </c>
      <c r="H512" s="46">
        <v>298248.84375</v>
      </c>
      <c r="I512" s="60">
        <v>0.18339292705059052</v>
      </c>
      <c r="J512" s="9"/>
    </row>
    <row r="513" spans="1:10">
      <c r="A513" s="45">
        <v>122091457</v>
      </c>
      <c r="B513" s="45"/>
      <c r="C513" s="45" t="s">
        <v>560</v>
      </c>
      <c r="D513" s="45" t="s">
        <v>552</v>
      </c>
      <c r="E513" s="45" t="s">
        <v>41</v>
      </c>
      <c r="F513" s="46">
        <v>0</v>
      </c>
      <c r="G513" s="46">
        <v>458275.875</v>
      </c>
      <c r="H513" s="46">
        <v>458275.875</v>
      </c>
      <c r="I513" s="60">
        <v>0.16707463562488556</v>
      </c>
      <c r="J513" s="9"/>
    </row>
    <row r="514" spans="1:10">
      <c r="A514" s="45">
        <v>104101307</v>
      </c>
      <c r="B514" s="45"/>
      <c r="C514" s="45" t="s">
        <v>561</v>
      </c>
      <c r="D514" s="45" t="s">
        <v>552</v>
      </c>
      <c r="E514" s="45" t="s">
        <v>47</v>
      </c>
      <c r="F514" s="46">
        <v>0</v>
      </c>
      <c r="G514" s="46">
        <v>240924.28125</v>
      </c>
      <c r="H514" s="46">
        <v>240924.28125</v>
      </c>
      <c r="I514" s="60">
        <v>0.26979851722717285</v>
      </c>
      <c r="J514" s="9"/>
    </row>
    <row r="515" spans="1:10">
      <c r="A515" s="45">
        <v>123460957</v>
      </c>
      <c r="B515" s="45"/>
      <c r="C515" s="45" t="s">
        <v>562</v>
      </c>
      <c r="D515" s="45" t="s">
        <v>552</v>
      </c>
      <c r="E515" s="45" t="s">
        <v>41</v>
      </c>
      <c r="F515" s="46">
        <v>0</v>
      </c>
      <c r="G515" s="46">
        <v>236509.046875</v>
      </c>
      <c r="H515" s="46">
        <v>236509.046875</v>
      </c>
      <c r="I515" s="60">
        <v>0.18048126995563507</v>
      </c>
      <c r="J515" s="9"/>
    </row>
    <row r="516" spans="1:10">
      <c r="A516" s="45">
        <v>121131507</v>
      </c>
      <c r="B516" s="45"/>
      <c r="C516" s="45" t="s">
        <v>563</v>
      </c>
      <c r="D516" s="45" t="s">
        <v>552</v>
      </c>
      <c r="E516" s="45" t="s">
        <v>52</v>
      </c>
      <c r="F516" s="46">
        <v>0</v>
      </c>
      <c r="G516" s="46">
        <v>158631.59375</v>
      </c>
      <c r="H516" s="46">
        <v>158631.59375</v>
      </c>
      <c r="I516" s="60">
        <v>0.17929428815841675</v>
      </c>
      <c r="J516" s="9"/>
    </row>
    <row r="517" spans="1:10">
      <c r="A517" s="45">
        <v>120483007</v>
      </c>
      <c r="B517" s="45"/>
      <c r="C517" s="45" t="s">
        <v>564</v>
      </c>
      <c r="D517" s="45" t="s">
        <v>552</v>
      </c>
      <c r="E517" s="45" t="s">
        <v>52</v>
      </c>
      <c r="F517" s="46">
        <v>0</v>
      </c>
      <c r="G517" s="46">
        <v>219542.609375</v>
      </c>
      <c r="H517" s="46">
        <v>219542.609375</v>
      </c>
      <c r="I517" s="60">
        <v>0.16262350976467133</v>
      </c>
      <c r="J517" s="9"/>
    </row>
    <row r="518" spans="1:10">
      <c r="A518" s="45">
        <v>124151607</v>
      </c>
      <c r="B518" s="45"/>
      <c r="C518" s="45" t="s">
        <v>565</v>
      </c>
      <c r="D518" s="45" t="s">
        <v>552</v>
      </c>
      <c r="E518" s="45" t="s">
        <v>66</v>
      </c>
      <c r="F518" s="46">
        <v>0</v>
      </c>
      <c r="G518" s="46">
        <v>631811.3125</v>
      </c>
      <c r="H518" s="46">
        <v>631811.3125</v>
      </c>
      <c r="I518" s="60">
        <v>0.14479738473892212</v>
      </c>
      <c r="J518" s="9"/>
    </row>
    <row r="519" spans="1:10">
      <c r="A519" s="45">
        <v>110141607</v>
      </c>
      <c r="B519" s="45"/>
      <c r="C519" s="45" t="s">
        <v>566</v>
      </c>
      <c r="D519" s="45" t="s">
        <v>552</v>
      </c>
      <c r="E519" s="45" t="s">
        <v>54</v>
      </c>
      <c r="F519" s="46">
        <v>0</v>
      </c>
      <c r="G519" s="46">
        <v>163611.5</v>
      </c>
      <c r="H519" s="46">
        <v>163611.5</v>
      </c>
      <c r="I519" s="60">
        <v>0.18096853792667389</v>
      </c>
      <c r="J519" s="9"/>
    </row>
    <row r="520" spans="1:10">
      <c r="A520" s="45">
        <v>106161357</v>
      </c>
      <c r="B520" s="45"/>
      <c r="C520" s="45" t="s">
        <v>567</v>
      </c>
      <c r="D520" s="45" t="s">
        <v>552</v>
      </c>
      <c r="E520" s="45" t="s">
        <v>47</v>
      </c>
      <c r="F520" s="46">
        <v>0</v>
      </c>
      <c r="G520" s="46">
        <v>119397.8671875</v>
      </c>
      <c r="H520" s="46">
        <v>119397.8671875</v>
      </c>
      <c r="I520" s="60">
        <v>0.28242000937461853</v>
      </c>
      <c r="J520" s="9"/>
    </row>
    <row r="521" spans="1:10">
      <c r="A521" s="45">
        <v>110171607</v>
      </c>
      <c r="B521" s="45"/>
      <c r="C521" s="45" t="s">
        <v>568</v>
      </c>
      <c r="D521" s="45" t="s">
        <v>552</v>
      </c>
      <c r="E521" s="45" t="s">
        <v>54</v>
      </c>
      <c r="F521" s="46">
        <v>0</v>
      </c>
      <c r="G521" s="46">
        <v>171180.625</v>
      </c>
      <c r="H521" s="46">
        <v>171180.625</v>
      </c>
      <c r="I521" s="60">
        <v>0.20866213738918304</v>
      </c>
      <c r="J521" s="9"/>
    </row>
    <row r="522" spans="1:10">
      <c r="A522" s="45">
        <v>107651207</v>
      </c>
      <c r="B522" s="45"/>
      <c r="C522" s="45" t="s">
        <v>569</v>
      </c>
      <c r="D522" s="45" t="s">
        <v>552</v>
      </c>
      <c r="E522" s="45" t="s">
        <v>45</v>
      </c>
      <c r="F522" s="46">
        <v>0</v>
      </c>
      <c r="G522" s="46">
        <v>340109.8125</v>
      </c>
      <c r="H522" s="46">
        <v>340109.8125</v>
      </c>
      <c r="I522" s="60">
        <v>0.23029217123985291</v>
      </c>
      <c r="J522" s="9"/>
    </row>
    <row r="523" spans="1:10">
      <c r="A523" s="45">
        <v>116191757</v>
      </c>
      <c r="B523" s="45"/>
      <c r="C523" s="45" t="s">
        <v>570</v>
      </c>
      <c r="D523" s="45" t="s">
        <v>552</v>
      </c>
      <c r="E523" s="45" t="s">
        <v>43</v>
      </c>
      <c r="F523" s="46">
        <v>0</v>
      </c>
      <c r="G523" s="46">
        <v>186655.78125</v>
      </c>
      <c r="H523" s="46">
        <v>186655.78125</v>
      </c>
      <c r="I523" s="60">
        <v>0.17358911037445068</v>
      </c>
      <c r="J523" s="9"/>
    </row>
    <row r="524" spans="1:10">
      <c r="A524" s="45">
        <v>101266007</v>
      </c>
      <c r="B524" s="45"/>
      <c r="C524" s="45" t="s">
        <v>571</v>
      </c>
      <c r="D524" s="45" t="s">
        <v>552</v>
      </c>
      <c r="E524" s="45" t="s">
        <v>45</v>
      </c>
      <c r="F524" s="46">
        <v>0</v>
      </c>
      <c r="G524" s="46">
        <v>166243.09375</v>
      </c>
      <c r="H524" s="46">
        <v>166243.09375</v>
      </c>
      <c r="I524" s="60">
        <v>0.31841540336608887</v>
      </c>
      <c r="J524" s="9"/>
    </row>
    <row r="525" spans="1:10">
      <c r="A525" s="45">
        <v>105201407</v>
      </c>
      <c r="B525" s="45"/>
      <c r="C525" s="45" t="s">
        <v>572</v>
      </c>
      <c r="D525" s="45" t="s">
        <v>552</v>
      </c>
      <c r="E525" s="45" t="s">
        <v>148</v>
      </c>
      <c r="F525" s="46">
        <v>0</v>
      </c>
      <c r="G525" s="46">
        <v>173975.96875</v>
      </c>
      <c r="H525" s="46">
        <v>173975.96875</v>
      </c>
      <c r="I525" s="60">
        <v>0.18380697071552277</v>
      </c>
      <c r="J525" s="9"/>
    </row>
    <row r="526" spans="1:10">
      <c r="A526" s="45">
        <v>115211657</v>
      </c>
      <c r="B526" s="45"/>
      <c r="C526" s="45" t="s">
        <v>573</v>
      </c>
      <c r="D526" s="45" t="s">
        <v>552</v>
      </c>
      <c r="E526" s="45" t="s">
        <v>57</v>
      </c>
      <c r="F526" s="46">
        <v>0</v>
      </c>
      <c r="G526" s="46">
        <v>328885.03125</v>
      </c>
      <c r="H526" s="46">
        <v>328885.03125</v>
      </c>
      <c r="I526" s="60">
        <v>0.20889635384082794</v>
      </c>
      <c r="J526" s="9"/>
    </row>
    <row r="527" spans="1:10">
      <c r="A527" s="45">
        <v>115221607</v>
      </c>
      <c r="B527" s="45"/>
      <c r="C527" s="45" t="s">
        <v>574</v>
      </c>
      <c r="D527" s="45" t="s">
        <v>552</v>
      </c>
      <c r="E527" s="45" t="s">
        <v>57</v>
      </c>
      <c r="F527" s="46">
        <v>0</v>
      </c>
      <c r="G527" s="46">
        <v>373449.6875</v>
      </c>
      <c r="H527" s="46">
        <v>373449.6875</v>
      </c>
      <c r="I527" s="60">
        <v>0.15400700271129608</v>
      </c>
      <c r="J527" s="9"/>
    </row>
    <row r="528" spans="1:10">
      <c r="A528" s="45">
        <v>125232407</v>
      </c>
      <c r="B528" s="45"/>
      <c r="C528" s="45" t="s">
        <v>575</v>
      </c>
      <c r="D528" s="45" t="s">
        <v>552</v>
      </c>
      <c r="E528" s="45" t="s">
        <v>66</v>
      </c>
      <c r="F528" s="46">
        <v>0</v>
      </c>
      <c r="G528" s="46">
        <v>388287.3125</v>
      </c>
      <c r="H528" s="46">
        <v>388287.3125</v>
      </c>
      <c r="I528" s="60">
        <v>0.15964856743812561</v>
      </c>
      <c r="J528" s="9"/>
    </row>
    <row r="529" spans="1:10">
      <c r="A529" s="45">
        <v>123463507</v>
      </c>
      <c r="B529" s="45"/>
      <c r="C529" s="45" t="s">
        <v>576</v>
      </c>
      <c r="D529" s="45" t="s">
        <v>552</v>
      </c>
      <c r="E529" s="45" t="s">
        <v>41</v>
      </c>
      <c r="F529" s="46">
        <v>0</v>
      </c>
      <c r="G529" s="46">
        <v>161588.03125</v>
      </c>
      <c r="H529" s="46">
        <v>161588.03125</v>
      </c>
      <c r="I529" s="60">
        <v>0.16776017844676971</v>
      </c>
      <c r="J529" s="9"/>
    </row>
    <row r="530" spans="1:10">
      <c r="A530" s="45">
        <v>107652207</v>
      </c>
      <c r="B530" s="45"/>
      <c r="C530" s="45" t="s">
        <v>577</v>
      </c>
      <c r="D530" s="45" t="s">
        <v>552</v>
      </c>
      <c r="E530" s="45" t="s">
        <v>45</v>
      </c>
      <c r="F530" s="46">
        <v>0</v>
      </c>
      <c r="G530" s="46">
        <v>113538.0859375</v>
      </c>
      <c r="H530" s="46">
        <v>113538.0859375</v>
      </c>
      <c r="I530" s="60">
        <v>0.23268397152423859</v>
      </c>
      <c r="J530" s="9"/>
    </row>
    <row r="531" spans="1:10">
      <c r="A531" s="45">
        <v>105252507</v>
      </c>
      <c r="B531" s="45"/>
      <c r="C531" s="45" t="s">
        <v>578</v>
      </c>
      <c r="D531" s="45" t="s">
        <v>552</v>
      </c>
      <c r="E531" s="45" t="s">
        <v>148</v>
      </c>
      <c r="F531" s="46">
        <v>0</v>
      </c>
      <c r="G531" s="46">
        <v>231655.65625</v>
      </c>
      <c r="H531" s="46">
        <v>231655.65625</v>
      </c>
      <c r="I531" s="60"/>
      <c r="J531" s="9"/>
    </row>
    <row r="532" spans="1:10">
      <c r="A532" s="45">
        <v>105252807</v>
      </c>
      <c r="B532" s="45"/>
      <c r="C532" s="45" t="s">
        <v>579</v>
      </c>
      <c r="D532" s="45" t="s">
        <v>552</v>
      </c>
      <c r="E532" s="45" t="s">
        <v>148</v>
      </c>
      <c r="F532" s="46">
        <v>0</v>
      </c>
      <c r="G532" s="46">
        <v>247190.96875</v>
      </c>
      <c r="H532" s="46">
        <v>247190.96875</v>
      </c>
      <c r="I532" s="60">
        <v>0.11535532772541046</v>
      </c>
      <c r="J532" s="9"/>
    </row>
    <row r="533" spans="1:10">
      <c r="A533" s="45">
        <v>101262507</v>
      </c>
      <c r="B533" s="45"/>
      <c r="C533" s="45" t="s">
        <v>580</v>
      </c>
      <c r="D533" s="45" t="s">
        <v>552</v>
      </c>
      <c r="E533" s="45" t="s">
        <v>45</v>
      </c>
      <c r="F533" s="46">
        <v>0</v>
      </c>
      <c r="G533" s="46">
        <v>195361.390625</v>
      </c>
      <c r="H533" s="46">
        <v>195361.390625</v>
      </c>
      <c r="I533" s="60">
        <v>0.22619839012622833</v>
      </c>
      <c r="J533" s="9"/>
    </row>
    <row r="534" spans="1:10">
      <c r="A534" s="45">
        <v>103023807</v>
      </c>
      <c r="B534" s="45"/>
      <c r="C534" s="45" t="s">
        <v>581</v>
      </c>
      <c r="D534" s="45" t="s">
        <v>552</v>
      </c>
      <c r="E534" s="45" t="s">
        <v>49</v>
      </c>
      <c r="F534" s="46">
        <v>0</v>
      </c>
      <c r="G534" s="46">
        <v>286620.625</v>
      </c>
      <c r="H534" s="46">
        <v>286620.625</v>
      </c>
      <c r="I534" s="60">
        <v>0.24576568603515625</v>
      </c>
      <c r="J534" s="9"/>
    </row>
    <row r="535" spans="1:10">
      <c r="A535" s="45">
        <v>112282307</v>
      </c>
      <c r="B535" s="45"/>
      <c r="C535" s="45" t="s">
        <v>582</v>
      </c>
      <c r="D535" s="45" t="s">
        <v>552</v>
      </c>
      <c r="E535" s="45" t="s">
        <v>57</v>
      </c>
      <c r="F535" s="46">
        <v>0</v>
      </c>
      <c r="G535" s="46">
        <v>283472.09375</v>
      </c>
      <c r="H535" s="46">
        <v>283472.09375</v>
      </c>
      <c r="I535" s="60">
        <v>0.18077978491783142</v>
      </c>
      <c r="J535" s="9"/>
    </row>
    <row r="536" spans="1:10">
      <c r="A536" s="45">
        <v>111292507</v>
      </c>
      <c r="B536" s="45"/>
      <c r="C536" s="45" t="s">
        <v>583</v>
      </c>
      <c r="D536" s="45" t="s">
        <v>552</v>
      </c>
      <c r="E536" s="45" t="s">
        <v>57</v>
      </c>
      <c r="F536" s="46">
        <v>0</v>
      </c>
      <c r="G536" s="46">
        <v>41536.94921875</v>
      </c>
      <c r="H536" s="46">
        <v>41536.94921875</v>
      </c>
      <c r="I536" s="60">
        <v>0.26589310169219971</v>
      </c>
      <c r="J536" s="9"/>
    </row>
    <row r="537" spans="1:10">
      <c r="A537" s="45">
        <v>108112607</v>
      </c>
      <c r="B537" s="45"/>
      <c r="C537" s="45" t="s">
        <v>584</v>
      </c>
      <c r="D537" s="45" t="s">
        <v>552</v>
      </c>
      <c r="E537" s="45" t="s">
        <v>60</v>
      </c>
      <c r="F537" s="46">
        <v>0</v>
      </c>
      <c r="G537" s="46">
        <v>183044.71875</v>
      </c>
      <c r="H537" s="46">
        <v>183044.71875</v>
      </c>
      <c r="I537" s="60">
        <v>0.20267421007156372</v>
      </c>
      <c r="J537" s="9"/>
    </row>
    <row r="538" spans="1:10">
      <c r="A538" s="45">
        <v>101302607</v>
      </c>
      <c r="B538" s="45"/>
      <c r="C538" s="45" t="s">
        <v>585</v>
      </c>
      <c r="D538" s="45" t="s">
        <v>552</v>
      </c>
      <c r="E538" s="45" t="s">
        <v>45</v>
      </c>
      <c r="F538" s="46">
        <v>0</v>
      </c>
      <c r="G538" s="46">
        <v>105168.3125</v>
      </c>
      <c r="H538" s="46">
        <v>105168.3125</v>
      </c>
      <c r="I538" s="60">
        <v>0.1916947215795517</v>
      </c>
      <c r="J538" s="9"/>
    </row>
    <row r="539" spans="1:10">
      <c r="A539" s="45">
        <v>118403207</v>
      </c>
      <c r="B539" s="45"/>
      <c r="C539" s="45" t="s">
        <v>586</v>
      </c>
      <c r="D539" s="45" t="s">
        <v>552</v>
      </c>
      <c r="E539" s="45" t="s">
        <v>43</v>
      </c>
      <c r="F539" s="46">
        <v>0</v>
      </c>
      <c r="G539" s="46">
        <v>129347.25</v>
      </c>
      <c r="H539" s="46">
        <v>129347.25</v>
      </c>
      <c r="I539" s="60"/>
      <c r="J539" s="9"/>
    </row>
    <row r="540" spans="1:10">
      <c r="A540" s="45">
        <v>111312607</v>
      </c>
      <c r="B540" s="45"/>
      <c r="C540" s="45" t="s">
        <v>587</v>
      </c>
      <c r="D540" s="45" t="s">
        <v>552</v>
      </c>
      <c r="E540" s="45" t="s">
        <v>54</v>
      </c>
      <c r="F540" s="46">
        <v>0</v>
      </c>
      <c r="G540" s="46">
        <v>115300.4765625</v>
      </c>
      <c r="H540" s="46">
        <v>115300.4765625</v>
      </c>
      <c r="I540" s="60">
        <v>0.24862660467624664</v>
      </c>
      <c r="J540" s="9"/>
    </row>
    <row r="541" spans="1:10">
      <c r="A541" s="45">
        <v>128324207</v>
      </c>
      <c r="B541" s="45"/>
      <c r="C541" s="45" t="s">
        <v>588</v>
      </c>
      <c r="D541" s="45" t="s">
        <v>552</v>
      </c>
      <c r="E541" s="45" t="s">
        <v>60</v>
      </c>
      <c r="F541" s="46">
        <v>0</v>
      </c>
      <c r="G541" s="46">
        <v>186793.671875</v>
      </c>
      <c r="H541" s="46">
        <v>186793.671875</v>
      </c>
      <c r="I541" s="60">
        <v>0.21917735040187836</v>
      </c>
      <c r="J541" s="9"/>
    </row>
    <row r="542" spans="1:10">
      <c r="A542" s="45">
        <v>106333407</v>
      </c>
      <c r="B542" s="45"/>
      <c r="C542" s="45" t="s">
        <v>589</v>
      </c>
      <c r="D542" s="45" t="s">
        <v>552</v>
      </c>
      <c r="E542" s="45" t="s">
        <v>60</v>
      </c>
      <c r="F542" s="46">
        <v>0</v>
      </c>
      <c r="G542" s="46">
        <v>187905.375</v>
      </c>
      <c r="H542" s="46">
        <v>187905.375</v>
      </c>
      <c r="I542" s="60">
        <v>0.17390139400959015</v>
      </c>
      <c r="J542" s="9"/>
    </row>
    <row r="543" spans="1:10">
      <c r="A543" s="45">
        <v>110183707</v>
      </c>
      <c r="B543" s="45"/>
      <c r="C543" s="45" t="s">
        <v>590</v>
      </c>
      <c r="D543" s="45" t="s">
        <v>552</v>
      </c>
      <c r="E543" s="45" t="s">
        <v>54</v>
      </c>
      <c r="F543" s="46">
        <v>0</v>
      </c>
      <c r="G543" s="46">
        <v>158333.703125</v>
      </c>
      <c r="H543" s="46">
        <v>158333.703125</v>
      </c>
      <c r="I543" s="60"/>
      <c r="J543" s="9"/>
    </row>
    <row r="544" spans="1:10">
      <c r="A544" s="45">
        <v>119354207</v>
      </c>
      <c r="B544" s="45"/>
      <c r="C544" s="45" t="s">
        <v>591</v>
      </c>
      <c r="D544" s="45" t="s">
        <v>552</v>
      </c>
      <c r="E544" s="45" t="s">
        <v>43</v>
      </c>
      <c r="F544" s="46">
        <v>0</v>
      </c>
      <c r="G544" s="46">
        <v>260526.625</v>
      </c>
      <c r="H544" s="46">
        <v>260526.625</v>
      </c>
      <c r="I544" s="60">
        <v>0.25731679797172546</v>
      </c>
      <c r="J544" s="9"/>
    </row>
    <row r="545" spans="1:10">
      <c r="A545" s="45">
        <v>113363807</v>
      </c>
      <c r="B545" s="45"/>
      <c r="C545" s="45" t="s">
        <v>592</v>
      </c>
      <c r="D545" s="45" t="s">
        <v>552</v>
      </c>
      <c r="E545" s="45" t="s">
        <v>57</v>
      </c>
      <c r="F545" s="46">
        <v>0</v>
      </c>
      <c r="G545" s="46">
        <v>568376.6875</v>
      </c>
      <c r="H545" s="46">
        <v>568376.6875</v>
      </c>
      <c r="I545" s="60">
        <v>0.16998562216758728</v>
      </c>
      <c r="J545" s="9"/>
    </row>
    <row r="546" spans="1:10">
      <c r="A546" s="45">
        <v>104374207</v>
      </c>
      <c r="B546" s="45"/>
      <c r="C546" s="45" t="s">
        <v>593</v>
      </c>
      <c r="D546" s="45" t="s">
        <v>552</v>
      </c>
      <c r="E546" s="45" t="s">
        <v>47</v>
      </c>
      <c r="F546" s="46">
        <v>0</v>
      </c>
      <c r="G546" s="46">
        <v>151614.15625</v>
      </c>
      <c r="H546" s="46">
        <v>151614.15625</v>
      </c>
      <c r="I546" s="60">
        <v>0.21304048597812653</v>
      </c>
      <c r="J546" s="9"/>
    </row>
    <row r="547" spans="1:10">
      <c r="A547" s="45">
        <v>113384307</v>
      </c>
      <c r="B547" s="45"/>
      <c r="C547" s="45" t="s">
        <v>594</v>
      </c>
      <c r="D547" s="45" t="s">
        <v>552</v>
      </c>
      <c r="E547" s="45" t="s">
        <v>57</v>
      </c>
      <c r="F547" s="46">
        <v>0</v>
      </c>
      <c r="G547" s="46">
        <v>218912.0625</v>
      </c>
      <c r="H547" s="46">
        <v>218912.0625</v>
      </c>
      <c r="I547" s="60">
        <v>0.20079769194126129</v>
      </c>
      <c r="J547" s="9"/>
    </row>
    <row r="548" spans="1:10">
      <c r="A548" s="45">
        <v>121393007</v>
      </c>
      <c r="B548" s="45"/>
      <c r="C548" s="45" t="s">
        <v>595</v>
      </c>
      <c r="D548" s="45" t="s">
        <v>552</v>
      </c>
      <c r="E548" s="45" t="s">
        <v>52</v>
      </c>
      <c r="F548" s="46">
        <v>0</v>
      </c>
      <c r="G548" s="46">
        <v>676923.875</v>
      </c>
      <c r="H548" s="46">
        <v>676923.875</v>
      </c>
      <c r="I548" s="60">
        <v>0.19211053848266602</v>
      </c>
      <c r="J548" s="9"/>
    </row>
    <row r="549" spans="1:10">
      <c r="A549" s="45">
        <v>128034607</v>
      </c>
      <c r="B549" s="45"/>
      <c r="C549" s="45" t="s">
        <v>596</v>
      </c>
      <c r="D549" s="45" t="s">
        <v>552</v>
      </c>
      <c r="E549" s="45" t="s">
        <v>60</v>
      </c>
      <c r="F549" s="46">
        <v>0</v>
      </c>
      <c r="G549" s="46">
        <v>240236.140625</v>
      </c>
      <c r="H549" s="46">
        <v>240236.140625</v>
      </c>
      <c r="I549" s="60">
        <v>0.20201848447322845</v>
      </c>
      <c r="J549" s="9"/>
    </row>
    <row r="550" spans="1:10">
      <c r="A550" s="45">
        <v>117414807</v>
      </c>
      <c r="B550" s="45"/>
      <c r="C550" s="45" t="s">
        <v>597</v>
      </c>
      <c r="D550" s="45" t="s">
        <v>552</v>
      </c>
      <c r="E550" s="45" t="s">
        <v>54</v>
      </c>
      <c r="F550" s="46">
        <v>0</v>
      </c>
      <c r="G550" s="46">
        <v>85748.65625</v>
      </c>
      <c r="H550" s="46">
        <v>85748.65625</v>
      </c>
      <c r="I550" s="60">
        <v>0.25976037979125977</v>
      </c>
      <c r="J550" s="9"/>
    </row>
    <row r="551" spans="1:10">
      <c r="A551" s="45">
        <v>103026037</v>
      </c>
      <c r="B551" s="45"/>
      <c r="C551" s="45" t="s">
        <v>598</v>
      </c>
      <c r="D551" s="45" t="s">
        <v>552</v>
      </c>
      <c r="E551" s="45" t="s">
        <v>49</v>
      </c>
      <c r="F551" s="46">
        <v>0</v>
      </c>
      <c r="G551" s="46">
        <v>66878.3984375</v>
      </c>
      <c r="H551" s="46">
        <v>66878.3984375</v>
      </c>
      <c r="I551" s="60"/>
      <c r="J551" s="9"/>
    </row>
    <row r="552" spans="1:10">
      <c r="A552" s="45">
        <v>104435107</v>
      </c>
      <c r="B552" s="45"/>
      <c r="C552" s="45" t="s">
        <v>599</v>
      </c>
      <c r="D552" s="45" t="s">
        <v>552</v>
      </c>
      <c r="E552" s="45" t="s">
        <v>47</v>
      </c>
      <c r="F552" s="46">
        <v>0</v>
      </c>
      <c r="G552" s="46">
        <v>158680.265625</v>
      </c>
      <c r="H552" s="46">
        <v>158680.265625</v>
      </c>
      <c r="I552" s="60">
        <v>0.15723143517971039</v>
      </c>
      <c r="J552" s="9"/>
    </row>
    <row r="553" spans="1:10">
      <c r="A553" s="45">
        <v>122097007</v>
      </c>
      <c r="B553" s="45"/>
      <c r="C553" s="45" t="s">
        <v>600</v>
      </c>
      <c r="D553" s="45" t="s">
        <v>552</v>
      </c>
      <c r="E553" s="45" t="s">
        <v>41</v>
      </c>
      <c r="F553" s="46">
        <v>0</v>
      </c>
      <c r="G553" s="46">
        <v>217552.859375</v>
      </c>
      <c r="H553" s="46">
        <v>217552.859375</v>
      </c>
      <c r="I553" s="60">
        <v>0.15366686880588531</v>
      </c>
      <c r="J553" s="9"/>
    </row>
    <row r="554" spans="1:10">
      <c r="A554" s="45">
        <v>111444307</v>
      </c>
      <c r="B554" s="45"/>
      <c r="C554" s="45" t="s">
        <v>601</v>
      </c>
      <c r="D554" s="45" t="s">
        <v>552</v>
      </c>
      <c r="E554" s="45" t="s">
        <v>54</v>
      </c>
      <c r="F554" s="46">
        <v>0</v>
      </c>
      <c r="G554" s="46">
        <v>112834.6953125</v>
      </c>
      <c r="H554" s="46">
        <v>112834.6953125</v>
      </c>
      <c r="I554" s="60">
        <v>0.22967304289340973</v>
      </c>
      <c r="J554" s="9"/>
    </row>
    <row r="555" spans="1:10">
      <c r="A555" s="45">
        <v>101634207</v>
      </c>
      <c r="B555" s="45"/>
      <c r="C555" s="45" t="s">
        <v>602</v>
      </c>
      <c r="D555" s="45" t="s">
        <v>552</v>
      </c>
      <c r="E555" s="45" t="s">
        <v>45</v>
      </c>
      <c r="F555" s="46">
        <v>0</v>
      </c>
      <c r="G555" s="46">
        <v>173005.328125</v>
      </c>
      <c r="H555" s="46">
        <v>173005.328125</v>
      </c>
      <c r="I555" s="60">
        <v>0.29358360171318054</v>
      </c>
      <c r="J555" s="9"/>
    </row>
    <row r="556" spans="1:10">
      <c r="A556" s="45">
        <v>120454507</v>
      </c>
      <c r="B556" s="45"/>
      <c r="C556" s="45" t="s">
        <v>603</v>
      </c>
      <c r="D556" s="45" t="s">
        <v>552</v>
      </c>
      <c r="E556" s="45" t="s">
        <v>43</v>
      </c>
      <c r="F556" s="46">
        <v>0</v>
      </c>
      <c r="G556" s="46">
        <v>373969.65625</v>
      </c>
      <c r="H556" s="46">
        <v>373969.65625</v>
      </c>
      <c r="I556" s="60">
        <v>0.26468458771705627</v>
      </c>
      <c r="J556" s="9"/>
    </row>
    <row r="557" spans="1:10">
      <c r="A557" s="45">
        <v>123465507</v>
      </c>
      <c r="B557" s="45"/>
      <c r="C557" s="45" t="s">
        <v>604</v>
      </c>
      <c r="D557" s="45" t="s">
        <v>552</v>
      </c>
      <c r="E557" s="45" t="s">
        <v>41</v>
      </c>
      <c r="F557" s="46">
        <v>0</v>
      </c>
      <c r="G557" s="46">
        <v>242807.6875</v>
      </c>
      <c r="H557" s="46">
        <v>242807.6875</v>
      </c>
      <c r="I557" s="60">
        <v>0.16719819605350494</v>
      </c>
      <c r="J557" s="9"/>
    </row>
    <row r="558" spans="1:10">
      <c r="A558" s="45">
        <v>117080607</v>
      </c>
      <c r="B558" s="45"/>
      <c r="C558" s="45" t="s">
        <v>605</v>
      </c>
      <c r="D558" s="45" t="s">
        <v>552</v>
      </c>
      <c r="E558" s="45" t="s">
        <v>43</v>
      </c>
      <c r="F558" s="46">
        <v>0</v>
      </c>
      <c r="G558" s="46">
        <v>159421.609375</v>
      </c>
      <c r="H558" s="46">
        <v>159421.609375</v>
      </c>
      <c r="I558" s="60">
        <v>0.24161899089813232</v>
      </c>
      <c r="J558" s="9"/>
    </row>
    <row r="559" spans="1:10">
      <c r="A559" s="45">
        <v>116495207</v>
      </c>
      <c r="B559" s="45"/>
      <c r="C559" s="45" t="s">
        <v>606</v>
      </c>
      <c r="D559" s="45" t="s">
        <v>552</v>
      </c>
      <c r="E559" s="45" t="s">
        <v>43</v>
      </c>
      <c r="F559" s="46">
        <v>0</v>
      </c>
      <c r="G559" s="46">
        <v>94524.6328125</v>
      </c>
      <c r="H559" s="46">
        <v>94524.6328125</v>
      </c>
      <c r="I559" s="60">
        <v>0.32950294017791748</v>
      </c>
      <c r="J559" s="9"/>
    </row>
    <row r="560" spans="1:10">
      <c r="A560" s="45">
        <v>107656407</v>
      </c>
      <c r="B560" s="45"/>
      <c r="C560" s="45" t="s">
        <v>607</v>
      </c>
      <c r="D560" s="45" t="s">
        <v>552</v>
      </c>
      <c r="E560" s="45" t="s">
        <v>45</v>
      </c>
      <c r="F560" s="46">
        <v>0</v>
      </c>
      <c r="G560" s="46">
        <v>163890.078125</v>
      </c>
      <c r="H560" s="46">
        <v>163890.078125</v>
      </c>
      <c r="I560" s="60">
        <v>0.25324589014053345</v>
      </c>
      <c r="J560" s="9"/>
    </row>
    <row r="561" spans="1:10">
      <c r="A561" s="45">
        <v>103027307</v>
      </c>
      <c r="B561" s="45"/>
      <c r="C561" s="45" t="s">
        <v>608</v>
      </c>
      <c r="D561" s="45" t="s">
        <v>552</v>
      </c>
      <c r="E561" s="45" t="s">
        <v>49</v>
      </c>
      <c r="F561" s="46">
        <v>0</v>
      </c>
      <c r="G561" s="46">
        <v>301261.71875</v>
      </c>
      <c r="H561" s="46">
        <v>301261.71875</v>
      </c>
      <c r="I561" s="60">
        <v>0.19679589569568634</v>
      </c>
      <c r="J561" s="9"/>
    </row>
    <row r="562" spans="1:10">
      <c r="A562" s="45">
        <v>126514007</v>
      </c>
      <c r="B562" s="45"/>
      <c r="C562" s="45" t="s">
        <v>609</v>
      </c>
      <c r="D562" s="45" t="s">
        <v>552</v>
      </c>
      <c r="E562" s="45" t="s">
        <v>66</v>
      </c>
      <c r="F562" s="46">
        <v>0</v>
      </c>
      <c r="G562" s="46">
        <v>1864295.75</v>
      </c>
      <c r="H562" s="46">
        <v>1864295.75</v>
      </c>
      <c r="I562" s="60">
        <v>0.37146282196044922</v>
      </c>
      <c r="J562" s="9"/>
    </row>
    <row r="563" spans="1:10">
      <c r="A563" s="45">
        <v>102025007</v>
      </c>
      <c r="B563" s="45"/>
      <c r="C563" s="45" t="s">
        <v>610</v>
      </c>
      <c r="D563" s="45" t="s">
        <v>552</v>
      </c>
      <c r="E563" s="45" t="s">
        <v>49</v>
      </c>
      <c r="F563" s="46">
        <v>0</v>
      </c>
      <c r="G563" s="46">
        <v>103150.953125</v>
      </c>
      <c r="H563" s="46">
        <v>103150.953125</v>
      </c>
      <c r="I563" s="60"/>
      <c r="J563" s="9"/>
    </row>
    <row r="564" spans="1:10">
      <c r="A564" s="45">
        <v>114067107</v>
      </c>
      <c r="B564" s="45"/>
      <c r="C564" s="45" t="s">
        <v>611</v>
      </c>
      <c r="D564" s="45" t="s">
        <v>552</v>
      </c>
      <c r="E564" s="45" t="s">
        <v>52</v>
      </c>
      <c r="F564" s="46">
        <v>0</v>
      </c>
      <c r="G564" s="46">
        <v>454983.84375</v>
      </c>
      <c r="H564" s="46">
        <v>454983.84375</v>
      </c>
      <c r="I564" s="60">
        <v>0.30983087420463562</v>
      </c>
      <c r="J564" s="9"/>
    </row>
    <row r="565" spans="1:10">
      <c r="A565" s="45">
        <v>129546907</v>
      </c>
      <c r="B565" s="45"/>
      <c r="C565" s="45" t="s">
        <v>612</v>
      </c>
      <c r="D565" s="45" t="s">
        <v>552</v>
      </c>
      <c r="E565" s="45" t="s">
        <v>52</v>
      </c>
      <c r="F565" s="46">
        <v>0</v>
      </c>
      <c r="G565" s="46">
        <v>254187.328125</v>
      </c>
      <c r="H565" s="46">
        <v>254187.328125</v>
      </c>
      <c r="I565" s="60">
        <v>0.23636399209499359</v>
      </c>
      <c r="J565" s="9"/>
    </row>
    <row r="566" spans="1:10">
      <c r="A566" s="45">
        <v>109420107</v>
      </c>
      <c r="B566" s="45"/>
      <c r="C566" s="45" t="s">
        <v>613</v>
      </c>
      <c r="D566" s="45" t="s">
        <v>552</v>
      </c>
      <c r="E566" s="45" t="s">
        <v>54</v>
      </c>
      <c r="F566" s="46">
        <v>0</v>
      </c>
      <c r="G566" s="46">
        <v>110439.546875</v>
      </c>
      <c r="H566" s="46">
        <v>110439.546875</v>
      </c>
      <c r="I566" s="60">
        <v>0.30929213762283325</v>
      </c>
      <c r="J566" s="9"/>
    </row>
    <row r="567" spans="1:10">
      <c r="A567" s="45">
        <v>108567807</v>
      </c>
      <c r="B567" s="45"/>
      <c r="C567" s="45" t="s">
        <v>614</v>
      </c>
      <c r="D567" s="45" t="s">
        <v>552</v>
      </c>
      <c r="E567" s="45" t="s">
        <v>60</v>
      </c>
      <c r="F567" s="46">
        <v>0</v>
      </c>
      <c r="G567" s="46">
        <v>158467.28125</v>
      </c>
      <c r="H567" s="46">
        <v>158467.28125</v>
      </c>
      <c r="I567" s="60">
        <v>0.19869503378868103</v>
      </c>
      <c r="J567" s="9"/>
    </row>
    <row r="568" spans="1:10">
      <c r="A568" s="45">
        <v>103028807</v>
      </c>
      <c r="B568" s="45"/>
      <c r="C568" s="45" t="s">
        <v>615</v>
      </c>
      <c r="D568" s="45" t="s">
        <v>552</v>
      </c>
      <c r="E568" s="45" t="s">
        <v>49</v>
      </c>
      <c r="F568" s="46">
        <v>0</v>
      </c>
      <c r="G568" s="46">
        <v>250031.40625</v>
      </c>
      <c r="H568" s="46">
        <v>250031.40625</v>
      </c>
      <c r="I568" s="60">
        <v>0.24115718901157379</v>
      </c>
      <c r="J568" s="9"/>
    </row>
    <row r="569" spans="1:10">
      <c r="A569" s="45">
        <v>116606707</v>
      </c>
      <c r="B569" s="45"/>
      <c r="C569" s="45" t="s">
        <v>616</v>
      </c>
      <c r="D569" s="45" t="s">
        <v>552</v>
      </c>
      <c r="E569" s="45" t="s">
        <v>54</v>
      </c>
      <c r="F569" s="46">
        <v>0</v>
      </c>
      <c r="G569" s="46">
        <v>177494.828125</v>
      </c>
      <c r="H569" s="46">
        <v>177494.828125</v>
      </c>
      <c r="I569" s="60">
        <v>0.1751626580953598</v>
      </c>
      <c r="J569" s="9"/>
    </row>
    <row r="570" spans="1:10">
      <c r="A570" s="45">
        <v>119584707</v>
      </c>
      <c r="B570" s="45"/>
      <c r="C570" s="45" t="s">
        <v>617</v>
      </c>
      <c r="D570" s="45" t="s">
        <v>552</v>
      </c>
      <c r="E570" s="45" t="s">
        <v>43</v>
      </c>
      <c r="F570" s="46">
        <v>0</v>
      </c>
      <c r="G570" s="46">
        <v>123159.796875</v>
      </c>
      <c r="H570" s="46">
        <v>123159.796875</v>
      </c>
      <c r="I570" s="60">
        <v>0.20949681103229523</v>
      </c>
      <c r="J570" s="9"/>
    </row>
    <row r="571" spans="1:10">
      <c r="A571" s="45">
        <v>122099007</v>
      </c>
      <c r="B571" s="45"/>
      <c r="C571" s="45" t="s">
        <v>618</v>
      </c>
      <c r="D571" s="45" t="s">
        <v>552</v>
      </c>
      <c r="E571" s="45" t="s">
        <v>41</v>
      </c>
      <c r="F571" s="46">
        <v>0</v>
      </c>
      <c r="G571" s="46">
        <v>196171</v>
      </c>
      <c r="H571" s="46">
        <v>196171</v>
      </c>
      <c r="I571" s="60">
        <v>0.15128821134567261</v>
      </c>
      <c r="J571" s="9"/>
    </row>
    <row r="572" spans="1:10">
      <c r="A572" s="45">
        <v>106619107</v>
      </c>
      <c r="B572" s="45"/>
      <c r="C572" s="45" t="s">
        <v>619</v>
      </c>
      <c r="D572" s="45" t="s">
        <v>552</v>
      </c>
      <c r="E572" s="45" t="s">
        <v>148</v>
      </c>
      <c r="F572" s="46">
        <v>0</v>
      </c>
      <c r="G572" s="46">
        <v>202588.703125</v>
      </c>
      <c r="H572" s="46">
        <v>202588.703125</v>
      </c>
      <c r="I572" s="60">
        <v>0.20352433621883392</v>
      </c>
      <c r="J572" s="9"/>
    </row>
    <row r="573" spans="1:10">
      <c r="A573" s="45">
        <v>123469007</v>
      </c>
      <c r="B573" s="45"/>
      <c r="C573" s="45" t="s">
        <v>620</v>
      </c>
      <c r="D573" s="45" t="s">
        <v>552</v>
      </c>
      <c r="E573" s="45" t="s">
        <v>41</v>
      </c>
      <c r="F573" s="46">
        <v>0</v>
      </c>
      <c r="G573" s="46">
        <v>185196.09375</v>
      </c>
      <c r="H573" s="46">
        <v>185196.09375</v>
      </c>
      <c r="I573" s="60">
        <v>0.19179406762123108</v>
      </c>
      <c r="J573" s="9"/>
    </row>
    <row r="574" spans="1:10">
      <c r="A574" s="45">
        <v>105628007</v>
      </c>
      <c r="B574" s="45"/>
      <c r="C574" s="45" t="s">
        <v>621</v>
      </c>
      <c r="D574" s="45" t="s">
        <v>552</v>
      </c>
      <c r="E574" s="45" t="s">
        <v>148</v>
      </c>
      <c r="F574" s="46">
        <v>0</v>
      </c>
      <c r="G574" s="46">
        <v>93502.6484375</v>
      </c>
      <c r="H574" s="46">
        <v>93502.6484375</v>
      </c>
      <c r="I574" s="60"/>
      <c r="J574" s="9"/>
    </row>
    <row r="575" spans="1:10">
      <c r="A575" s="45">
        <v>118408707</v>
      </c>
      <c r="B575" s="45"/>
      <c r="C575" s="45" t="s">
        <v>622</v>
      </c>
      <c r="D575" s="45" t="s">
        <v>552</v>
      </c>
      <c r="E575" s="45" t="s">
        <v>43</v>
      </c>
      <c r="F575" s="46">
        <v>0</v>
      </c>
      <c r="G575" s="46">
        <v>154142.703125</v>
      </c>
      <c r="H575" s="46">
        <v>154142.703125</v>
      </c>
      <c r="I575" s="60">
        <v>0.19520281255245209</v>
      </c>
      <c r="J575" s="9"/>
    </row>
    <row r="576" spans="1:10">
      <c r="A576" s="45">
        <v>101638907</v>
      </c>
      <c r="B576" s="45"/>
      <c r="C576" s="45" t="s">
        <v>623</v>
      </c>
      <c r="D576" s="45" t="s">
        <v>552</v>
      </c>
      <c r="E576" s="45" t="s">
        <v>45</v>
      </c>
      <c r="F576" s="46">
        <v>0</v>
      </c>
      <c r="G576" s="46">
        <v>153176.703125</v>
      </c>
      <c r="H576" s="46">
        <v>153176.703125</v>
      </c>
      <c r="I576" s="60">
        <v>0.20239518582820892</v>
      </c>
      <c r="J576" s="9"/>
    </row>
    <row r="577" spans="1:10">
      <c r="A577" s="45">
        <v>118408607</v>
      </c>
      <c r="B577" s="45"/>
      <c r="C577" s="45" t="s">
        <v>624</v>
      </c>
      <c r="D577" s="45" t="s">
        <v>552</v>
      </c>
      <c r="E577" s="45" t="s">
        <v>43</v>
      </c>
      <c r="F577" s="46">
        <v>0</v>
      </c>
      <c r="G577" s="46">
        <v>256502.546875</v>
      </c>
      <c r="H577" s="46">
        <v>256502.546875</v>
      </c>
      <c r="I577" s="60">
        <v>0.20978650450706482</v>
      </c>
      <c r="J577" s="9"/>
    </row>
    <row r="578" spans="1:10">
      <c r="A578" s="45">
        <v>112679107</v>
      </c>
      <c r="B578" s="45"/>
      <c r="C578" s="45" t="s">
        <v>625</v>
      </c>
      <c r="D578" s="45" t="s">
        <v>552</v>
      </c>
      <c r="E578" s="45" t="s">
        <v>57</v>
      </c>
      <c r="F578" s="46">
        <v>0</v>
      </c>
      <c r="G578" s="46">
        <v>635732.125</v>
      </c>
      <c r="H578" s="46">
        <v>635732.125</v>
      </c>
      <c r="I578" s="60">
        <v>0.19354471564292908</v>
      </c>
      <c r="J578" s="9"/>
    </row>
    <row r="579" spans="1:10">
      <c r="A579" s="9">
        <v>101000000</v>
      </c>
      <c r="B579" s="9"/>
      <c r="C579" s="9" t="s">
        <v>626</v>
      </c>
      <c r="D579" s="9" t="s">
        <v>627</v>
      </c>
      <c r="E579" s="9" t="s">
        <v>45</v>
      </c>
      <c r="F579" s="17">
        <v>526640.0625</v>
      </c>
      <c r="G579" s="17">
        <v>1650003.25</v>
      </c>
      <c r="H579" s="17">
        <v>2176643.25</v>
      </c>
      <c r="I579" s="57">
        <v>0.23715409636497498</v>
      </c>
      <c r="J579" s="9"/>
    </row>
    <row r="580" spans="1:10">
      <c r="A580" s="9">
        <v>103000000</v>
      </c>
      <c r="B580" s="9"/>
      <c r="C580" s="9" t="s">
        <v>628</v>
      </c>
      <c r="D580" s="9" t="s">
        <v>627</v>
      </c>
      <c r="E580" s="9" t="s">
        <v>49</v>
      </c>
      <c r="F580" s="17">
        <v>989274.75</v>
      </c>
      <c r="G580" s="17">
        <v>2927402.5</v>
      </c>
      <c r="H580" s="17">
        <v>3916677.25</v>
      </c>
      <c r="I580" s="57">
        <v>0.28483045101165771</v>
      </c>
      <c r="J580" s="9"/>
    </row>
    <row r="581" spans="1:10">
      <c r="A581" s="9">
        <v>104000000</v>
      </c>
      <c r="B581" s="9"/>
      <c r="C581" s="9" t="s">
        <v>629</v>
      </c>
      <c r="D581" s="9" t="s">
        <v>627</v>
      </c>
      <c r="E581" s="9" t="s">
        <v>47</v>
      </c>
      <c r="F581" s="17">
        <v>613685.8125</v>
      </c>
      <c r="G581" s="17">
        <v>1532353.25</v>
      </c>
      <c r="H581" s="17">
        <v>2146039</v>
      </c>
      <c r="I581" s="57">
        <v>0.32378283143043518</v>
      </c>
      <c r="J581" s="9"/>
    </row>
    <row r="582" spans="1:10">
      <c r="A582" s="9">
        <v>105000000</v>
      </c>
      <c r="B582" s="9"/>
      <c r="C582" s="9" t="s">
        <v>630</v>
      </c>
      <c r="D582" s="9" t="s">
        <v>627</v>
      </c>
      <c r="E582" s="9" t="s">
        <v>148</v>
      </c>
      <c r="F582" s="17">
        <v>536635.125</v>
      </c>
      <c r="G582" s="17">
        <v>2427612</v>
      </c>
      <c r="H582" s="17">
        <v>2964247</v>
      </c>
      <c r="I582" s="57">
        <v>0.30443751811981201</v>
      </c>
      <c r="J582" s="9"/>
    </row>
    <row r="583" spans="1:10">
      <c r="A583" s="9">
        <v>106000000</v>
      </c>
      <c r="B583" s="9"/>
      <c r="C583" s="9" t="s">
        <v>631</v>
      </c>
      <c r="D583" s="9" t="s">
        <v>627</v>
      </c>
      <c r="E583" s="9" t="s">
        <v>47</v>
      </c>
      <c r="F583" s="17">
        <v>389594.5625</v>
      </c>
      <c r="G583" s="17">
        <v>1026353.25</v>
      </c>
      <c r="H583" s="17">
        <v>1415947.75</v>
      </c>
      <c r="I583" s="57">
        <v>0.42108935117721558</v>
      </c>
      <c r="J583" s="9"/>
    </row>
    <row r="584" spans="1:10">
      <c r="A584" s="9">
        <v>107000000</v>
      </c>
      <c r="B584" s="9"/>
      <c r="C584" s="9" t="s">
        <v>632</v>
      </c>
      <c r="D584" s="9" t="s">
        <v>627</v>
      </c>
      <c r="E584" s="9" t="s">
        <v>45</v>
      </c>
      <c r="F584" s="17">
        <v>390590.96875</v>
      </c>
      <c r="G584" s="17">
        <v>1449725.75</v>
      </c>
      <c r="H584" s="17">
        <v>1840316.75</v>
      </c>
      <c r="I584" s="57">
        <v>0.27791625261306763</v>
      </c>
      <c r="J584" s="9"/>
    </row>
    <row r="585" spans="1:10">
      <c r="A585" s="9">
        <v>108000000</v>
      </c>
      <c r="B585" s="9"/>
      <c r="C585" s="9" t="s">
        <v>633</v>
      </c>
      <c r="D585" s="9" t="s">
        <v>627</v>
      </c>
      <c r="E585" s="9" t="s">
        <v>60</v>
      </c>
      <c r="F585" s="17">
        <v>430072</v>
      </c>
      <c r="G585" s="17">
        <v>1731304.75</v>
      </c>
      <c r="H585" s="17">
        <v>2161376.75</v>
      </c>
      <c r="I585" s="57">
        <v>0.32535520195960999</v>
      </c>
      <c r="J585" s="9"/>
    </row>
    <row r="586" spans="1:10">
      <c r="A586" s="9">
        <v>109000000</v>
      </c>
      <c r="B586" s="9"/>
      <c r="C586" s="9" t="s">
        <v>634</v>
      </c>
      <c r="D586" s="9" t="s">
        <v>627</v>
      </c>
      <c r="E586" s="9" t="s">
        <v>54</v>
      </c>
      <c r="F586" s="17">
        <v>195616.234375</v>
      </c>
      <c r="G586" s="17">
        <v>972153.5</v>
      </c>
      <c r="H586" s="17">
        <v>1167769.75</v>
      </c>
      <c r="I586" s="57">
        <v>0.39286708831787109</v>
      </c>
      <c r="J586" s="9"/>
    </row>
    <row r="587" spans="1:10">
      <c r="A587" s="9">
        <v>110000000</v>
      </c>
      <c r="B587" s="9"/>
      <c r="C587" s="9" t="s">
        <v>635</v>
      </c>
      <c r="D587" s="9" t="s">
        <v>627</v>
      </c>
      <c r="E587" s="9" t="s">
        <v>54</v>
      </c>
      <c r="F587" s="17">
        <v>467170.71875</v>
      </c>
      <c r="G587" s="17">
        <v>1982985.125</v>
      </c>
      <c r="H587" s="17">
        <v>2450155.75</v>
      </c>
      <c r="I587" s="57">
        <v>0.44858643412590027</v>
      </c>
      <c r="J587" s="9"/>
    </row>
    <row r="588" spans="1:10">
      <c r="A588" s="9">
        <v>111000000</v>
      </c>
      <c r="B588" s="9"/>
      <c r="C588" s="9" t="s">
        <v>636</v>
      </c>
      <c r="D588" s="9" t="s">
        <v>627</v>
      </c>
      <c r="E588" s="9" t="s">
        <v>54</v>
      </c>
      <c r="F588" s="17">
        <v>482649.28125</v>
      </c>
      <c r="G588" s="17">
        <v>1097889.375</v>
      </c>
      <c r="H588" s="17">
        <v>1580538.625</v>
      </c>
      <c r="I588" s="57">
        <v>0.44355112314224243</v>
      </c>
      <c r="J588" s="9"/>
    </row>
    <row r="589" spans="1:10">
      <c r="A589" s="9">
        <v>112000000</v>
      </c>
      <c r="B589" s="9"/>
      <c r="C589" s="9" t="s">
        <v>637</v>
      </c>
      <c r="D589" s="9" t="s">
        <v>627</v>
      </c>
      <c r="E589" s="9" t="s">
        <v>57</v>
      </c>
      <c r="F589" s="17">
        <v>805991.25</v>
      </c>
      <c r="G589" s="17">
        <v>6061205</v>
      </c>
      <c r="H589" s="17">
        <v>6867196</v>
      </c>
      <c r="I589" s="57">
        <v>0.26590654253959656</v>
      </c>
      <c r="J589" s="9"/>
    </row>
    <row r="590" spans="1:10">
      <c r="A590" s="9">
        <v>113000000</v>
      </c>
      <c r="B590" s="9"/>
      <c r="C590" s="9" t="s">
        <v>638</v>
      </c>
      <c r="D590" s="9" t="s">
        <v>627</v>
      </c>
      <c r="E590" s="9" t="s">
        <v>57</v>
      </c>
      <c r="F590" s="17">
        <v>1553287.875</v>
      </c>
      <c r="G590" s="17">
        <v>3803833.5</v>
      </c>
      <c r="H590" s="17">
        <v>5357121.5</v>
      </c>
      <c r="I590" s="57">
        <v>0.31508556008338928</v>
      </c>
      <c r="J590" s="9"/>
    </row>
    <row r="591" spans="1:10">
      <c r="A591" s="9">
        <v>114000000</v>
      </c>
      <c r="B591" s="9"/>
      <c r="C591" s="9" t="s">
        <v>639</v>
      </c>
      <c r="D591" s="9" t="s">
        <v>627</v>
      </c>
      <c r="E591" s="9" t="s">
        <v>52</v>
      </c>
      <c r="F591" s="17">
        <v>1277358</v>
      </c>
      <c r="G591" s="17">
        <v>5777607</v>
      </c>
      <c r="H591" s="17">
        <v>7054965</v>
      </c>
      <c r="I591" s="57">
        <v>0.4009401798248291</v>
      </c>
      <c r="J591" s="9"/>
    </row>
    <row r="592" spans="1:10">
      <c r="A592" s="9">
        <v>115000000</v>
      </c>
      <c r="B592" s="9"/>
      <c r="C592" s="9" t="s">
        <v>640</v>
      </c>
      <c r="D592" s="9" t="s">
        <v>627</v>
      </c>
      <c r="E592" s="9" t="s">
        <v>57</v>
      </c>
      <c r="F592" s="17">
        <v>1416464</v>
      </c>
      <c r="G592" s="17">
        <v>4509385.5</v>
      </c>
      <c r="H592" s="17">
        <v>5925849.5</v>
      </c>
      <c r="I592" s="57">
        <v>0.37331306934356689</v>
      </c>
      <c r="J592" s="9"/>
    </row>
    <row r="593" spans="1:10">
      <c r="A593" s="9">
        <v>116000000</v>
      </c>
      <c r="B593" s="9"/>
      <c r="C593" s="9" t="s">
        <v>641</v>
      </c>
      <c r="D593" s="9" t="s">
        <v>627</v>
      </c>
      <c r="E593" s="9" t="s">
        <v>43</v>
      </c>
      <c r="F593" s="17">
        <v>484531.53125</v>
      </c>
      <c r="G593" s="17">
        <v>1630608.375</v>
      </c>
      <c r="H593" s="17">
        <v>2115140</v>
      </c>
      <c r="I593" s="57">
        <v>0.29332217574119568</v>
      </c>
      <c r="J593" s="9"/>
    </row>
    <row r="594" spans="1:10">
      <c r="A594" s="9">
        <v>117000000</v>
      </c>
      <c r="B594" s="9"/>
      <c r="C594" s="9" t="s">
        <v>642</v>
      </c>
      <c r="D594" s="9" t="s">
        <v>627</v>
      </c>
      <c r="E594" s="9" t="s">
        <v>54</v>
      </c>
      <c r="F594" s="17">
        <v>332385.84375</v>
      </c>
      <c r="G594" s="17">
        <v>1383963.75</v>
      </c>
      <c r="H594" s="17">
        <v>1716349.625</v>
      </c>
      <c r="I594" s="57">
        <v>0.26038038730621338</v>
      </c>
      <c r="J594" s="9"/>
    </row>
    <row r="595" spans="1:10">
      <c r="A595" s="9">
        <v>118000000</v>
      </c>
      <c r="B595" s="9"/>
      <c r="C595" s="9" t="s">
        <v>643</v>
      </c>
      <c r="D595" s="9" t="s">
        <v>627</v>
      </c>
      <c r="E595" s="9" t="s">
        <v>43</v>
      </c>
      <c r="F595" s="17">
        <v>0</v>
      </c>
      <c r="G595" s="17">
        <v>2769129.5</v>
      </c>
      <c r="H595" s="17">
        <v>2769129.5</v>
      </c>
      <c r="I595" s="57">
        <v>0.3127291202545166</v>
      </c>
      <c r="J595" s="9"/>
    </row>
    <row r="596" spans="1:10">
      <c r="A596" s="9">
        <v>119000000</v>
      </c>
      <c r="B596" s="9"/>
      <c r="C596" s="9" t="s">
        <v>644</v>
      </c>
      <c r="D596" s="9" t="s">
        <v>627</v>
      </c>
      <c r="E596" s="9" t="s">
        <v>43</v>
      </c>
      <c r="F596" s="17">
        <v>501301.03125</v>
      </c>
      <c r="G596" s="17">
        <v>2574135.25</v>
      </c>
      <c r="H596" s="17">
        <v>3075436.25</v>
      </c>
      <c r="I596" s="57">
        <v>0.36830255389213562</v>
      </c>
      <c r="J596" s="9"/>
    </row>
    <row r="597" spans="1:10">
      <c r="A597" s="9">
        <v>120000000</v>
      </c>
      <c r="B597" s="9"/>
      <c r="C597" s="9" t="s">
        <v>645</v>
      </c>
      <c r="D597" s="9" t="s">
        <v>627</v>
      </c>
      <c r="E597" s="9" t="s">
        <v>52</v>
      </c>
      <c r="F597" s="17">
        <v>751691.6875</v>
      </c>
      <c r="G597" s="17">
        <v>4362247.5</v>
      </c>
      <c r="H597" s="17">
        <v>5113939</v>
      </c>
      <c r="I597" s="57">
        <v>0.27488073706626892</v>
      </c>
      <c r="J597" s="9"/>
    </row>
    <row r="598" spans="1:10">
      <c r="A598" s="9">
        <v>121000000</v>
      </c>
      <c r="B598" s="9"/>
      <c r="C598" s="9" t="s">
        <v>646</v>
      </c>
      <c r="D598" s="9" t="s">
        <v>627</v>
      </c>
      <c r="E598" s="9" t="s">
        <v>52</v>
      </c>
      <c r="F598" s="17">
        <v>933136.875</v>
      </c>
      <c r="G598" s="17">
        <v>5697194.5</v>
      </c>
      <c r="H598" s="17">
        <v>6630331.5</v>
      </c>
      <c r="I598" s="57">
        <v>0.31126168370246887</v>
      </c>
      <c r="J598" s="9"/>
    </row>
    <row r="599" spans="1:10">
      <c r="A599" s="9">
        <v>122000000</v>
      </c>
      <c r="B599" s="9"/>
      <c r="C599" s="9" t="s">
        <v>647</v>
      </c>
      <c r="D599" s="9" t="s">
        <v>627</v>
      </c>
      <c r="E599" s="9" t="s">
        <v>41</v>
      </c>
      <c r="F599" s="17">
        <v>2047977.5</v>
      </c>
      <c r="G599" s="17">
        <v>10840044</v>
      </c>
      <c r="H599" s="17">
        <v>12888022</v>
      </c>
      <c r="I599" s="57">
        <v>0.3244820237159729</v>
      </c>
      <c r="J599" s="9"/>
    </row>
    <row r="600" spans="1:10">
      <c r="A600" s="9">
        <v>123000000</v>
      </c>
      <c r="B600" s="9"/>
      <c r="C600" s="9" t="s">
        <v>648</v>
      </c>
      <c r="D600" s="9" t="s">
        <v>627</v>
      </c>
      <c r="E600" s="9" t="s">
        <v>41</v>
      </c>
      <c r="F600" s="17">
        <v>2286206.75</v>
      </c>
      <c r="G600" s="17">
        <v>8918532</v>
      </c>
      <c r="H600" s="17">
        <v>11204739</v>
      </c>
      <c r="I600" s="57">
        <v>0.4095703661441803</v>
      </c>
      <c r="J600" s="9"/>
    </row>
    <row r="601" spans="1:10">
      <c r="A601" s="9">
        <v>124000000</v>
      </c>
      <c r="B601" s="9"/>
      <c r="C601" s="9" t="s">
        <v>649</v>
      </c>
      <c r="D601" s="9" t="s">
        <v>627</v>
      </c>
      <c r="E601" s="9" t="s">
        <v>66</v>
      </c>
      <c r="F601" s="17">
        <v>1826839.125</v>
      </c>
      <c r="G601" s="17">
        <v>4029696</v>
      </c>
      <c r="H601" s="17">
        <v>5856535</v>
      </c>
      <c r="I601" s="57">
        <v>0.20381863415241241</v>
      </c>
      <c r="J601" s="9"/>
    </row>
    <row r="602" spans="1:10">
      <c r="A602" s="9">
        <v>125000000</v>
      </c>
      <c r="B602" s="9"/>
      <c r="C602" s="9" t="s">
        <v>650</v>
      </c>
      <c r="D602" s="9" t="s">
        <v>627</v>
      </c>
      <c r="E602" s="9" t="s">
        <v>66</v>
      </c>
      <c r="F602" s="17">
        <v>1603492.625</v>
      </c>
      <c r="G602" s="17">
        <v>3498069</v>
      </c>
      <c r="H602" s="17">
        <v>5101561.5</v>
      </c>
      <c r="I602" s="57">
        <v>0.31870660185813904</v>
      </c>
      <c r="J602" s="9"/>
    </row>
    <row r="603" spans="1:10">
      <c r="A603" s="9">
        <v>127000000</v>
      </c>
      <c r="B603" s="9"/>
      <c r="C603" s="9" t="s">
        <v>651</v>
      </c>
      <c r="D603" s="9" t="s">
        <v>627</v>
      </c>
      <c r="E603" s="9" t="s">
        <v>47</v>
      </c>
      <c r="F603" s="17">
        <v>347423.28125</v>
      </c>
      <c r="G603" s="17">
        <v>1057971.125</v>
      </c>
      <c r="H603" s="17">
        <v>1405394.375</v>
      </c>
      <c r="I603" s="57">
        <v>0.27679795026779175</v>
      </c>
      <c r="J603" s="9"/>
    </row>
    <row r="604" spans="1:10">
      <c r="A604" s="9">
        <v>128000000</v>
      </c>
      <c r="B604" s="9"/>
      <c r="C604" s="9" t="s">
        <v>652</v>
      </c>
      <c r="D604" s="9" t="s">
        <v>627</v>
      </c>
      <c r="E604" s="9" t="s">
        <v>60</v>
      </c>
      <c r="F604" s="17">
        <v>260111.046875</v>
      </c>
      <c r="G604" s="17">
        <v>1922423</v>
      </c>
      <c r="H604" s="17">
        <v>2182534</v>
      </c>
      <c r="I604" s="57">
        <v>0.44321140646934509</v>
      </c>
      <c r="J604" s="9"/>
    </row>
    <row r="605" spans="1:10">
      <c r="A605" s="9">
        <v>129000000</v>
      </c>
      <c r="B605" s="9"/>
      <c r="C605" s="29" t="s">
        <v>653</v>
      </c>
      <c r="D605" s="29" t="s">
        <v>627</v>
      </c>
      <c r="E605" s="29" t="s">
        <v>52</v>
      </c>
      <c r="F605" s="21">
        <v>284092.96875</v>
      </c>
      <c r="G605" s="21">
        <v>960985</v>
      </c>
      <c r="H605" s="21">
        <v>1245078</v>
      </c>
      <c r="I605" s="59">
        <v>0.25696972012519836</v>
      </c>
      <c r="J605" s="9"/>
    </row>
    <row r="606" spans="1:10" ht="62.25" customHeight="1">
      <c r="A606" s="9"/>
      <c r="B606" s="9"/>
      <c r="C606" s="77" t="s">
        <v>654</v>
      </c>
      <c r="D606" s="77"/>
      <c r="E606" s="77"/>
      <c r="F606" s="77"/>
      <c r="G606" s="77"/>
      <c r="H606" s="77"/>
      <c r="I606" s="77"/>
      <c r="J606" s="9"/>
    </row>
    <row r="607" spans="1:10" ht="69" customHeight="1">
      <c r="A607" s="9"/>
      <c r="B607" s="9"/>
      <c r="C607" s="77" t="s">
        <v>655</v>
      </c>
      <c r="D607" s="77"/>
      <c r="E607" s="77"/>
      <c r="F607" s="77"/>
      <c r="G607" s="77"/>
      <c r="H607" s="77"/>
      <c r="I607" s="77"/>
      <c r="J607" s="9"/>
    </row>
    <row r="608" spans="1:10">
      <c r="A608" s="9"/>
      <c r="B608" s="9"/>
      <c r="C608" s="9"/>
      <c r="D608" s="9"/>
      <c r="E608" s="9"/>
      <c r="F608" s="9"/>
      <c r="G608" s="9"/>
      <c r="H608" s="9"/>
      <c r="I608" s="9"/>
      <c r="J608" s="9"/>
    </row>
  </sheetData>
  <mergeCells count="4">
    <mergeCell ref="C606:I606"/>
    <mergeCell ref="C2:I2"/>
    <mergeCell ref="C607:I607"/>
    <mergeCell ref="C3:D3"/>
  </mergeCells>
  <printOptions horizontalCentered="1"/>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E1AF-D8B4-4569-A2F7-067CBDEA122D}">
  <dimension ref="A1:H56"/>
  <sheetViews>
    <sheetView workbookViewId="0">
      <selection activeCell="B55" sqref="B55:D55"/>
    </sheetView>
  </sheetViews>
  <sheetFormatPr defaultColWidth="23.140625" defaultRowHeight="14.25"/>
  <cols>
    <col min="1" max="1" width="5.7109375" style="2" customWidth="1"/>
    <col min="2" max="2" width="13.140625" style="2" customWidth="1"/>
    <col min="3" max="3" width="23.42578125" style="2" bestFit="1" customWidth="1"/>
    <col min="4" max="4" width="23.140625" style="2"/>
    <col min="5" max="5" width="5.7109375" style="2" customWidth="1"/>
    <col min="6" max="16384" width="23.140625" style="2"/>
  </cols>
  <sheetData>
    <row r="1" spans="1:5" ht="5.0999999999999996" customHeight="1">
      <c r="B1" s="35"/>
      <c r="C1" s="35"/>
      <c r="D1" s="35"/>
    </row>
    <row r="2" spans="1:5" ht="75" customHeight="1">
      <c r="A2" s="9"/>
      <c r="B2" s="80" t="s">
        <v>656</v>
      </c>
      <c r="C2" s="80"/>
      <c r="D2" s="80"/>
      <c r="E2" s="9"/>
    </row>
    <row r="3" spans="1:5" ht="69.599999999999994" customHeight="1">
      <c r="A3" s="9"/>
      <c r="B3" s="50" t="s">
        <v>657</v>
      </c>
      <c r="C3" s="51" t="s">
        <v>658</v>
      </c>
      <c r="D3" s="50" t="s">
        <v>659</v>
      </c>
      <c r="E3" s="9"/>
    </row>
    <row r="4" spans="1:5">
      <c r="A4" s="9"/>
      <c r="B4" s="26">
        <v>1</v>
      </c>
      <c r="C4" s="9" t="s">
        <v>660</v>
      </c>
      <c r="D4" s="25">
        <f>VLOOKUP(B4,'DATA ST SENATE TOTAL'!$A$2:$B$51,2,FALSE)</f>
        <v>465308992</v>
      </c>
      <c r="E4" s="9"/>
    </row>
    <row r="5" spans="1:5">
      <c r="A5" s="9"/>
      <c r="B5" s="26">
        <v>2</v>
      </c>
      <c r="C5" s="9" t="s">
        <v>661</v>
      </c>
      <c r="D5" s="25">
        <f>VLOOKUP(B5,'DATA ST SENATE TOTAL'!$A$2:$B$51,2,FALSE)</f>
        <v>465308992</v>
      </c>
      <c r="E5" s="9"/>
    </row>
    <row r="6" spans="1:5">
      <c r="A6" s="9"/>
      <c r="B6" s="26">
        <v>3</v>
      </c>
      <c r="C6" s="9" t="s">
        <v>662</v>
      </c>
      <c r="D6" s="25">
        <f>VLOOKUP(B6,'DATA ST SENATE TOTAL'!$A$2:$B$51,2,FALSE)</f>
        <v>465308992</v>
      </c>
      <c r="E6" s="9"/>
    </row>
    <row r="7" spans="1:5">
      <c r="A7" s="9"/>
      <c r="B7" s="26">
        <v>4</v>
      </c>
      <c r="C7" s="9" t="s">
        <v>663</v>
      </c>
      <c r="D7" s="25">
        <f>VLOOKUP(B7,'DATA ST SENATE TOTAL'!$A$2:$B$51,2,FALSE)</f>
        <v>495823424</v>
      </c>
      <c r="E7" s="9"/>
    </row>
    <row r="8" spans="1:5">
      <c r="A8" s="9"/>
      <c r="B8" s="26">
        <v>5</v>
      </c>
      <c r="C8" s="9" t="s">
        <v>664</v>
      </c>
      <c r="D8" s="25">
        <f>VLOOKUP(B8,'DATA ST SENATE TOTAL'!$A$2:$B$51,2,FALSE)</f>
        <v>465308992</v>
      </c>
      <c r="E8" s="9"/>
    </row>
    <row r="9" spans="1:5">
      <c r="A9" s="9"/>
      <c r="B9" s="26">
        <v>6</v>
      </c>
      <c r="C9" s="9" t="s">
        <v>665</v>
      </c>
      <c r="D9" s="25">
        <f>VLOOKUP(B9,'DATA ST SENATE TOTAL'!$A$2:$B$51,2,FALSE)</f>
        <v>56484812</v>
      </c>
      <c r="E9" s="9"/>
    </row>
    <row r="10" spans="1:5">
      <c r="A10" s="9"/>
      <c r="B10" s="26">
        <v>7</v>
      </c>
      <c r="C10" s="9" t="s">
        <v>666</v>
      </c>
      <c r="D10" s="25">
        <f>VLOOKUP(B10,'DATA ST SENATE TOTAL'!$A$2:$B$51,2,FALSE)</f>
        <v>480664512</v>
      </c>
      <c r="E10" s="9"/>
    </row>
    <row r="11" spans="1:5">
      <c r="A11" s="9"/>
      <c r="B11" s="26">
        <v>8</v>
      </c>
      <c r="C11" s="9" t="s">
        <v>667</v>
      </c>
      <c r="D11" s="25">
        <f>VLOOKUP(B11,'DATA ST SENATE TOTAL'!$A$2:$B$51,2,FALSE)</f>
        <v>502264992</v>
      </c>
      <c r="E11" s="9"/>
    </row>
    <row r="12" spans="1:5">
      <c r="A12" s="9"/>
      <c r="B12" s="26">
        <v>9</v>
      </c>
      <c r="C12" s="9" t="s">
        <v>668</v>
      </c>
      <c r="D12" s="25">
        <f>VLOOKUP(B12,'DATA ST SENATE TOTAL'!$A$2:$B$51,2,FALSE)</f>
        <v>85114816</v>
      </c>
      <c r="E12" s="9"/>
    </row>
    <row r="13" spans="1:5">
      <c r="A13" s="9"/>
      <c r="B13" s="26">
        <v>10</v>
      </c>
      <c r="C13" s="9" t="s">
        <v>669</v>
      </c>
      <c r="D13" s="25">
        <f>VLOOKUP(B13,'DATA ST SENATE TOTAL'!$A$2:$B$51,2,FALSE)</f>
        <v>80303288</v>
      </c>
      <c r="E13" s="9"/>
    </row>
    <row r="14" spans="1:5">
      <c r="A14" s="9"/>
      <c r="B14" s="26">
        <v>11</v>
      </c>
      <c r="C14" s="9" t="s">
        <v>670</v>
      </c>
      <c r="D14" s="25">
        <f>VLOOKUP(B14,'DATA ST SENATE TOTAL'!$A$2:$B$51,2,FALSE)</f>
        <v>105852944</v>
      </c>
      <c r="E14" s="9"/>
    </row>
    <row r="15" spans="1:5">
      <c r="A15" s="9"/>
      <c r="B15" s="26">
        <v>12</v>
      </c>
      <c r="C15" s="9" t="s">
        <v>671</v>
      </c>
      <c r="D15" s="25">
        <f>VLOOKUP(B15,'DATA ST SENATE TOTAL'!$A$2:$B$51,2,FALSE)</f>
        <v>57684540</v>
      </c>
      <c r="E15" s="9"/>
    </row>
    <row r="16" spans="1:5">
      <c r="A16" s="9"/>
      <c r="B16" s="26">
        <v>13</v>
      </c>
      <c r="C16" s="9" t="s">
        <v>672</v>
      </c>
      <c r="D16" s="25">
        <f>VLOOKUP(B16,'DATA ST SENATE TOTAL'!$A$2:$B$51,2,FALSE)</f>
        <v>76284248</v>
      </c>
      <c r="E16" s="9"/>
    </row>
    <row r="17" spans="1:5">
      <c r="A17" s="9"/>
      <c r="B17" s="26">
        <v>14</v>
      </c>
      <c r="C17" s="9" t="s">
        <v>673</v>
      </c>
      <c r="D17" s="25">
        <f>VLOOKUP(B17,'DATA ST SENATE TOTAL'!$A$2:$B$51,2,FALSE)</f>
        <v>135334416</v>
      </c>
      <c r="E17" s="9"/>
    </row>
    <row r="18" spans="1:5">
      <c r="A18" s="9"/>
      <c r="B18" s="26">
        <v>15</v>
      </c>
      <c r="C18" s="9" t="s">
        <v>674</v>
      </c>
      <c r="D18" s="25">
        <f>VLOOKUP(B18,'DATA ST SENATE TOTAL'!$A$2:$B$51,2,FALSE)</f>
        <v>63584396</v>
      </c>
      <c r="E18" s="9"/>
    </row>
    <row r="19" spans="1:5">
      <c r="A19" s="9"/>
      <c r="B19" s="26">
        <v>16</v>
      </c>
      <c r="C19" s="9" t="s">
        <v>675</v>
      </c>
      <c r="D19" s="25">
        <f>VLOOKUP(B19,'DATA ST SENATE TOTAL'!$A$2:$B$51,2,FALSE)</f>
        <v>146060848</v>
      </c>
      <c r="E19" s="9"/>
    </row>
    <row r="20" spans="1:5">
      <c r="A20" s="9"/>
      <c r="B20" s="26">
        <v>17</v>
      </c>
      <c r="C20" s="9" t="s">
        <v>676</v>
      </c>
      <c r="D20" s="25">
        <f>VLOOKUP(B20,'DATA ST SENATE TOTAL'!$A$2:$B$51,2,FALSE)</f>
        <v>46123076</v>
      </c>
      <c r="E20" s="9"/>
    </row>
    <row r="21" spans="1:5">
      <c r="A21" s="9"/>
      <c r="B21" s="26">
        <v>18</v>
      </c>
      <c r="C21" s="9" t="s">
        <v>677</v>
      </c>
      <c r="D21" s="25">
        <f>VLOOKUP(B21,'DATA ST SENATE TOTAL'!$A$2:$B$51,2,FALSE)</f>
        <v>52514720</v>
      </c>
      <c r="E21" s="9"/>
    </row>
    <row r="22" spans="1:5">
      <c r="A22" s="9"/>
      <c r="B22" s="26">
        <v>19</v>
      </c>
      <c r="C22" s="9" t="s">
        <v>678</v>
      </c>
      <c r="D22" s="25">
        <f>VLOOKUP(B22,'DATA ST SENATE TOTAL'!$A$2:$B$51,2,FALSE)</f>
        <v>66021420</v>
      </c>
      <c r="E22" s="9"/>
    </row>
    <row r="23" spans="1:5">
      <c r="A23" s="9"/>
      <c r="B23" s="26">
        <v>20</v>
      </c>
      <c r="C23" s="9" t="s">
        <v>679</v>
      </c>
      <c r="D23" s="25">
        <f>VLOOKUP(B23,'DATA ST SENATE TOTAL'!$A$2:$B$51,2,FALSE)</f>
        <v>100951528</v>
      </c>
      <c r="E23" s="9"/>
    </row>
    <row r="24" spans="1:5">
      <c r="A24" s="9"/>
      <c r="B24" s="26">
        <v>21</v>
      </c>
      <c r="C24" s="9" t="s">
        <v>680</v>
      </c>
      <c r="D24" s="25">
        <f>VLOOKUP(B24,'DATA ST SENATE TOTAL'!$A$2:$B$51,2,FALSE)</f>
        <v>84352976</v>
      </c>
      <c r="E24" s="9"/>
    </row>
    <row r="25" spans="1:5">
      <c r="A25" s="9"/>
      <c r="B25" s="26">
        <v>22</v>
      </c>
      <c r="C25" s="9" t="s">
        <v>681</v>
      </c>
      <c r="D25" s="25">
        <f>VLOOKUP(B25,'DATA ST SENATE TOTAL'!$A$2:$B$51,2,FALSE)</f>
        <v>84843072</v>
      </c>
      <c r="E25" s="9"/>
    </row>
    <row r="26" spans="1:5">
      <c r="A26" s="9"/>
      <c r="B26" s="26">
        <v>23</v>
      </c>
      <c r="C26" s="9" t="s">
        <v>682</v>
      </c>
      <c r="D26" s="25">
        <f>VLOOKUP(B26,'DATA ST SENATE TOTAL'!$A$2:$B$51,2,FALSE)</f>
        <v>75585984</v>
      </c>
      <c r="E26" s="9"/>
    </row>
    <row r="27" spans="1:5">
      <c r="A27" s="9"/>
      <c r="B27" s="26">
        <v>24</v>
      </c>
      <c r="C27" s="9" t="s">
        <v>683</v>
      </c>
      <c r="D27" s="25">
        <f>VLOOKUP(B27,'DATA ST SENATE TOTAL'!$A$2:$B$51,2,FALSE)</f>
        <v>76220024</v>
      </c>
      <c r="E27" s="9"/>
    </row>
    <row r="28" spans="1:5">
      <c r="A28" s="9"/>
      <c r="B28" s="26">
        <v>25</v>
      </c>
      <c r="C28" s="9" t="s">
        <v>684</v>
      </c>
      <c r="D28" s="25">
        <f>VLOOKUP(B28,'DATA ST SENATE TOTAL'!$A$2:$B$51,2,FALSE)</f>
        <v>78598040</v>
      </c>
      <c r="E28" s="9"/>
    </row>
    <row r="29" spans="1:5">
      <c r="A29" s="9"/>
      <c r="B29" s="26">
        <v>26</v>
      </c>
      <c r="C29" s="9" t="s">
        <v>685</v>
      </c>
      <c r="D29" s="25">
        <f>VLOOKUP(B29,'DATA ST SENATE TOTAL'!$A$2:$B$51,2,FALSE)</f>
        <v>68851704</v>
      </c>
      <c r="E29" s="9"/>
    </row>
    <row r="30" spans="1:5">
      <c r="A30" s="9"/>
      <c r="B30" s="26">
        <v>27</v>
      </c>
      <c r="C30" s="9" t="s">
        <v>686</v>
      </c>
      <c r="D30" s="25">
        <f>VLOOKUP(B30,'DATA ST SENATE TOTAL'!$A$2:$B$51,2,FALSE)</f>
        <v>96588616</v>
      </c>
      <c r="E30" s="9"/>
    </row>
    <row r="31" spans="1:5">
      <c r="A31" s="9"/>
      <c r="B31" s="26">
        <v>28</v>
      </c>
      <c r="C31" s="9" t="s">
        <v>687</v>
      </c>
      <c r="D31" s="25">
        <f>VLOOKUP(B31,'DATA ST SENATE TOTAL'!$A$2:$B$51,2,FALSE)</f>
        <v>53542812</v>
      </c>
      <c r="E31" s="9"/>
    </row>
    <row r="32" spans="1:5">
      <c r="A32" s="9"/>
      <c r="B32" s="26">
        <v>29</v>
      </c>
      <c r="C32" s="9" t="s">
        <v>688</v>
      </c>
      <c r="D32" s="25">
        <f>VLOOKUP(B32,'DATA ST SENATE TOTAL'!$A$2:$B$51,2,FALSE)</f>
        <v>115095048</v>
      </c>
      <c r="E32" s="9"/>
    </row>
    <row r="33" spans="1:5">
      <c r="A33" s="9"/>
      <c r="B33" s="26">
        <v>30</v>
      </c>
      <c r="C33" s="9" t="s">
        <v>689</v>
      </c>
      <c r="D33" s="25">
        <f>VLOOKUP(B33,'DATA ST SENATE TOTAL'!$A$2:$B$51,2,FALSE)</f>
        <v>74214144</v>
      </c>
      <c r="E33" s="9"/>
    </row>
    <row r="34" spans="1:5">
      <c r="A34" s="9"/>
      <c r="B34" s="26">
        <v>31</v>
      </c>
      <c r="C34" s="9" t="s">
        <v>690</v>
      </c>
      <c r="D34" s="25">
        <f>VLOOKUP(B34,'DATA ST SENATE TOTAL'!$A$2:$B$51,2,FALSE)</f>
        <v>76818376</v>
      </c>
      <c r="E34" s="9"/>
    </row>
    <row r="35" spans="1:5">
      <c r="A35" s="9"/>
      <c r="B35" s="26">
        <v>32</v>
      </c>
      <c r="C35" s="9" t="s">
        <v>691</v>
      </c>
      <c r="D35" s="25">
        <f>VLOOKUP(B35,'DATA ST SENATE TOTAL'!$A$2:$B$51,2,FALSE)</f>
        <v>80720344</v>
      </c>
      <c r="E35" s="9"/>
    </row>
    <row r="36" spans="1:5">
      <c r="A36" s="9"/>
      <c r="B36" s="26">
        <v>33</v>
      </c>
      <c r="C36" s="9" t="s">
        <v>692</v>
      </c>
      <c r="D36" s="25">
        <f>VLOOKUP(B36,'DATA ST SENATE TOTAL'!$A$2:$B$51,2,FALSE)</f>
        <v>66607712</v>
      </c>
      <c r="E36" s="9"/>
    </row>
    <row r="37" spans="1:5">
      <c r="A37" s="9"/>
      <c r="B37" s="26">
        <v>34</v>
      </c>
      <c r="C37" s="9" t="s">
        <v>693</v>
      </c>
      <c r="D37" s="25">
        <f>VLOOKUP(B37,'DATA ST SENATE TOTAL'!$A$2:$B$51,2,FALSE)</f>
        <v>68810152</v>
      </c>
      <c r="E37" s="9"/>
    </row>
    <row r="38" spans="1:5">
      <c r="A38" s="9"/>
      <c r="B38" s="26">
        <v>35</v>
      </c>
      <c r="C38" s="9" t="s">
        <v>694</v>
      </c>
      <c r="D38" s="25">
        <f>VLOOKUP(B38,'DATA ST SENATE TOTAL'!$A$2:$B$51,2,FALSE)</f>
        <v>84986488</v>
      </c>
      <c r="E38" s="9"/>
    </row>
    <row r="39" spans="1:5">
      <c r="A39" s="9"/>
      <c r="B39" s="26">
        <v>36</v>
      </c>
      <c r="C39" s="9" t="s">
        <v>695</v>
      </c>
      <c r="D39" s="25">
        <f>VLOOKUP(B39,'DATA ST SENATE TOTAL'!$A$2:$B$51,2,FALSE)</f>
        <v>47994248</v>
      </c>
      <c r="E39" s="9"/>
    </row>
    <row r="40" spans="1:5">
      <c r="A40" s="9"/>
      <c r="B40" s="26">
        <v>37</v>
      </c>
      <c r="C40" s="9" t="s">
        <v>696</v>
      </c>
      <c r="D40" s="25">
        <f>VLOOKUP(B40,'DATA ST SENATE TOTAL'!$A$2:$B$51,2,FALSE)</f>
        <v>47677308</v>
      </c>
      <c r="E40" s="9"/>
    </row>
    <row r="41" spans="1:5">
      <c r="A41" s="9"/>
      <c r="B41" s="26">
        <v>38</v>
      </c>
      <c r="C41" s="9" t="s">
        <v>697</v>
      </c>
      <c r="D41" s="25">
        <f>VLOOKUP(B41,'DATA ST SENATE TOTAL'!$A$2:$B$51,2,FALSE)</f>
        <v>87704384</v>
      </c>
      <c r="E41" s="9"/>
    </row>
    <row r="42" spans="1:5">
      <c r="A42" s="9"/>
      <c r="B42" s="26">
        <v>39</v>
      </c>
      <c r="C42" s="9" t="s">
        <v>698</v>
      </c>
      <c r="D42" s="25">
        <f>VLOOKUP(B42,'DATA ST SENATE TOTAL'!$A$2:$B$51,2,FALSE)</f>
        <v>55210684</v>
      </c>
      <c r="E42" s="9"/>
    </row>
    <row r="43" spans="1:5">
      <c r="A43" s="9"/>
      <c r="B43" s="26">
        <v>40</v>
      </c>
      <c r="C43" s="9" t="s">
        <v>699</v>
      </c>
      <c r="D43" s="25">
        <f>VLOOKUP(B43,'DATA ST SENATE TOTAL'!$A$2:$B$51,2,FALSE)</f>
        <v>89306032</v>
      </c>
      <c r="E43" s="9"/>
    </row>
    <row r="44" spans="1:5">
      <c r="A44" s="9"/>
      <c r="B44" s="26">
        <v>41</v>
      </c>
      <c r="C44" s="9" t="s">
        <v>700</v>
      </c>
      <c r="D44" s="25">
        <f>VLOOKUP(B44,'DATA ST SENATE TOTAL'!$A$2:$B$51,2,FALSE)</f>
        <v>81732544</v>
      </c>
      <c r="E44" s="9"/>
    </row>
    <row r="45" spans="1:5">
      <c r="A45" s="9"/>
      <c r="B45" s="26">
        <v>42</v>
      </c>
      <c r="C45" s="9" t="s">
        <v>701</v>
      </c>
      <c r="D45" s="25">
        <f>VLOOKUP(B45,'DATA ST SENATE TOTAL'!$A$2:$B$51,2,FALSE)</f>
        <v>82705080</v>
      </c>
      <c r="E45" s="9"/>
    </row>
    <row r="46" spans="1:5">
      <c r="A46" s="9"/>
      <c r="B46" s="26">
        <v>43</v>
      </c>
      <c r="C46" s="9" t="s">
        <v>702</v>
      </c>
      <c r="D46" s="25">
        <f>VLOOKUP(B46,'DATA ST SENATE TOTAL'!$A$2:$B$51,2,FALSE)</f>
        <v>85064256</v>
      </c>
      <c r="E46" s="9"/>
    </row>
    <row r="47" spans="1:5">
      <c r="A47" s="9"/>
      <c r="B47" s="26">
        <v>44</v>
      </c>
      <c r="C47" s="9" t="s">
        <v>703</v>
      </c>
      <c r="D47" s="25">
        <f>VLOOKUP(B47,'DATA ST SENATE TOTAL'!$A$2:$B$51,2,FALSE)</f>
        <v>80657256</v>
      </c>
      <c r="E47" s="9"/>
    </row>
    <row r="48" spans="1:5">
      <c r="A48" s="9"/>
      <c r="B48" s="26">
        <v>45</v>
      </c>
      <c r="C48" s="9" t="s">
        <v>704</v>
      </c>
      <c r="D48" s="25">
        <f>VLOOKUP(B48,'DATA ST SENATE TOTAL'!$A$2:$B$51,2,FALSE)</f>
        <v>95374528</v>
      </c>
      <c r="E48" s="9"/>
    </row>
    <row r="49" spans="1:8">
      <c r="A49" s="9"/>
      <c r="B49" s="26">
        <v>46</v>
      </c>
      <c r="C49" s="9" t="s">
        <v>705</v>
      </c>
      <c r="D49" s="25">
        <f>VLOOKUP(B49,'DATA ST SENATE TOTAL'!$A$2:$B$51,2,FALSE)</f>
        <v>66702196</v>
      </c>
      <c r="E49" s="9"/>
    </row>
    <row r="50" spans="1:8">
      <c r="A50" s="9"/>
      <c r="B50" s="26">
        <v>47</v>
      </c>
      <c r="C50" s="9" t="s">
        <v>706</v>
      </c>
      <c r="D50" s="25">
        <f>VLOOKUP(B50,'DATA ST SENATE TOTAL'!$A$2:$B$51,2,FALSE)</f>
        <v>61234372</v>
      </c>
      <c r="E50" s="9"/>
    </row>
    <row r="51" spans="1:8">
      <c r="A51" s="9"/>
      <c r="B51" s="26">
        <v>48</v>
      </c>
      <c r="C51" s="9" t="s">
        <v>707</v>
      </c>
      <c r="D51" s="25">
        <f>VLOOKUP(B51,'DATA ST SENATE TOTAL'!$A$2:$B$51,2,FALSE)</f>
        <v>79988536</v>
      </c>
      <c r="E51" s="9"/>
    </row>
    <row r="52" spans="1:8">
      <c r="A52" s="9"/>
      <c r="B52" s="26">
        <v>49</v>
      </c>
      <c r="C52" s="9" t="s">
        <v>708</v>
      </c>
      <c r="D52" s="25">
        <f>VLOOKUP(B52,'DATA ST SENATE TOTAL'!$A$2:$B$51,2,FALSE)</f>
        <v>75034992</v>
      </c>
      <c r="E52" s="9"/>
    </row>
    <row r="53" spans="1:8">
      <c r="A53" s="9"/>
      <c r="B53" s="28">
        <v>50</v>
      </c>
      <c r="C53" s="29" t="s">
        <v>709</v>
      </c>
      <c r="D53" s="30">
        <f>VLOOKUP(B53,'DATA ST SENATE TOTAL'!$A$2:$B$51,2,FALSE)</f>
        <v>83124824</v>
      </c>
      <c r="E53" s="9"/>
    </row>
    <row r="54" spans="1:8" ht="198" customHeight="1">
      <c r="A54" s="9"/>
      <c r="B54" s="76" t="s">
        <v>710</v>
      </c>
      <c r="C54" s="76"/>
      <c r="D54" s="76"/>
      <c r="E54" s="9"/>
    </row>
    <row r="55" spans="1:8" ht="138.75" customHeight="1">
      <c r="A55" s="9"/>
      <c r="B55" s="77" t="s">
        <v>655</v>
      </c>
      <c r="C55" s="77"/>
      <c r="D55" s="77"/>
      <c r="E55" s="35"/>
      <c r="F55" s="35"/>
      <c r="G55" s="35"/>
      <c r="H55" s="35"/>
    </row>
    <row r="56" spans="1:8">
      <c r="A56" s="9"/>
      <c r="B56" s="9"/>
      <c r="C56" s="9"/>
      <c r="D56" s="9"/>
      <c r="E56" s="9"/>
    </row>
  </sheetData>
  <sortState xmlns:xlrd2="http://schemas.microsoft.com/office/spreadsheetml/2017/richdata2" ref="B4:C53">
    <sortCondition ref="B4:B53"/>
  </sortState>
  <mergeCells count="3">
    <mergeCell ref="B54:D54"/>
    <mergeCell ref="B55:D55"/>
    <mergeCell ref="B2:D2"/>
  </mergeCells>
  <printOptions horizontalCentered="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2A68-06B9-4168-BA89-DC971896200E}">
  <sheetPr>
    <pageSetUpPr fitToPage="1"/>
  </sheetPr>
  <dimension ref="A1:AL64"/>
  <sheetViews>
    <sheetView topLeftCell="AH17" workbookViewId="0">
      <selection activeCell="AI19" sqref="AI19:AJ19"/>
    </sheetView>
  </sheetViews>
  <sheetFormatPr defaultColWidth="8.85546875" defaultRowHeight="14.25"/>
  <cols>
    <col min="1" max="26" width="8.85546875" style="2" hidden="1" customWidth="1"/>
    <col min="27" max="29" width="9" style="2" hidden="1" customWidth="1"/>
    <col min="30" max="30" width="10" style="2" hidden="1" customWidth="1"/>
    <col min="31" max="33" width="8.85546875" style="2" hidden="1" customWidth="1"/>
    <col min="34" max="34" width="5.7109375" style="2" customWidth="1"/>
    <col min="35" max="35" width="53.42578125" style="2" bestFit="1" customWidth="1"/>
    <col min="36" max="37" width="21.7109375" style="2" customWidth="1"/>
    <col min="38" max="38" width="5.7109375" style="2" customWidth="1"/>
    <col min="39" max="16384" width="8.85546875" style="2"/>
  </cols>
  <sheetData>
    <row r="1" spans="22:38" hidden="1">
      <c r="V1" s="4" t="s">
        <v>711</v>
      </c>
      <c r="Z1" s="9"/>
      <c r="AA1" s="9"/>
      <c r="AB1" s="9"/>
      <c r="AC1" s="9"/>
      <c r="AD1" s="9"/>
      <c r="AE1" s="9"/>
      <c r="AF1" s="9"/>
      <c r="AG1" s="9"/>
      <c r="AH1" s="9"/>
      <c r="AI1" s="14" t="s">
        <v>712</v>
      </c>
      <c r="AJ1" s="10" t="s">
        <v>713</v>
      </c>
      <c r="AK1" s="53" t="s">
        <v>714</v>
      </c>
      <c r="AL1" s="9"/>
    </row>
    <row r="2" spans="22:38" hidden="1">
      <c r="V2" s="14">
        <f>VLOOKUP(V1,KEY!$K$2:$L$1001,2,FALSE)</f>
        <v>36</v>
      </c>
      <c r="Z2" s="9"/>
      <c r="AA2" s="9"/>
      <c r="AB2" s="9"/>
      <c r="AC2" s="9"/>
      <c r="AD2" s="9"/>
      <c r="AE2" s="9"/>
      <c r="AF2" s="9"/>
      <c r="AG2" s="9"/>
      <c r="AH2" s="9"/>
      <c r="AI2" s="14">
        <f>VLOOKUP(AI1,KEY!$K$2:$L$1001,2,FALSE)</f>
        <v>2</v>
      </c>
      <c r="AJ2" s="14">
        <f>VLOOKUP(AJ1,KEY!$K$2:$L$1001,2,FALSE)</f>
        <v>24</v>
      </c>
      <c r="AK2" s="14">
        <f>VLOOKUP(AK1,KEY!$K$2:$L$1001,2,FALSE)</f>
        <v>29</v>
      </c>
      <c r="AL2" s="9"/>
    </row>
    <row r="3" spans="22:38" hidden="1">
      <c r="Z3" s="9"/>
      <c r="AA3" s="9"/>
      <c r="AB3" s="9"/>
      <c r="AC3" s="9"/>
      <c r="AD3" s="9"/>
      <c r="AE3" s="9"/>
      <c r="AF3" s="9"/>
      <c r="AG3" s="9"/>
      <c r="AH3" s="9"/>
      <c r="AI3" s="9"/>
      <c r="AJ3" s="9"/>
      <c r="AK3" s="9"/>
      <c r="AL3" s="9"/>
    </row>
    <row r="4" spans="22:38" hidden="1">
      <c r="Z4" s="9"/>
      <c r="AA4" s="9"/>
      <c r="AB4" s="9"/>
      <c r="AC4" s="9"/>
      <c r="AD4" s="9"/>
      <c r="AE4" s="9"/>
      <c r="AF4" s="9"/>
      <c r="AG4" s="9"/>
      <c r="AH4" s="9"/>
      <c r="AI4" s="9"/>
      <c r="AJ4" s="9"/>
      <c r="AK4" s="9"/>
      <c r="AL4" s="9"/>
    </row>
    <row r="5" spans="22:38" hidden="1">
      <c r="Z5" s="9"/>
      <c r="AA5" s="9"/>
      <c r="AB5" s="9"/>
      <c r="AC5" s="9"/>
      <c r="AD5" s="9"/>
      <c r="AE5" s="9"/>
      <c r="AF5" s="9"/>
      <c r="AG5" s="9"/>
      <c r="AH5" s="9"/>
      <c r="AI5" s="9"/>
      <c r="AJ5" s="9"/>
      <c r="AK5" s="9"/>
      <c r="AL5" s="9"/>
    </row>
    <row r="6" spans="22:38" hidden="1">
      <c r="Z6" s="9"/>
      <c r="AA6" s="9"/>
      <c r="AB6" s="9"/>
      <c r="AC6" s="9"/>
      <c r="AD6" s="9"/>
      <c r="AE6" s="9"/>
      <c r="AF6" s="9"/>
      <c r="AG6" s="9"/>
      <c r="AH6" s="9"/>
      <c r="AI6" s="9"/>
      <c r="AJ6" s="9"/>
      <c r="AK6" s="9"/>
      <c r="AL6" s="9"/>
    </row>
    <row r="7" spans="22:38" hidden="1">
      <c r="Z7" s="9"/>
      <c r="AA7" s="9"/>
      <c r="AB7" s="9"/>
      <c r="AC7" s="9"/>
      <c r="AD7" s="9"/>
      <c r="AE7" s="9"/>
      <c r="AF7" s="9"/>
      <c r="AG7" s="9"/>
      <c r="AH7" s="9"/>
      <c r="AI7" s="9"/>
      <c r="AJ7" s="9"/>
      <c r="AK7" s="9"/>
      <c r="AL7" s="9"/>
    </row>
    <row r="8" spans="22:38" hidden="1">
      <c r="Z8" s="9"/>
      <c r="AA8" s="9"/>
      <c r="AB8" s="9"/>
      <c r="AC8" s="9"/>
      <c r="AD8" s="9"/>
      <c r="AE8" s="9"/>
      <c r="AF8" s="9"/>
      <c r="AG8" s="9"/>
      <c r="AH8" s="9"/>
      <c r="AI8" s="9"/>
      <c r="AJ8" s="9"/>
      <c r="AK8" s="9"/>
      <c r="AL8" s="9"/>
    </row>
    <row r="9" spans="22:38" hidden="1">
      <c r="Z9" s="9"/>
      <c r="AA9" s="9"/>
      <c r="AB9" s="9"/>
      <c r="AC9" s="9"/>
      <c r="AD9" s="9"/>
      <c r="AE9" s="9"/>
      <c r="AF9" s="9"/>
      <c r="AG9" s="9"/>
      <c r="AH9" s="9"/>
      <c r="AI9" s="9"/>
      <c r="AJ9" s="25">
        <f>SUM(AJ25:AJ61)</f>
        <v>55210683.9296875</v>
      </c>
      <c r="AK9" s="25"/>
      <c r="AL9" s="9"/>
    </row>
    <row r="10" spans="22:38" hidden="1">
      <c r="Z10" s="9"/>
      <c r="AA10" s="9"/>
      <c r="AB10" s="9"/>
      <c r="AC10" s="9"/>
      <c r="AD10" s="9"/>
      <c r="AE10" s="9"/>
      <c r="AF10" s="9"/>
      <c r="AG10" s="9"/>
      <c r="AH10" s="9"/>
      <c r="AI10" s="9"/>
      <c r="AJ10" s="25">
        <f>AJ9-AJ24</f>
        <v>-7.03125E-2</v>
      </c>
      <c r="AK10" s="25"/>
      <c r="AL10" s="9"/>
    </row>
    <row r="11" spans="22:38" hidden="1">
      <c r="Z11" s="9"/>
      <c r="AA11" s="9"/>
      <c r="AB11" s="9"/>
      <c r="AC11" s="9"/>
      <c r="AD11" s="9"/>
      <c r="AE11" s="9"/>
      <c r="AF11" s="9"/>
      <c r="AG11" s="9"/>
      <c r="AH11" s="9"/>
      <c r="AI11" s="9"/>
      <c r="AJ11" s="26" t="str">
        <f>IF(AJ10&gt;100000,"Error","All good")</f>
        <v>All good</v>
      </c>
      <c r="AK11" s="26"/>
      <c r="AL11" s="9"/>
    </row>
    <row r="12" spans="22:38" hidden="1">
      <c r="Z12" s="9"/>
      <c r="AA12" s="9"/>
      <c r="AB12" s="9"/>
      <c r="AC12" s="9"/>
      <c r="AD12" s="9"/>
      <c r="AE12" s="9"/>
      <c r="AF12" s="9"/>
      <c r="AG12" s="9"/>
      <c r="AH12" s="9"/>
      <c r="AI12" s="9"/>
      <c r="AJ12" s="9"/>
      <c r="AK12" s="9"/>
      <c r="AL12" s="9"/>
    </row>
    <row r="13" spans="22:38" hidden="1">
      <c r="Z13" s="9"/>
      <c r="AA13" s="9"/>
      <c r="AB13" s="9"/>
      <c r="AC13" s="9"/>
      <c r="AD13" s="9"/>
      <c r="AE13" s="9"/>
      <c r="AF13" s="9"/>
      <c r="AG13" s="9"/>
      <c r="AH13" s="9"/>
      <c r="AI13" s="9"/>
      <c r="AJ13" s="9"/>
      <c r="AK13" s="9"/>
      <c r="AL13" s="9"/>
    </row>
    <row r="14" spans="22:38" hidden="1">
      <c r="Z14" s="9"/>
      <c r="AA14" s="9"/>
      <c r="AB14" s="9"/>
      <c r="AC14" s="9"/>
      <c r="AD14" s="9"/>
      <c r="AE14" s="9"/>
      <c r="AF14" s="9"/>
      <c r="AG14" s="9"/>
      <c r="AH14" s="9"/>
      <c r="AI14" s="9"/>
      <c r="AJ14" s="9"/>
      <c r="AK14" s="9"/>
      <c r="AL14" s="9"/>
    </row>
    <row r="15" spans="22:38" hidden="1">
      <c r="Z15" s="9"/>
      <c r="AA15" s="9"/>
      <c r="AB15" s="9"/>
      <c r="AC15" s="9"/>
      <c r="AD15" s="9"/>
      <c r="AE15" s="9"/>
      <c r="AF15" s="9"/>
      <c r="AG15" s="9"/>
      <c r="AH15" s="9"/>
      <c r="AI15" s="9"/>
      <c r="AJ15" s="9"/>
      <c r="AK15" s="9"/>
      <c r="AL15" s="9"/>
    </row>
    <row r="16" spans="22:38" hidden="1">
      <c r="Z16" s="9"/>
      <c r="AA16" s="9"/>
      <c r="AB16" s="9"/>
      <c r="AC16" s="9"/>
      <c r="AD16" s="9"/>
      <c r="AE16" s="9"/>
      <c r="AF16" s="9"/>
      <c r="AG16" s="9"/>
      <c r="AH16" s="9"/>
      <c r="AI16" s="9"/>
      <c r="AJ16" s="9"/>
      <c r="AK16" s="9"/>
      <c r="AL16" s="9"/>
    </row>
    <row r="17" spans="22:38">
      <c r="Z17" s="9"/>
      <c r="AA17" s="9"/>
      <c r="AB17" s="9"/>
      <c r="AC17" s="9"/>
      <c r="AD17" s="9"/>
      <c r="AE17" s="9"/>
      <c r="AF17" s="9"/>
      <c r="AG17" s="9"/>
      <c r="AH17" s="9"/>
      <c r="AI17" s="9"/>
      <c r="AJ17" s="9"/>
      <c r="AK17" s="9"/>
      <c r="AL17" s="9"/>
    </row>
    <row r="18" spans="22:38" ht="15">
      <c r="Z18" s="9"/>
      <c r="AA18" s="9"/>
      <c r="AB18" s="9"/>
      <c r="AC18" s="9"/>
      <c r="AD18" s="9"/>
      <c r="AE18" s="9"/>
      <c r="AF18" s="9"/>
      <c r="AG18" s="9"/>
      <c r="AH18" s="9"/>
      <c r="AI18" s="19" t="s">
        <v>715</v>
      </c>
      <c r="AJ18" s="9"/>
      <c r="AK18" s="9"/>
      <c r="AL18" s="9"/>
    </row>
    <row r="19" spans="22:38">
      <c r="Z19" s="9"/>
      <c r="AA19" s="9"/>
      <c r="AB19" s="22">
        <f>VLOOKUP(AC19,'CROSSWALK LEA TO SENATE'!$A$2:$AM$45000,2,FALSE)</f>
        <v>19</v>
      </c>
      <c r="AC19" s="23">
        <f>VLOOKUP(AI19,'LIST SENATE'!$I$2:$N$51,5,FALSE)</f>
        <v>39</v>
      </c>
      <c r="AD19" s="9"/>
      <c r="AE19" s="9"/>
      <c r="AF19" s="9"/>
      <c r="AG19" s="9"/>
      <c r="AH19" s="9"/>
      <c r="AI19" s="90" t="s">
        <v>716</v>
      </c>
      <c r="AJ19" s="90"/>
      <c r="AK19" s="9"/>
    </row>
    <row r="20" spans="22:38">
      <c r="Z20" s="9"/>
      <c r="AA20" s="9"/>
      <c r="AB20" s="9"/>
      <c r="AC20" s="9"/>
      <c r="AD20" s="9"/>
      <c r="AE20" s="9"/>
      <c r="AF20" s="9"/>
      <c r="AG20" s="9"/>
      <c r="AH20" s="9"/>
      <c r="AI20" s="9"/>
      <c r="AJ20" s="9"/>
      <c r="AK20" s="9"/>
      <c r="AL20" s="9"/>
    </row>
    <row r="21" spans="22:38">
      <c r="Z21" s="9"/>
      <c r="AA21" s="9"/>
      <c r="AB21" s="9"/>
      <c r="AC21" s="9"/>
      <c r="AD21" s="9"/>
      <c r="AE21" s="9"/>
      <c r="AF21" s="9"/>
      <c r="AG21" s="9"/>
      <c r="AH21" s="9"/>
      <c r="AI21" s="9"/>
      <c r="AJ21" s="9"/>
      <c r="AK21" s="9"/>
      <c r="AL21" s="9"/>
    </row>
    <row r="22" spans="22:38">
      <c r="Z22" s="9"/>
      <c r="AA22" s="9"/>
      <c r="AB22" s="9"/>
      <c r="AC22" s="9"/>
      <c r="AD22" s="9"/>
      <c r="AE22" s="9"/>
      <c r="AF22" s="9"/>
      <c r="AG22" s="9"/>
      <c r="AH22" s="9"/>
      <c r="AI22" s="9"/>
      <c r="AJ22" s="9"/>
      <c r="AK22" s="9"/>
      <c r="AL22" s="9"/>
    </row>
    <row r="23" spans="22:38" ht="78" customHeight="1" thickBot="1">
      <c r="Z23" s="9"/>
      <c r="AA23" s="9"/>
      <c r="AB23" s="9"/>
      <c r="AC23" s="9"/>
      <c r="AD23" s="9"/>
      <c r="AE23" s="9"/>
      <c r="AF23" s="9"/>
      <c r="AG23" s="9"/>
      <c r="AH23" s="9"/>
      <c r="AI23" s="15" t="str">
        <f>CONCATENATE("School District /",CHAR(10),"CTC /",CHAR(10),"IU")</f>
        <v>School District /
CTC /
IU</v>
      </c>
      <c r="AJ23" s="49" t="s">
        <v>659</v>
      </c>
      <c r="AK23" s="49" t="str">
        <f>CONCATENATE("All State Subsidies As A Share of All Revenue",CHAR(10),"(five year average)")</f>
        <v>All State Subsidies As A Share of All Revenue
(five year average)</v>
      </c>
      <c r="AL23" s="9"/>
    </row>
    <row r="24" spans="22:38" ht="15" thickBot="1">
      <c r="Y24" s="9"/>
      <c r="Z24" s="9"/>
      <c r="AA24" s="9"/>
      <c r="AB24" s="9"/>
      <c r="AC24" s="9"/>
      <c r="AD24" s="9"/>
      <c r="AE24" s="9"/>
      <c r="AF24" s="9"/>
      <c r="AG24" s="9"/>
      <c r="AH24" s="9"/>
      <c r="AI24" s="16" t="str">
        <f>CONCATENATE("Senate District #",AC19," Total")</f>
        <v>Senate District #39 Total</v>
      </c>
      <c r="AJ24" s="18">
        <f>VLOOKUP(AC19,'DATA ST SENATE TOTAL'!$A$2:$B$51,2,FALSE)</f>
        <v>55210684</v>
      </c>
      <c r="AK24" s="56">
        <f>AVERAGE(AK25:AK61)</f>
        <v>38.649299505509831</v>
      </c>
      <c r="AL24" s="9"/>
    </row>
    <row r="25" spans="22:38">
      <c r="V25" s="21">
        <f>VLOOKUP($AD25,'DATA missed pays'!$A$2:$EA$45000,V$2,FALSE)</f>
        <v>0</v>
      </c>
      <c r="W25" s="2">
        <f t="shared" ref="W25:W55" si="0">_xlfn.IFNA(V25,0)</f>
        <v>0</v>
      </c>
      <c r="Y25" s="9"/>
      <c r="Z25" s="10" t="s">
        <v>717</v>
      </c>
      <c r="AA25" s="11">
        <f>VLOOKUP(Z25,_xlfn.ANCHORARRAY(KEY!$E$2),2,FALSE)</f>
        <v>3</v>
      </c>
      <c r="AB25" s="11">
        <v>1</v>
      </c>
      <c r="AC25" s="11">
        <f>IF($AB$19-AB25&gt;=0,1,0)</f>
        <v>1</v>
      </c>
      <c r="AD25" s="12">
        <f>IF($AC25=1,VLOOKUP($AC$19,'CROSSWALK LEA TO SENATE'!$A$2:$AM$51,$AA25,FALSE),"")</f>
        <v>107655803</v>
      </c>
      <c r="AE25" s="9"/>
      <c r="AF25" s="9"/>
      <c r="AG25" s="9"/>
      <c r="AH25" s="9"/>
      <c r="AI25" s="13" t="str">
        <f>IF($AC25=1,VLOOKUP($AD25,'DATA missed pays'!$A$2:$AA$45000,AI$2,FALSE),"")</f>
        <v>MONESSEN CITY</v>
      </c>
      <c r="AJ25" s="17">
        <f>IF($AC25=1,VLOOKUP($AD25,'DATA missed pays'!$A$2:$EA$45000,AJ$2,FALSE),"")</f>
        <v>1925555.625</v>
      </c>
      <c r="AK25" s="54">
        <f>IF(OR($AC25=0,W25=1),"",VLOOKUP($AD25,'DATA missed pays'!$A$2:$EA$45000,AK$2,FALSE)*100)</f>
        <v>63.177990913391113</v>
      </c>
      <c r="AL25" s="9"/>
    </row>
    <row r="26" spans="22:38">
      <c r="V26" s="21">
        <f>VLOOKUP($AD26,'DATA missed pays'!$A$2:$EA$45000,V$2,FALSE)</f>
        <v>0</v>
      </c>
      <c r="W26" s="2">
        <f t="shared" si="0"/>
        <v>0</v>
      </c>
      <c r="Y26" s="9"/>
      <c r="Z26" s="10" t="s">
        <v>718</v>
      </c>
      <c r="AA26" s="11">
        <f>VLOOKUP(Z26,_xlfn.ANCHORARRAY(KEY!$E$2),2,FALSE)</f>
        <v>4</v>
      </c>
      <c r="AB26" s="11">
        <v>2</v>
      </c>
      <c r="AC26" s="11">
        <f t="shared" ref="AC26:AC61" si="1">IF($AB$19-AB26&gt;=0,1,0)</f>
        <v>1</v>
      </c>
      <c r="AD26" s="12">
        <f>IF($AC26=1,VLOOKUP($AC$19,'CROSSWALK LEA TO SENATE'!$A$2:$AM$51,$AA26,FALSE),"")</f>
        <v>107653102</v>
      </c>
      <c r="AE26" s="9"/>
      <c r="AF26" s="9"/>
      <c r="AG26" s="9"/>
      <c r="AH26" s="9"/>
      <c r="AI26" s="13" t="str">
        <f>IF($AC26=1,VLOOKUP($AD26,'DATA missed pays'!$A$2:$R$602,AI$2,FALSE),"")</f>
        <v>GREATER LATROBE</v>
      </c>
      <c r="AJ26" s="17">
        <f>IF($AC26=1,VLOOKUP($AD26,'DATA missed pays'!$A$2:$EA$45000,AJ$2,FALSE),"")</f>
        <v>4770706.5</v>
      </c>
      <c r="AK26" s="54">
        <f>IF(OR($AC26=0,W26=1),"",VLOOKUP($AD26,'DATA missed pays'!$A$2:$EA$45000,AK$2,FALSE)*100)</f>
        <v>35.299241542816162</v>
      </c>
      <c r="AL26" s="9"/>
    </row>
    <row r="27" spans="22:38">
      <c r="V27" s="21">
        <f>VLOOKUP($AD27,'DATA missed pays'!$A$2:$EA$45000,V$2,FALSE)</f>
        <v>0</v>
      </c>
      <c r="W27" s="2">
        <f t="shared" si="0"/>
        <v>0</v>
      </c>
      <c r="Y27" s="9"/>
      <c r="Z27" s="10" t="s">
        <v>719</v>
      </c>
      <c r="AA27" s="11">
        <f>VLOOKUP(Z27,_xlfn.ANCHORARRAY(KEY!$E$2),2,FALSE)</f>
        <v>5</v>
      </c>
      <c r="AB27" s="11">
        <v>3</v>
      </c>
      <c r="AC27" s="11">
        <f t="shared" si="1"/>
        <v>1</v>
      </c>
      <c r="AD27" s="12">
        <f>IF($AC27=1,VLOOKUP($AC$19,'CROSSWALK LEA TO SENATE'!$A$2:$AM$51,$AA27,FALSE),"")</f>
        <v>107657503</v>
      </c>
      <c r="AE27" s="9"/>
      <c r="AF27" s="9"/>
      <c r="AG27" s="9"/>
      <c r="AH27" s="9"/>
      <c r="AI27" s="13" t="str">
        <f>IF($AC27=1,VLOOKUP($AD27,'DATA missed pays'!$A$2:$R$602,AI$2,FALSE),"")</f>
        <v>SOUTHMORELAND</v>
      </c>
      <c r="AJ27" s="17">
        <f>IF($AC27=1,VLOOKUP($AD27,'DATA missed pays'!$A$2:$EA$45000,AJ$2,FALSE),"")</f>
        <v>3637642</v>
      </c>
      <c r="AK27" s="54">
        <f>IF(OR($AC27=0,W27=1),"",VLOOKUP($AD27,'DATA missed pays'!$A$2:$EA$45000,AK$2,FALSE)*100)</f>
        <v>53.867679834365845</v>
      </c>
      <c r="AL27" s="9"/>
    </row>
    <row r="28" spans="22:38">
      <c r="V28" s="21">
        <f>VLOOKUP($AD28,'DATA missed pays'!$A$2:$EA$45000,V$2,FALSE)</f>
        <v>0</v>
      </c>
      <c r="W28" s="2">
        <f t="shared" si="0"/>
        <v>0</v>
      </c>
      <c r="Y28" s="9"/>
      <c r="Z28" s="10" t="s">
        <v>720</v>
      </c>
      <c r="AA28" s="11">
        <f>VLOOKUP(Z28,_xlfn.ANCHORARRAY(KEY!$E$2),2,FALSE)</f>
        <v>6</v>
      </c>
      <c r="AB28" s="11">
        <v>4</v>
      </c>
      <c r="AC28" s="11">
        <f t="shared" si="1"/>
        <v>1</v>
      </c>
      <c r="AD28" s="12">
        <f>IF($AC28=1,VLOOKUP($AC$19,'CROSSWALK LEA TO SENATE'!$A$2:$AM$51,$AA28,FALSE),"")</f>
        <v>107655903</v>
      </c>
      <c r="AE28" s="9"/>
      <c r="AF28" s="9"/>
      <c r="AG28" s="9"/>
      <c r="AH28" s="9"/>
      <c r="AI28" s="13" t="str">
        <f>IF($AC28=1,VLOOKUP($AD28,'DATA missed pays'!$A$2:$R$602,AI$2,FALSE),"")</f>
        <v>MT. PLEASANT AREA</v>
      </c>
      <c r="AJ28" s="17">
        <f>IF($AC28=1,VLOOKUP($AD28,'DATA missed pays'!$A$2:$EA$45000,AJ$2,FALSE),"")</f>
        <v>3595338</v>
      </c>
      <c r="AK28" s="54">
        <f>IF(OR($AC28=0,W28=1),"",VLOOKUP($AD28,'DATA missed pays'!$A$2:$EA$45000,AK$2,FALSE)*100)</f>
        <v>44.8851078748703</v>
      </c>
      <c r="AL28" s="9"/>
    </row>
    <row r="29" spans="22:38">
      <c r="V29" s="21">
        <f>VLOOKUP($AD29,'DATA missed pays'!$A$2:$EA$45000,V$2,FALSE)</f>
        <v>0</v>
      </c>
      <c r="W29" s="2">
        <f t="shared" si="0"/>
        <v>0</v>
      </c>
      <c r="Y29" s="9"/>
      <c r="Z29" s="10" t="s">
        <v>721</v>
      </c>
      <c r="AA29" s="11">
        <f>VLOOKUP(Z29,_xlfn.ANCHORARRAY(KEY!$E$2),2,FALSE)</f>
        <v>7</v>
      </c>
      <c r="AB29" s="11">
        <v>5</v>
      </c>
      <c r="AC29" s="11">
        <f t="shared" si="1"/>
        <v>1</v>
      </c>
      <c r="AD29" s="12">
        <f>IF($AC29=1,VLOOKUP($AC$19,'CROSSWALK LEA TO SENATE'!$A$2:$AM$51,$AA29,FALSE),"")</f>
        <v>107650603</v>
      </c>
      <c r="AE29" s="9"/>
      <c r="AF29" s="9"/>
      <c r="AG29" s="9"/>
      <c r="AH29" s="9"/>
      <c r="AI29" s="13" t="str">
        <f>IF($AC29=1,VLOOKUP($AD29,'DATA missed pays'!$A$2:$R$602,AI$2,FALSE),"")</f>
        <v>BELLE VERNON AREA</v>
      </c>
      <c r="AJ29" s="17">
        <f>IF($AC29=1,VLOOKUP($AD29,'DATA missed pays'!$A$2:$EA$45000,AJ$2,FALSE),"")</f>
        <v>4267529.5</v>
      </c>
      <c r="AK29" s="54">
        <f>IF(OR($AC29=0,W29=1),"",VLOOKUP($AD29,'DATA missed pays'!$A$2:$EA$45000,AK$2,FALSE)*100)</f>
        <v>44.661599397659302</v>
      </c>
      <c r="AL29" s="9"/>
    </row>
    <row r="30" spans="22:38">
      <c r="V30" s="21">
        <f>VLOOKUP($AD30,'DATA missed pays'!$A$2:$EA$45000,V$2,FALSE)</f>
        <v>0</v>
      </c>
      <c r="W30" s="2">
        <f t="shared" si="0"/>
        <v>0</v>
      </c>
      <c r="Y30" s="9"/>
      <c r="Z30" s="10" t="s">
        <v>722</v>
      </c>
      <c r="AA30" s="11">
        <f>VLOOKUP(Z30,_xlfn.ANCHORARRAY(KEY!$E$2),2,FALSE)</f>
        <v>8</v>
      </c>
      <c r="AB30" s="11">
        <v>6</v>
      </c>
      <c r="AC30" s="11">
        <f t="shared" si="1"/>
        <v>1</v>
      </c>
      <c r="AD30" s="12">
        <f>IF($AC30=1,VLOOKUP($AC$19,'CROSSWALK LEA TO SENATE'!$A$2:$AM$51,$AA30,FALSE),"")</f>
        <v>107658903</v>
      </c>
      <c r="AE30" s="9"/>
      <c r="AF30" s="9"/>
      <c r="AG30" s="9"/>
      <c r="AH30" s="9"/>
      <c r="AI30" s="13" t="str">
        <f>IF($AC30=1,VLOOKUP($AD30,'DATA missed pays'!$A$2:$R$602,AI$2,FALSE),"")</f>
        <v>YOUGH</v>
      </c>
      <c r="AJ30" s="17">
        <f>IF($AC30=1,VLOOKUP($AD30,'DATA missed pays'!$A$2:$EA$45000,AJ$2,FALSE),"")</f>
        <v>3650886.25</v>
      </c>
      <c r="AK30" s="54">
        <f>IF(OR($AC30=0,W30=1),"",VLOOKUP($AD30,'DATA missed pays'!$A$2:$EA$45000,AK$2,FALSE)*100)</f>
        <v>53.023487329483032</v>
      </c>
      <c r="AL30" s="9"/>
    </row>
    <row r="31" spans="22:38">
      <c r="V31" s="21">
        <f>VLOOKUP($AD31,'DATA missed pays'!$A$2:$EA$45000,V$2,FALSE)</f>
        <v>0</v>
      </c>
      <c r="W31" s="2">
        <f t="shared" si="0"/>
        <v>0</v>
      </c>
      <c r="Y31" s="9"/>
      <c r="Z31" s="10" t="s">
        <v>723</v>
      </c>
      <c r="AA31" s="11">
        <f>VLOOKUP(Z31,_xlfn.ANCHORARRAY(KEY!$E$2),2,FALSE)</f>
        <v>9</v>
      </c>
      <c r="AB31" s="11">
        <v>7</v>
      </c>
      <c r="AC31" s="11">
        <f t="shared" si="1"/>
        <v>1</v>
      </c>
      <c r="AD31" s="12">
        <f>IF($AC31=1,VLOOKUP($AC$19,'CROSSWALK LEA TO SENATE'!$A$2:$AM$51,$AA31,FALSE),"")</f>
        <v>107654903</v>
      </c>
      <c r="AE31" s="9"/>
      <c r="AF31" s="9"/>
      <c r="AG31" s="9"/>
      <c r="AH31" s="9"/>
      <c r="AI31" s="13" t="str">
        <f>IF($AC31=1,VLOOKUP($AD31,'DATA missed pays'!$A$2:$R$602,AI$2,FALSE),"")</f>
        <v>LIGONIER VALLEY</v>
      </c>
      <c r="AJ31" s="17">
        <f>IF($AC31=1,VLOOKUP($AD31,'DATA missed pays'!$A$2:$EA$45000,AJ$2,FALSE),"")</f>
        <v>2022232.875</v>
      </c>
      <c r="AK31" s="54">
        <f>IF(OR($AC31=0,W31=1),"",VLOOKUP($AD31,'DATA missed pays'!$A$2:$EA$45000,AK$2,FALSE)*100)</f>
        <v>36.628222465515137</v>
      </c>
      <c r="AL31" s="9"/>
    </row>
    <row r="32" spans="22:38">
      <c r="V32" s="21">
        <f>VLOOKUP($AD32,'DATA missed pays'!$A$2:$EA$45000,V$2,FALSE)</f>
        <v>0</v>
      </c>
      <c r="W32" s="2">
        <f t="shared" si="0"/>
        <v>0</v>
      </c>
      <c r="Y32" s="9"/>
      <c r="Z32" s="10" t="s">
        <v>724</v>
      </c>
      <c r="AA32" s="11">
        <f>VLOOKUP(Z32,_xlfn.ANCHORARRAY(KEY!$E$2),2,FALSE)</f>
        <v>10</v>
      </c>
      <c r="AB32" s="11">
        <v>8</v>
      </c>
      <c r="AC32" s="11">
        <f t="shared" si="1"/>
        <v>1</v>
      </c>
      <c r="AD32" s="12">
        <f>IF($AC32=1,VLOOKUP($AC$19,'CROSSWALK LEA TO SENATE'!$A$2:$AM$51,$AA32,FALSE),"")</f>
        <v>107653802</v>
      </c>
      <c r="AE32" s="9"/>
      <c r="AF32" s="9"/>
      <c r="AG32" s="9"/>
      <c r="AH32" s="9"/>
      <c r="AI32" s="13" t="str">
        <f>IF($AC32=1,VLOOKUP($AD32,'DATA missed pays'!$A$2:$R$602,AI$2,FALSE),"")</f>
        <v>HEMPFIELD AREA</v>
      </c>
      <c r="AJ32" s="17">
        <f>IF($AC32=1,VLOOKUP($AD32,'DATA missed pays'!$A$2:$EA$45000,AJ$2,FALSE),"")</f>
        <v>6751424.5</v>
      </c>
      <c r="AK32" s="54">
        <f>IF(OR($AC32=0,W32=1),"",VLOOKUP($AD32,'DATA missed pays'!$A$2:$EA$45000,AK$2,FALSE)*100)</f>
        <v>36.407476663589478</v>
      </c>
      <c r="AL32" s="9"/>
    </row>
    <row r="33" spans="22:38">
      <c r="V33" s="21">
        <f>VLOOKUP($AD33,'DATA missed pays'!$A$2:$EA$45000,V$2,FALSE)</f>
        <v>0</v>
      </c>
      <c r="W33" s="2">
        <f t="shared" si="0"/>
        <v>0</v>
      </c>
      <c r="Y33" s="9"/>
      <c r="Z33" s="10" t="s">
        <v>725</v>
      </c>
      <c r="AA33" s="11">
        <f>VLOOKUP(Z33,_xlfn.ANCHORARRAY(KEY!$E$2),2,FALSE)</f>
        <v>11</v>
      </c>
      <c r="AB33" s="11">
        <v>9</v>
      </c>
      <c r="AC33" s="11">
        <f t="shared" si="1"/>
        <v>1</v>
      </c>
      <c r="AD33" s="12">
        <f>IF($AC33=1,VLOOKUP($AC$19,'CROSSWALK LEA TO SENATE'!$A$2:$AM$51,$AA33,FALSE),"")</f>
        <v>107653203</v>
      </c>
      <c r="AE33" s="9"/>
      <c r="AF33" s="9"/>
      <c r="AG33" s="9"/>
      <c r="AH33" s="9"/>
      <c r="AI33" s="13" t="str">
        <f>IF($AC33=1,VLOOKUP($AD33,'DATA missed pays'!$A$2:$R$602,AI$2,FALSE),"")</f>
        <v>GREENSBURG SALEM</v>
      </c>
      <c r="AJ33" s="17">
        <f>IF($AC33=1,VLOOKUP($AD33,'DATA missed pays'!$A$2:$EA$45000,AJ$2,FALSE),"")</f>
        <v>4356240.5</v>
      </c>
      <c r="AK33" s="54">
        <f>IF(OR($AC33=0,W33=1),"",VLOOKUP($AD33,'DATA missed pays'!$A$2:$EA$45000,AK$2,FALSE)*100)</f>
        <v>40.646979212760925</v>
      </c>
      <c r="AL33" s="9"/>
    </row>
    <row r="34" spans="22:38">
      <c r="V34" s="21">
        <f>VLOOKUP($AD34,'DATA missed pays'!$A$2:$EA$45000,V$2,FALSE)</f>
        <v>0</v>
      </c>
      <c r="W34" s="2">
        <f t="shared" si="0"/>
        <v>0</v>
      </c>
      <c r="Y34" s="9"/>
      <c r="Z34" s="10" t="s">
        <v>726</v>
      </c>
      <c r="AA34" s="11">
        <f>VLOOKUP(Z34,_xlfn.ANCHORARRAY(KEY!$E$2),2,FALSE)</f>
        <v>12</v>
      </c>
      <c r="AB34" s="11">
        <v>10</v>
      </c>
      <c r="AC34" s="11">
        <f t="shared" si="1"/>
        <v>1</v>
      </c>
      <c r="AD34" s="12">
        <f>IF($AC34=1,VLOOKUP($AC$19,'CROSSWALK LEA TO SENATE'!$A$2:$AM$51,$AA34,FALSE),"")</f>
        <v>107652603</v>
      </c>
      <c r="AE34" s="9"/>
      <c r="AF34" s="9"/>
      <c r="AG34" s="9"/>
      <c r="AH34" s="9"/>
      <c r="AI34" s="13" t="str">
        <f>IF($AC34=1,VLOOKUP($AD34,'DATA missed pays'!$A$2:$R$602,AI$2,FALSE),"")</f>
        <v>FRANKLIN REGIONAL</v>
      </c>
      <c r="AJ34" s="17">
        <f>IF($AC34=1,VLOOKUP($AD34,'DATA missed pays'!$A$2:$EA$45000,AJ$2,FALSE),"")</f>
        <v>2946589.5</v>
      </c>
      <c r="AK34" s="54">
        <f>IF(OR($AC34=0,W34=1),"",VLOOKUP($AD34,'DATA missed pays'!$A$2:$EA$45000,AK$2,FALSE)*100)</f>
        <v>28.496724367141724</v>
      </c>
      <c r="AL34" s="9"/>
    </row>
    <row r="35" spans="22:38">
      <c r="V35" s="21">
        <f>VLOOKUP($AD35,'DATA missed pays'!$A$2:$EA$45000,V$2,FALSE)</f>
        <v>0</v>
      </c>
      <c r="W35" s="2">
        <f t="shared" si="0"/>
        <v>0</v>
      </c>
      <c r="Y35" s="9"/>
      <c r="Z35" s="10" t="s">
        <v>727</v>
      </c>
      <c r="AA35" s="11">
        <f>VLOOKUP(Z35,_xlfn.ANCHORARRAY(KEY!$E$2),2,FALSE)</f>
        <v>13</v>
      </c>
      <c r="AB35" s="11">
        <v>11</v>
      </c>
      <c r="AC35" s="11">
        <f t="shared" si="1"/>
        <v>1</v>
      </c>
      <c r="AD35" s="12">
        <f>IF($AC35=1,VLOOKUP($AC$19,'CROSSWALK LEA TO SENATE'!$A$2:$AM$51,$AA35,FALSE),"")</f>
        <v>107657103</v>
      </c>
      <c r="AE35" s="9"/>
      <c r="AF35" s="9"/>
      <c r="AG35" s="9"/>
      <c r="AH35" s="9"/>
      <c r="AI35" s="13" t="str">
        <f>IF($AC35=1,VLOOKUP($AD35,'DATA missed pays'!$A$2:$R$602,AI$2,FALSE),"")</f>
        <v>PENN TRAFFORD</v>
      </c>
      <c r="AJ35" s="17">
        <f>IF($AC35=1,VLOOKUP($AD35,'DATA missed pays'!$A$2:$EA$45000,AJ$2,FALSE),"")</f>
        <v>4597457</v>
      </c>
      <c r="AK35" s="54">
        <f>IF(OR($AC35=0,W35=1),"",VLOOKUP($AD35,'DATA missed pays'!$A$2:$EA$45000,AK$2,FALSE)*100)</f>
        <v>40.465152263641357</v>
      </c>
      <c r="AL35" s="9"/>
    </row>
    <row r="36" spans="22:38">
      <c r="V36" s="21">
        <f>VLOOKUP($AD36,'DATA missed pays'!$A$2:$EA$45000,V$2,FALSE)</f>
        <v>0</v>
      </c>
      <c r="W36" s="2">
        <f t="shared" si="0"/>
        <v>0</v>
      </c>
      <c r="Y36" s="9"/>
      <c r="Z36" s="10" t="s">
        <v>728</v>
      </c>
      <c r="AA36" s="11">
        <f>VLOOKUP(Z36,_xlfn.ANCHORARRAY(KEY!$E$2),2,FALSE)</f>
        <v>14</v>
      </c>
      <c r="AB36" s="11">
        <v>12</v>
      </c>
      <c r="AC36" s="11">
        <f t="shared" si="1"/>
        <v>1</v>
      </c>
      <c r="AD36" s="12">
        <f>IF($AC36=1,VLOOKUP($AC$19,'CROSSWALK LEA TO SENATE'!$A$2:$AM$51,$AA36,FALSE),"")</f>
        <v>107656502</v>
      </c>
      <c r="AE36" s="9"/>
      <c r="AF36" s="9"/>
      <c r="AG36" s="9"/>
      <c r="AH36" s="9"/>
      <c r="AI36" s="13" t="str">
        <f>IF($AC36=1,VLOOKUP($AD36,'DATA missed pays'!$A$2:$R$602,AI$2,FALSE),"")</f>
        <v>NORWIN</v>
      </c>
      <c r="AJ36" s="17">
        <f>IF($AC36=1,VLOOKUP($AD36,'DATA missed pays'!$A$2:$EA$45000,AJ$2,FALSE),"")</f>
        <v>6743025.5</v>
      </c>
      <c r="AK36" s="54">
        <f>IF(OR($AC36=0,W36=1),"",VLOOKUP($AD36,'DATA missed pays'!$A$2:$EA$45000,AK$2,FALSE)*100)</f>
        <v>40.806964039802551</v>
      </c>
      <c r="AL36" s="9"/>
    </row>
    <row r="37" spans="22:38">
      <c r="V37" s="21">
        <f>VLOOKUP($AD37,'DATA missed pays'!$A$2:$EA$45000,V$2,FALSE)</f>
        <v>0</v>
      </c>
      <c r="W37" s="2">
        <f t="shared" si="0"/>
        <v>0</v>
      </c>
      <c r="Y37" s="9"/>
      <c r="Z37" s="10" t="s">
        <v>729</v>
      </c>
      <c r="AA37" s="11">
        <f>VLOOKUP(Z37,_xlfn.ANCHORARRAY(KEY!$E$2),2,FALSE)</f>
        <v>15</v>
      </c>
      <c r="AB37" s="11">
        <v>13</v>
      </c>
      <c r="AC37" s="11">
        <f t="shared" si="1"/>
        <v>1</v>
      </c>
      <c r="AD37" s="12">
        <f>IF($AC37=1,VLOOKUP($AC$19,'CROSSWALK LEA TO SENATE'!$A$2:$AM$51,$AA37,FALSE),"")</f>
        <v>107654103</v>
      </c>
      <c r="AE37" s="9"/>
      <c r="AF37" s="9"/>
      <c r="AG37" s="9"/>
      <c r="AH37" s="9"/>
      <c r="AI37" s="13" t="str">
        <f>IF($AC37=1,VLOOKUP($AD37,'DATA missed pays'!$A$2:$R$602,AI$2,FALSE),"")</f>
        <v>JEANNETTE CITY</v>
      </c>
      <c r="AJ37" s="17">
        <f>IF($AC37=1,VLOOKUP($AD37,'DATA missed pays'!$A$2:$EA$45000,AJ$2,FALSE),"")</f>
        <v>3028575.5</v>
      </c>
      <c r="AK37" s="54">
        <f>IF(OR($AC37=0,W37=1),"",VLOOKUP($AD37,'DATA missed pays'!$A$2:$EA$45000,AK$2,FALSE)*100)</f>
        <v>62.621307373046875</v>
      </c>
      <c r="AL37" s="9"/>
    </row>
    <row r="38" spans="22:38">
      <c r="V38" s="21">
        <f>VLOOKUP($AD38,'DATA missed pays'!$A$2:$EA$45000,V$2,FALSE)</f>
        <v>0</v>
      </c>
      <c r="W38" s="2">
        <f t="shared" si="0"/>
        <v>0</v>
      </c>
      <c r="Y38" s="9"/>
      <c r="Z38" s="10" t="s">
        <v>730</v>
      </c>
      <c r="AA38" s="11">
        <f>VLOOKUP(Z38,_xlfn.ANCHORARRAY(KEY!$E$2),2,FALSE)</f>
        <v>16</v>
      </c>
      <c r="AB38" s="11">
        <v>14</v>
      </c>
      <c r="AC38" s="11">
        <f t="shared" si="1"/>
        <v>1</v>
      </c>
      <c r="AD38" s="12">
        <f>IF($AC38=1,VLOOKUP($AC$19,'CROSSWALK LEA TO SENATE'!$A$2:$AM$51,$AA38,FALSE),"")</f>
        <v>107656407</v>
      </c>
      <c r="AE38" s="9"/>
      <c r="AF38" s="9"/>
      <c r="AG38" s="9"/>
      <c r="AH38" s="9"/>
      <c r="AI38" s="13" t="str">
        <f>IF($AC38=1,VLOOKUP($AD38,'DATA missed pays'!$A$2:$R$602,AI$2,FALSE),"")</f>
        <v>NRTHN WSTMRLND CO AVTS</v>
      </c>
      <c r="AJ38" s="17">
        <f>IF($AC38=1,VLOOKUP($AD38,'DATA missed pays'!$A$2:$EA$45000,AJ$2,FALSE),"")</f>
        <v>163890.078125</v>
      </c>
      <c r="AK38" s="54">
        <f>IF(OR($AC38=0,W38=1),"",VLOOKUP($AD38,'DATA missed pays'!$A$2:$EA$45000,AK$2,FALSE)*100)</f>
        <v>25.324589014053345</v>
      </c>
      <c r="AL38" s="9"/>
    </row>
    <row r="39" spans="22:38">
      <c r="V39" s="21">
        <f>VLOOKUP($AD39,'DATA missed pays'!$A$2:$EA$45000,V$2,FALSE)</f>
        <v>0</v>
      </c>
      <c r="W39" s="2">
        <f t="shared" si="0"/>
        <v>0</v>
      </c>
      <c r="Y39" s="9"/>
      <c r="Z39" s="10" t="s">
        <v>731</v>
      </c>
      <c r="AA39" s="11">
        <f>VLOOKUP(Z39,_xlfn.ANCHORARRAY(KEY!$E$2),2,FALSE)</f>
        <v>17</v>
      </c>
      <c r="AB39" s="11">
        <v>15</v>
      </c>
      <c r="AC39" s="11">
        <f t="shared" si="1"/>
        <v>1</v>
      </c>
      <c r="AD39" s="12">
        <f>IF($AC39=1,VLOOKUP($AC$19,'CROSSWALK LEA TO SENATE'!$A$2:$AM$51,$AA39,FALSE),"")</f>
        <v>107651207</v>
      </c>
      <c r="AE39" s="9"/>
      <c r="AF39" s="9"/>
      <c r="AG39" s="9"/>
      <c r="AH39" s="9"/>
      <c r="AI39" s="13" t="str">
        <f>IF($AC39=1,VLOOKUP($AD39,'DATA missed pays'!$A$2:$R$602,AI$2,FALSE),"")</f>
        <v>CNTL WSTMRLND CO AVTS</v>
      </c>
      <c r="AJ39" s="17">
        <f>IF($AC39=1,VLOOKUP($AD39,'DATA missed pays'!$A$2:$EA$45000,AJ$2,FALSE),"")</f>
        <v>340109.8125</v>
      </c>
      <c r="AK39" s="54">
        <f>IF(OR($AC39=0,W39=1),"",VLOOKUP($AD39,'DATA missed pays'!$A$2:$EA$45000,AK$2,FALSE)*100)</f>
        <v>23.029217123985291</v>
      </c>
      <c r="AL39" s="9"/>
    </row>
    <row r="40" spans="22:38">
      <c r="V40" s="21">
        <f>VLOOKUP($AD40,'DATA missed pays'!$A$2:$EA$45000,V$2,FALSE)</f>
        <v>0</v>
      </c>
      <c r="W40" s="2">
        <f t="shared" si="0"/>
        <v>0</v>
      </c>
      <c r="Y40" s="9"/>
      <c r="Z40" s="10" t="s">
        <v>732</v>
      </c>
      <c r="AA40" s="11">
        <f>VLOOKUP(Z40,_xlfn.ANCHORARRAY(KEY!$E$2),2,FALSE)</f>
        <v>18</v>
      </c>
      <c r="AB40" s="11">
        <v>16</v>
      </c>
      <c r="AC40" s="11">
        <f t="shared" si="1"/>
        <v>1</v>
      </c>
      <c r="AD40" s="12">
        <f>IF($AC40=1,VLOOKUP($AC$19,'CROSSWALK LEA TO SENATE'!$A$2:$AM$51,$AA40,FALSE),"")</f>
        <v>101634207</v>
      </c>
      <c r="AE40" s="9"/>
      <c r="AF40" s="9"/>
      <c r="AG40" s="9"/>
      <c r="AH40" s="9"/>
      <c r="AI40" s="13" t="str">
        <f>IF($AC40=1,VLOOKUP($AD40,'DATA missed pays'!$A$2:$R$602,AI$2,FALSE),"")</f>
        <v>MON VALLEY AVTS</v>
      </c>
      <c r="AJ40" s="17">
        <f>IF($AC40=1,VLOOKUP($AD40,'DATA missed pays'!$A$2:$EA$45000,AJ$2,FALSE),"")</f>
        <v>173005.328125</v>
      </c>
      <c r="AK40" s="54">
        <f>IF(OR($AC40=0,W40=1),"",VLOOKUP($AD40,'DATA missed pays'!$A$2:$EA$45000,AK$2,FALSE)*100)</f>
        <v>29.358360171318054</v>
      </c>
      <c r="AL40" s="9"/>
    </row>
    <row r="41" spans="22:38">
      <c r="V41" s="21">
        <f>VLOOKUP($AD41,'DATA missed pays'!$A$2:$EA$45000,V$2,FALSE)</f>
        <v>0</v>
      </c>
      <c r="W41" s="2">
        <f t="shared" si="0"/>
        <v>0</v>
      </c>
      <c r="Y41" s="9"/>
      <c r="Z41" s="10" t="s">
        <v>733</v>
      </c>
      <c r="AA41" s="11">
        <f>VLOOKUP(Z41,_xlfn.ANCHORARRAY(KEY!$E$2),2,FALSE)</f>
        <v>19</v>
      </c>
      <c r="AB41" s="11">
        <v>17</v>
      </c>
      <c r="AC41" s="11">
        <f t="shared" si="1"/>
        <v>1</v>
      </c>
      <c r="AD41" s="12">
        <f>IF($AC41=1,VLOOKUP($AC$19,'CROSSWALK LEA TO SENATE'!$A$2:$AM$51,$AA41,FALSE),"")</f>
        <v>103023807</v>
      </c>
      <c r="AE41" s="9"/>
      <c r="AF41" s="9"/>
      <c r="AG41" s="9"/>
      <c r="AH41" s="9"/>
      <c r="AI41" s="13" t="str">
        <f>IF($AC41=1,VLOOKUP($AD41,'DATA missed pays'!$A$2:$R$602,AI$2,FALSE),"")</f>
        <v>FORBES ROAD EAST AVTS</v>
      </c>
      <c r="AJ41" s="17">
        <f>IF($AC41=1,VLOOKUP($AD41,'DATA missed pays'!$A$2:$EA$45000,AJ$2,FALSE),"")</f>
        <v>286620.625</v>
      </c>
      <c r="AK41" s="54">
        <f>IF(OR($AC41=0,W41=1),"",VLOOKUP($AD41,'DATA missed pays'!$A$2:$EA$45000,AK$2,FALSE)*100)</f>
        <v>24.576568603515625</v>
      </c>
      <c r="AL41" s="9"/>
    </row>
    <row r="42" spans="22:38">
      <c r="V42" s="21">
        <f>VLOOKUP($AD42,'DATA missed pays'!$A$2:$EA$45000,V$2,FALSE)</f>
        <v>0</v>
      </c>
      <c r="W42" s="2">
        <f t="shared" si="0"/>
        <v>0</v>
      </c>
      <c r="Y42" s="9"/>
      <c r="Z42" s="10" t="s">
        <v>734</v>
      </c>
      <c r="AA42" s="11">
        <f>VLOOKUP(Z42,_xlfn.ANCHORARRAY(KEY!$E$2),2,FALSE)</f>
        <v>20</v>
      </c>
      <c r="AB42" s="11">
        <v>18</v>
      </c>
      <c r="AC42" s="11">
        <f t="shared" si="1"/>
        <v>1</v>
      </c>
      <c r="AD42" s="12">
        <f>IF($AC42=1,VLOOKUP($AC$19,'CROSSWALK LEA TO SENATE'!$A$2:$AM$51,$AA42,FALSE),"")</f>
        <v>107652207</v>
      </c>
      <c r="AE42" s="9"/>
      <c r="AF42" s="9"/>
      <c r="AG42" s="9"/>
      <c r="AH42" s="9"/>
      <c r="AI42" s="13" t="str">
        <f>IF($AC42=1,VLOOKUP($AD42,'DATA missed pays'!$A$2:$R$602,AI$2,FALSE),"")</f>
        <v>E WSTMRLND CO AVTS</v>
      </c>
      <c r="AJ42" s="17">
        <f>IF($AC42=1,VLOOKUP($AD42,'DATA missed pays'!$A$2:$EA$45000,AJ$2,FALSE),"")</f>
        <v>113538.0859375</v>
      </c>
      <c r="AK42" s="54">
        <f>IF(OR($AC42=0,W42=1),"",VLOOKUP($AD42,'DATA missed pays'!$A$2:$EA$45000,AK$2,FALSE)*100)</f>
        <v>23.268397152423859</v>
      </c>
      <c r="AL42" s="9"/>
    </row>
    <row r="43" spans="22:38">
      <c r="V43" s="21">
        <f>VLOOKUP($AD43,'DATA missed pays'!$A$2:$EA$45000,V$2,FALSE)</f>
        <v>0</v>
      </c>
      <c r="W43" s="2">
        <f t="shared" si="0"/>
        <v>0</v>
      </c>
      <c r="Y43" s="9"/>
      <c r="Z43" s="10" t="s">
        <v>735</v>
      </c>
      <c r="AA43" s="11">
        <f>VLOOKUP(Z43,_xlfn.ANCHORARRAY(KEY!$E$2),2,FALSE)</f>
        <v>21</v>
      </c>
      <c r="AB43" s="11">
        <v>19</v>
      </c>
      <c r="AC43" s="11">
        <f t="shared" si="1"/>
        <v>1</v>
      </c>
      <c r="AD43" s="12">
        <f>IF($AC43=1,VLOOKUP($AC$19,'CROSSWALK LEA TO SENATE'!$A$2:$AM$51,$AA43,FALSE),"")</f>
        <v>107000000</v>
      </c>
      <c r="AE43" s="9"/>
      <c r="AF43" s="9"/>
      <c r="AG43" s="9"/>
      <c r="AH43" s="9"/>
      <c r="AI43" s="13" t="str">
        <f>IF($AC43=1,VLOOKUP($AD43,'DATA missed pays'!$A$2:$R$602,AI$2,FALSE),"")</f>
        <v>IU 07 WESTMORELAND</v>
      </c>
      <c r="AJ43" s="17">
        <f>IF($AC43=1,VLOOKUP($AD43,'DATA missed pays'!$A$2:$EA$45000,AJ$2,FALSE),"")</f>
        <v>1840316.75</v>
      </c>
      <c r="AK43" s="54">
        <f>IF(OR($AC43=0,W43=1),"",VLOOKUP($AD43,'DATA missed pays'!$A$2:$EA$45000,AK$2,FALSE)*100)</f>
        <v>27.791625261306763</v>
      </c>
      <c r="AL43" s="9"/>
    </row>
    <row r="44" spans="22:38">
      <c r="V44" s="21" t="e">
        <f>VLOOKUP($AD44,'DATA missed pays'!$A$2:$EA$45000,V$2,FALSE)</f>
        <v>#N/A</v>
      </c>
      <c r="W44" s="2">
        <f t="shared" si="0"/>
        <v>0</v>
      </c>
      <c r="Y44" s="9"/>
      <c r="Z44" s="10" t="s">
        <v>736</v>
      </c>
      <c r="AA44" s="11">
        <f>VLOOKUP(Z44,_xlfn.ANCHORARRAY(KEY!$E$2),2,FALSE)</f>
        <v>22</v>
      </c>
      <c r="AB44" s="11">
        <v>20</v>
      </c>
      <c r="AC44" s="11">
        <f t="shared" si="1"/>
        <v>0</v>
      </c>
      <c r="AD44" s="12" t="str">
        <f>IF($AC44=1,VLOOKUP($AC$19,'CROSSWALK LEA TO SENATE'!$A$2:$AM$51,$AA44,FALSE),"")</f>
        <v/>
      </c>
      <c r="AE44" s="9"/>
      <c r="AF44" s="9"/>
      <c r="AG44" s="9"/>
      <c r="AH44" s="9"/>
      <c r="AI44" s="13" t="str">
        <f>IF($AC44=1,VLOOKUP($AD44,'DATA missed pays'!$A$2:$R$602,AI$2,FALSE),"")</f>
        <v/>
      </c>
      <c r="AJ44" s="17" t="str">
        <f>IF($AC44=1,VLOOKUP($AD44,'DATA missed pays'!$A$2:$EA$45000,AJ$2,FALSE),"")</f>
        <v/>
      </c>
      <c r="AK44" s="54" t="str">
        <f>IF(OR($AC44=0,W44=1),"",VLOOKUP($AD44,'DATA missed pays'!$A$2:$EA$45000,AK$2,FALSE)*100)</f>
        <v/>
      </c>
      <c r="AL44" s="9"/>
    </row>
    <row r="45" spans="22:38">
      <c r="V45" s="21" t="e">
        <f>VLOOKUP($AD45,'DATA missed pays'!$A$2:$EA$45000,V$2,FALSE)</f>
        <v>#N/A</v>
      </c>
      <c r="W45" s="2">
        <f t="shared" si="0"/>
        <v>0</v>
      </c>
      <c r="Y45" s="9"/>
      <c r="Z45" s="10" t="s">
        <v>737</v>
      </c>
      <c r="AA45" s="11">
        <f>VLOOKUP(Z45,_xlfn.ANCHORARRAY(KEY!$E$2),2,FALSE)</f>
        <v>23</v>
      </c>
      <c r="AB45" s="11">
        <v>21</v>
      </c>
      <c r="AC45" s="11">
        <f t="shared" si="1"/>
        <v>0</v>
      </c>
      <c r="AD45" s="12" t="str">
        <f>IF($AC45=1,VLOOKUP($AC$19,'CROSSWALK LEA TO SENATE'!$A$2:$AM$51,$AA45,FALSE),"")</f>
        <v/>
      </c>
      <c r="AE45" s="9"/>
      <c r="AF45" s="9"/>
      <c r="AG45" s="9"/>
      <c r="AH45" s="9"/>
      <c r="AI45" s="13" t="str">
        <f>IF($AC45=1,VLOOKUP($AD45,'DATA missed pays'!$A$2:$R$602,AI$2,FALSE),"")</f>
        <v/>
      </c>
      <c r="AJ45" s="17" t="str">
        <f>IF($AC45=1,VLOOKUP($AD45,'DATA missed pays'!$A$2:$EA$45000,AJ$2,FALSE),"")</f>
        <v/>
      </c>
      <c r="AK45" s="54" t="str">
        <f>IF(OR($AC45=0,W45=1),"",VLOOKUP($AD45,'DATA missed pays'!$A$2:$EA$45000,AK$2,FALSE)*100)</f>
        <v/>
      </c>
      <c r="AL45" s="9"/>
    </row>
    <row r="46" spans="22:38">
      <c r="V46" s="21" t="e">
        <f>VLOOKUP($AD46,'DATA missed pays'!$A$2:$EA$45000,V$2,FALSE)</f>
        <v>#N/A</v>
      </c>
      <c r="W46" s="2">
        <f t="shared" si="0"/>
        <v>0</v>
      </c>
      <c r="Y46" s="9"/>
      <c r="Z46" s="10" t="s">
        <v>738</v>
      </c>
      <c r="AA46" s="11">
        <f>VLOOKUP(Z46,_xlfn.ANCHORARRAY(KEY!$E$2),2,FALSE)</f>
        <v>24</v>
      </c>
      <c r="AB46" s="11">
        <v>22</v>
      </c>
      <c r="AC46" s="11">
        <f t="shared" si="1"/>
        <v>0</v>
      </c>
      <c r="AD46" s="12" t="str">
        <f>IF($AC46=1,VLOOKUP($AC$19,'CROSSWALK LEA TO SENATE'!$A$2:$AM$51,$AA46,FALSE),"")</f>
        <v/>
      </c>
      <c r="AE46" s="9"/>
      <c r="AF46" s="9"/>
      <c r="AG46" s="9"/>
      <c r="AH46" s="9"/>
      <c r="AI46" s="13" t="str">
        <f>IF($AC46=1,VLOOKUP($AD46,'DATA missed pays'!$A$2:$R$602,AI$2,FALSE),"")</f>
        <v/>
      </c>
      <c r="AJ46" s="17" t="str">
        <f>IF($AC46=1,VLOOKUP($AD46,'DATA missed pays'!$A$2:$EA$45000,AJ$2,FALSE),"")</f>
        <v/>
      </c>
      <c r="AK46" s="54" t="str">
        <f>IF(OR($AC46=0,W46=1),"",VLOOKUP($AD46,'DATA missed pays'!$A$2:$EA$45000,AK$2,FALSE)*100)</f>
        <v/>
      </c>
      <c r="AL46" s="9"/>
    </row>
    <row r="47" spans="22:38">
      <c r="V47" s="21" t="e">
        <f>VLOOKUP($AD47,'DATA missed pays'!$A$2:$EA$45000,V$2,FALSE)</f>
        <v>#N/A</v>
      </c>
      <c r="W47" s="2">
        <f t="shared" si="0"/>
        <v>0</v>
      </c>
      <c r="Y47" s="9"/>
      <c r="Z47" s="10" t="s">
        <v>739</v>
      </c>
      <c r="AA47" s="11">
        <f>VLOOKUP(Z47,_xlfn.ANCHORARRAY(KEY!$E$2),2,FALSE)</f>
        <v>25</v>
      </c>
      <c r="AB47" s="11">
        <v>23</v>
      </c>
      <c r="AC47" s="11">
        <f t="shared" si="1"/>
        <v>0</v>
      </c>
      <c r="AD47" s="12" t="str">
        <f>IF($AC47=1,VLOOKUP($AC$19,'CROSSWALK LEA TO SENATE'!$A$2:$AM$51,$AA47,FALSE),"")</f>
        <v/>
      </c>
      <c r="AE47" s="9"/>
      <c r="AF47" s="9"/>
      <c r="AG47" s="9"/>
      <c r="AH47" s="9"/>
      <c r="AI47" s="13" t="str">
        <f>IF($AC47=1,VLOOKUP($AD47,'DATA missed pays'!$A$2:$R$602,AI$2,FALSE),"")</f>
        <v/>
      </c>
      <c r="AJ47" s="17" t="str">
        <f>IF($AC47=1,VLOOKUP($AD47,'DATA missed pays'!$A$2:$EA$45000,AJ$2,FALSE),"")</f>
        <v/>
      </c>
      <c r="AK47" s="54" t="str">
        <f>IF(OR($AC47=0,W47=1),"",VLOOKUP($AD47,'DATA missed pays'!$A$2:$EA$45000,AK$2,FALSE)*100)</f>
        <v/>
      </c>
      <c r="AL47" s="9"/>
    </row>
    <row r="48" spans="22:38">
      <c r="V48" s="21" t="e">
        <f>VLOOKUP($AD48,'DATA missed pays'!$A$2:$EA$45000,V$2,FALSE)</f>
        <v>#N/A</v>
      </c>
      <c r="W48" s="2">
        <f t="shared" si="0"/>
        <v>0</v>
      </c>
      <c r="Y48" s="9"/>
      <c r="Z48" s="10" t="s">
        <v>740</v>
      </c>
      <c r="AA48" s="11">
        <f>VLOOKUP(Z48,_xlfn.ANCHORARRAY(KEY!$E$2),2,FALSE)</f>
        <v>26</v>
      </c>
      <c r="AB48" s="11">
        <v>24</v>
      </c>
      <c r="AC48" s="11">
        <f t="shared" si="1"/>
        <v>0</v>
      </c>
      <c r="AD48" s="12" t="str">
        <f>IF($AC48=1,VLOOKUP($AC$19,'CROSSWALK LEA TO SENATE'!$A$2:$AM$51,$AA48,FALSE),"")</f>
        <v/>
      </c>
      <c r="AE48" s="9"/>
      <c r="AF48" s="9"/>
      <c r="AG48" s="9"/>
      <c r="AH48" s="9"/>
      <c r="AI48" s="13" t="str">
        <f>IF($AC48=1,VLOOKUP($AD48,'DATA missed pays'!$A$2:$R$602,AI$2,FALSE),"")</f>
        <v/>
      </c>
      <c r="AJ48" s="17" t="str">
        <f>IF($AC48=1,VLOOKUP($AD48,'DATA missed pays'!$A$2:$EA$45000,AJ$2,FALSE),"")</f>
        <v/>
      </c>
      <c r="AK48" s="54" t="str">
        <f>IF(OR($AC48=0,W48=1),"",VLOOKUP($AD48,'DATA missed pays'!$A$2:$EA$45000,AK$2,FALSE)*100)</f>
        <v/>
      </c>
      <c r="AL48" s="9"/>
    </row>
    <row r="49" spans="22:38">
      <c r="V49" s="21" t="e">
        <f>VLOOKUP($AD49,'DATA missed pays'!$A$2:$EA$45000,V$2,FALSE)</f>
        <v>#N/A</v>
      </c>
      <c r="W49" s="2">
        <f t="shared" si="0"/>
        <v>0</v>
      </c>
      <c r="Y49" s="9"/>
      <c r="Z49" s="10" t="s">
        <v>741</v>
      </c>
      <c r="AA49" s="11">
        <f>VLOOKUP(Z49,_xlfn.ANCHORARRAY(KEY!$E$2),2,FALSE)</f>
        <v>27</v>
      </c>
      <c r="AB49" s="11">
        <v>25</v>
      </c>
      <c r="AC49" s="11">
        <f t="shared" si="1"/>
        <v>0</v>
      </c>
      <c r="AD49" s="12" t="str">
        <f>IF($AC49=1,VLOOKUP($AC$19,'CROSSWALK LEA TO SENATE'!$A$2:$AM$51,$AA49,FALSE),"")</f>
        <v/>
      </c>
      <c r="AE49" s="9"/>
      <c r="AF49" s="9"/>
      <c r="AG49" s="9"/>
      <c r="AH49" s="9"/>
      <c r="AI49" s="13" t="str">
        <f>IF($AC49=1,VLOOKUP($AD49,'DATA missed pays'!$A$2:$R$602,AI$2,FALSE),"")</f>
        <v/>
      </c>
      <c r="AJ49" s="17" t="str">
        <f>IF($AC49=1,VLOOKUP($AD49,'DATA missed pays'!$A$2:$EA$45000,AJ$2,FALSE),"")</f>
        <v/>
      </c>
      <c r="AK49" s="54" t="str">
        <f>IF(OR($AC49=0,W49=1),"",VLOOKUP($AD49,'DATA missed pays'!$A$2:$EA$45000,AK$2,FALSE)*100)</f>
        <v/>
      </c>
      <c r="AL49" s="9"/>
    </row>
    <row r="50" spans="22:38">
      <c r="V50" s="21" t="e">
        <f>VLOOKUP($AD50,'DATA missed pays'!$A$2:$EA$45000,V$2,FALSE)</f>
        <v>#N/A</v>
      </c>
      <c r="W50" s="2">
        <f t="shared" si="0"/>
        <v>0</v>
      </c>
      <c r="Y50" s="9"/>
      <c r="Z50" s="10" t="s">
        <v>742</v>
      </c>
      <c r="AA50" s="11">
        <f>VLOOKUP(Z50,_xlfn.ANCHORARRAY(KEY!$E$2),2,FALSE)</f>
        <v>28</v>
      </c>
      <c r="AB50" s="11">
        <v>26</v>
      </c>
      <c r="AC50" s="11">
        <f t="shared" si="1"/>
        <v>0</v>
      </c>
      <c r="AD50" s="12" t="str">
        <f>IF($AC50=1,VLOOKUP($AC$19,'CROSSWALK LEA TO SENATE'!$A$2:$AM$51,$AA50,FALSE),"")</f>
        <v/>
      </c>
      <c r="AE50" s="9"/>
      <c r="AF50" s="9"/>
      <c r="AG50" s="9"/>
      <c r="AH50" s="9"/>
      <c r="AI50" s="13" t="str">
        <f>IF($AC50=1,VLOOKUP($AD50,'DATA missed pays'!$A$2:$R$602,AI$2,FALSE),"")</f>
        <v/>
      </c>
      <c r="AJ50" s="17" t="str">
        <f>IF($AC50=1,VLOOKUP($AD50,'DATA missed pays'!$A$2:$EA$45000,AJ$2,FALSE),"")</f>
        <v/>
      </c>
      <c r="AK50" s="54" t="str">
        <f>IF(OR($AC50=0,W50=1),"",VLOOKUP($AD50,'DATA missed pays'!$A$2:$EA$45000,AK$2,FALSE)*100)</f>
        <v/>
      </c>
      <c r="AL50" s="9"/>
    </row>
    <row r="51" spans="22:38">
      <c r="V51" s="21" t="e">
        <f>VLOOKUP($AD51,'DATA missed pays'!$A$2:$EA$45000,V$2,FALSE)</f>
        <v>#N/A</v>
      </c>
      <c r="W51" s="2">
        <f t="shared" si="0"/>
        <v>0</v>
      </c>
      <c r="Y51" s="9"/>
      <c r="Z51" s="10" t="s">
        <v>743</v>
      </c>
      <c r="AA51" s="11">
        <f>VLOOKUP(Z51,_xlfn.ANCHORARRAY(KEY!$E$2),2,FALSE)</f>
        <v>29</v>
      </c>
      <c r="AB51" s="11">
        <v>27</v>
      </c>
      <c r="AC51" s="11">
        <f t="shared" si="1"/>
        <v>0</v>
      </c>
      <c r="AD51" s="12" t="str">
        <f>IF($AC51=1,VLOOKUP($AC$19,'CROSSWALK LEA TO SENATE'!$A$2:$AM$51,$AA51,FALSE),"")</f>
        <v/>
      </c>
      <c r="AE51" s="9"/>
      <c r="AF51" s="9"/>
      <c r="AG51" s="9"/>
      <c r="AH51" s="9"/>
      <c r="AI51" s="13" t="str">
        <f>IF($AC51=1,VLOOKUP($AD51,'DATA missed pays'!$A$2:$R$602,AI$2,FALSE),"")</f>
        <v/>
      </c>
      <c r="AJ51" s="17" t="str">
        <f>IF($AC51=1,VLOOKUP($AD51,'DATA missed pays'!$A$2:$EA$45000,AJ$2,FALSE),"")</f>
        <v/>
      </c>
      <c r="AK51" s="54" t="str">
        <f>IF(OR($AC51=0,W51=1),"",VLOOKUP($AD51,'DATA missed pays'!$A$2:$EA$45000,AK$2,FALSE)*100)</f>
        <v/>
      </c>
      <c r="AL51" s="9"/>
    </row>
    <row r="52" spans="22:38">
      <c r="V52" s="21" t="e">
        <f>VLOOKUP($AD52,'DATA missed pays'!$A$2:$EA$45000,V$2,FALSE)</f>
        <v>#N/A</v>
      </c>
      <c r="W52" s="2">
        <f t="shared" si="0"/>
        <v>0</v>
      </c>
      <c r="Y52" s="9"/>
      <c r="Z52" s="10" t="s">
        <v>744</v>
      </c>
      <c r="AA52" s="11">
        <f>VLOOKUP(Z52,_xlfn.ANCHORARRAY(KEY!$E$2),2,FALSE)</f>
        <v>30</v>
      </c>
      <c r="AB52" s="11">
        <v>28</v>
      </c>
      <c r="AC52" s="11">
        <f t="shared" si="1"/>
        <v>0</v>
      </c>
      <c r="AD52" s="12" t="str">
        <f>IF($AC52=1,VLOOKUP($AC$19,'CROSSWALK LEA TO SENATE'!$A$2:$AM$51,$AA52,FALSE),"")</f>
        <v/>
      </c>
      <c r="AE52" s="9"/>
      <c r="AF52" s="9"/>
      <c r="AG52" s="9"/>
      <c r="AH52" s="9"/>
      <c r="AI52" s="13" t="str">
        <f>IF($AC52=1,VLOOKUP($AD52,'DATA missed pays'!$A$2:$R$602,AI$2,FALSE),"")</f>
        <v/>
      </c>
      <c r="AJ52" s="17" t="str">
        <f>IF($AC52=1,VLOOKUP($AD52,'DATA missed pays'!$A$2:$EA$45000,AJ$2,FALSE),"")</f>
        <v/>
      </c>
      <c r="AK52" s="54" t="str">
        <f>IF(OR($AC52=0,W52=1),"",VLOOKUP($AD52,'DATA missed pays'!$A$2:$EA$45000,AK$2,FALSE)*100)</f>
        <v/>
      </c>
      <c r="AL52" s="9"/>
    </row>
    <row r="53" spans="22:38">
      <c r="V53" s="21" t="e">
        <f>VLOOKUP($AD53,'DATA missed pays'!$A$2:$EA$45000,V$2,FALSE)</f>
        <v>#N/A</v>
      </c>
      <c r="W53" s="2">
        <f t="shared" si="0"/>
        <v>0</v>
      </c>
      <c r="Y53" s="9"/>
      <c r="Z53" s="10" t="s">
        <v>745</v>
      </c>
      <c r="AA53" s="11">
        <f>VLOOKUP(Z53,_xlfn.ANCHORARRAY(KEY!$E$2),2,FALSE)</f>
        <v>31</v>
      </c>
      <c r="AB53" s="11">
        <v>29</v>
      </c>
      <c r="AC53" s="11">
        <f t="shared" si="1"/>
        <v>0</v>
      </c>
      <c r="AD53" s="12" t="str">
        <f>IF($AC53=1,VLOOKUP($AC$19,'CROSSWALK LEA TO SENATE'!$A$2:$AM$51,$AA53,FALSE),"")</f>
        <v/>
      </c>
      <c r="AE53" s="9"/>
      <c r="AF53" s="9"/>
      <c r="AG53" s="9"/>
      <c r="AH53" s="9"/>
      <c r="AI53" s="13" t="str">
        <f>IF($AC53=1,VLOOKUP($AD53,'DATA missed pays'!$A$2:$R$602,AI$2,FALSE),"")</f>
        <v/>
      </c>
      <c r="AJ53" s="17" t="str">
        <f>IF($AC53=1,VLOOKUP($AD53,'DATA missed pays'!$A$2:$EA$45000,AJ$2,FALSE),"")</f>
        <v/>
      </c>
      <c r="AK53" s="54" t="str">
        <f>IF(OR($AC53=0,W53=1),"",VLOOKUP($AD53,'DATA missed pays'!$A$2:$EA$45000,AK$2,FALSE)*100)</f>
        <v/>
      </c>
      <c r="AL53" s="9"/>
    </row>
    <row r="54" spans="22:38">
      <c r="V54" s="21" t="e">
        <f>VLOOKUP($AD54,'DATA missed pays'!$A$2:$EA$45000,V$2,FALSE)</f>
        <v>#N/A</v>
      </c>
      <c r="W54" s="2">
        <f t="shared" si="0"/>
        <v>0</v>
      </c>
      <c r="Y54" s="9"/>
      <c r="Z54" s="10" t="s">
        <v>746</v>
      </c>
      <c r="AA54" s="11">
        <f>VLOOKUP(Z54,_xlfn.ANCHORARRAY(KEY!$E$2),2,FALSE)</f>
        <v>32</v>
      </c>
      <c r="AB54" s="11">
        <v>30</v>
      </c>
      <c r="AC54" s="11">
        <f t="shared" si="1"/>
        <v>0</v>
      </c>
      <c r="AD54" s="12" t="str">
        <f>IF($AC54=1,VLOOKUP($AC$19,'CROSSWALK LEA TO SENATE'!$A$2:$AM$51,$AA54,FALSE),"")</f>
        <v/>
      </c>
      <c r="AE54" s="9"/>
      <c r="AF54" s="9"/>
      <c r="AG54" s="9"/>
      <c r="AH54" s="9"/>
      <c r="AI54" s="13" t="str">
        <f>IF($AC54=1,VLOOKUP($AD54,'DATA missed pays'!$A$2:$R$602,AI$2,FALSE),"")</f>
        <v/>
      </c>
      <c r="AJ54" s="17" t="str">
        <f>IF($AC54=1,VLOOKUP($AD54,'DATA missed pays'!$A$2:$EA$45000,AJ$2,FALSE),"")</f>
        <v/>
      </c>
      <c r="AK54" s="54" t="str">
        <f>IF(OR($AC54=0,W54=1),"",VLOOKUP($AD54,'DATA missed pays'!$A$2:$EA$45000,AK$2,FALSE)*100)</f>
        <v/>
      </c>
      <c r="AL54" s="9"/>
    </row>
    <row r="55" spans="22:38">
      <c r="V55" s="21" t="e">
        <f>VLOOKUP($AD55,'DATA missed pays'!$A$2:$EA$45000,V$2,FALSE)</f>
        <v>#N/A</v>
      </c>
      <c r="W55" s="2">
        <f t="shared" si="0"/>
        <v>0</v>
      </c>
      <c r="Y55" s="9"/>
      <c r="Z55" s="10" t="s">
        <v>747</v>
      </c>
      <c r="AA55" s="11">
        <f>VLOOKUP(Z55,_xlfn.ANCHORARRAY(KEY!$E$2),2,FALSE)</f>
        <v>33</v>
      </c>
      <c r="AB55" s="11">
        <v>31</v>
      </c>
      <c r="AC55" s="11">
        <f t="shared" si="1"/>
        <v>0</v>
      </c>
      <c r="AD55" s="12" t="str">
        <f>IF($AC55=1,VLOOKUP($AC$19,'CROSSWALK LEA TO SENATE'!$A$2:$AM$51,$AA55,FALSE),"")</f>
        <v/>
      </c>
      <c r="AE55" s="9"/>
      <c r="AF55" s="9"/>
      <c r="AG55" s="9"/>
      <c r="AH55" s="9"/>
      <c r="AI55" s="13" t="str">
        <f>IF($AC55=1,VLOOKUP($AD55,'DATA missed pays'!$A$2:$R$602,AI$2,FALSE),"")</f>
        <v/>
      </c>
      <c r="AJ55" s="17" t="str">
        <f>IF($AC55=1,VLOOKUP($AD55,'DATA missed pays'!$A$2:$EA$45000,AJ$2,FALSE),"")</f>
        <v/>
      </c>
      <c r="AK55" s="54" t="str">
        <f>IF(OR($AC55=0,W55=1),"",VLOOKUP($AD55,'DATA missed pays'!$A$2:$EA$45000,AK$2,FALSE)*100)</f>
        <v/>
      </c>
      <c r="AL55" s="9"/>
    </row>
    <row r="56" spans="22:38">
      <c r="V56" s="21" t="e">
        <f>VLOOKUP($AD56,'DATA missed pays'!$A$2:$EA$45000,V$2,FALSE)</f>
        <v>#N/A</v>
      </c>
      <c r="W56" s="2">
        <f>_xlfn.IFNA(V56,0)</f>
        <v>0</v>
      </c>
      <c r="Y56" s="9"/>
      <c r="Z56" s="10" t="s">
        <v>748</v>
      </c>
      <c r="AA56" s="11">
        <f>VLOOKUP(Z56,_xlfn.ANCHORARRAY(KEY!$E$2),2,FALSE)</f>
        <v>34</v>
      </c>
      <c r="AB56" s="11">
        <v>32</v>
      </c>
      <c r="AC56" s="11">
        <f t="shared" si="1"/>
        <v>0</v>
      </c>
      <c r="AD56" s="12" t="str">
        <f>IF($AC56=1,VLOOKUP($AC$19,'CROSSWALK LEA TO SENATE'!$A$2:$AM$51,$AA56,FALSE),"")</f>
        <v/>
      </c>
      <c r="AE56" s="9"/>
      <c r="AF56" s="9"/>
      <c r="AG56" s="9"/>
      <c r="AH56" s="9"/>
      <c r="AI56" s="13" t="str">
        <f>IF($AC56=1,VLOOKUP($AD56,'DATA missed pays'!$A$2:$R$602,AI$2,FALSE),"")</f>
        <v/>
      </c>
      <c r="AJ56" s="17" t="str">
        <f>IF($AC56=1,VLOOKUP($AD56,'DATA missed pays'!$A$2:$EA$45000,AJ$2,FALSE),"")</f>
        <v/>
      </c>
      <c r="AK56" s="54" t="str">
        <f>IF(OR($AC56=0,W56=1),"",VLOOKUP($AD56,'DATA missed pays'!$A$2:$EA$45000,AK$2,FALSE)*100)</f>
        <v/>
      </c>
      <c r="AL56" s="9"/>
    </row>
    <row r="57" spans="22:38">
      <c r="V57" s="21" t="e">
        <f>VLOOKUP($AD57,'DATA missed pays'!$A$2:$EA$45000,V$2,FALSE)</f>
        <v>#N/A</v>
      </c>
      <c r="W57" s="2">
        <f t="shared" ref="W57:W61" si="2">_xlfn.IFNA(V57,0)</f>
        <v>0</v>
      </c>
      <c r="Y57" s="9"/>
      <c r="Z57" s="10" t="s">
        <v>749</v>
      </c>
      <c r="AA57" s="11">
        <f>VLOOKUP(Z57,_xlfn.ANCHORARRAY(KEY!$E$2),2,FALSE)</f>
        <v>35</v>
      </c>
      <c r="AB57" s="11">
        <v>33</v>
      </c>
      <c r="AC57" s="11">
        <f t="shared" si="1"/>
        <v>0</v>
      </c>
      <c r="AD57" s="12" t="str">
        <f>IF($AC57=1,VLOOKUP($AC$19,'CROSSWALK LEA TO SENATE'!$A$2:$AM$51,$AA57,FALSE),"")</f>
        <v/>
      </c>
      <c r="AE57" s="9"/>
      <c r="AF57" s="9"/>
      <c r="AG57" s="9"/>
      <c r="AH57" s="9"/>
      <c r="AI57" s="13" t="str">
        <f>IF($AC57=1,VLOOKUP($AD57,'DATA missed pays'!$A$2:$R$602,AI$2,FALSE),"")</f>
        <v/>
      </c>
      <c r="AJ57" s="17" t="str">
        <f>IF($AC57=1,VLOOKUP($AD57,'DATA missed pays'!$A$2:$EA$45000,AJ$2,FALSE),"")</f>
        <v/>
      </c>
      <c r="AK57" s="54" t="str">
        <f>IF(OR($AC57=0,W57=1),"",VLOOKUP($AD57,'DATA missed pays'!$A$2:$EA$45000,AK$2,FALSE)*100)</f>
        <v/>
      </c>
      <c r="AL57" s="9"/>
    </row>
    <row r="58" spans="22:38">
      <c r="V58" s="21" t="e">
        <f>VLOOKUP($AD58,'DATA missed pays'!$A$2:$EA$45000,V$2,FALSE)</f>
        <v>#N/A</v>
      </c>
      <c r="W58" s="2">
        <f t="shared" si="2"/>
        <v>0</v>
      </c>
      <c r="Y58" s="9"/>
      <c r="Z58" s="10" t="s">
        <v>750</v>
      </c>
      <c r="AA58" s="11">
        <f>VLOOKUP(Z58,_xlfn.ANCHORARRAY(KEY!$E$2),2,FALSE)</f>
        <v>36</v>
      </c>
      <c r="AB58" s="11">
        <v>34</v>
      </c>
      <c r="AC58" s="11">
        <f t="shared" si="1"/>
        <v>0</v>
      </c>
      <c r="AD58" s="12" t="str">
        <f>IF($AC58=1,VLOOKUP($AC$19,'CROSSWALK LEA TO SENATE'!$A$2:$AM$51,$AA58,FALSE),"")</f>
        <v/>
      </c>
      <c r="AE58" s="9"/>
      <c r="AF58" s="9"/>
      <c r="AG58" s="9"/>
      <c r="AH58" s="9"/>
      <c r="AI58" s="13" t="str">
        <f>IF($AC58=1,VLOOKUP($AD58,'DATA missed pays'!$A$2:$R$602,AI$2,FALSE),"")</f>
        <v/>
      </c>
      <c r="AJ58" s="17" t="str">
        <f>IF($AC58=1,VLOOKUP($AD58,'DATA missed pays'!$A$2:$EA$45000,AJ$2,FALSE),"")</f>
        <v/>
      </c>
      <c r="AK58" s="54" t="str">
        <f>IF(OR($AC58=0,W58=1),"",VLOOKUP($AD58,'DATA missed pays'!$A$2:$EA$45000,AK$2,FALSE)*100)</f>
        <v/>
      </c>
      <c r="AL58" s="9"/>
    </row>
    <row r="59" spans="22:38">
      <c r="V59" s="21" t="e">
        <f>VLOOKUP($AD59,'DATA missed pays'!$A$2:$EA$45000,V$2,FALSE)</f>
        <v>#N/A</v>
      </c>
      <c r="W59" s="2">
        <f t="shared" si="2"/>
        <v>0</v>
      </c>
      <c r="Y59" s="9"/>
      <c r="Z59" s="10" t="s">
        <v>751</v>
      </c>
      <c r="AA59" s="11">
        <f>VLOOKUP(Z59,_xlfn.ANCHORARRAY(KEY!$E$2),2,FALSE)</f>
        <v>37</v>
      </c>
      <c r="AB59" s="11">
        <v>35</v>
      </c>
      <c r="AC59" s="11">
        <f t="shared" si="1"/>
        <v>0</v>
      </c>
      <c r="AD59" s="12" t="str">
        <f>IF($AC59=1,VLOOKUP($AC$19,'CROSSWALK LEA TO SENATE'!$A$2:$AM$51,$AA59,FALSE),"")</f>
        <v/>
      </c>
      <c r="AE59" s="9"/>
      <c r="AF59" s="9"/>
      <c r="AG59" s="9"/>
      <c r="AH59" s="9"/>
      <c r="AI59" s="13" t="str">
        <f>IF($AC59=1,VLOOKUP($AD59,'DATA missed pays'!$A$2:$R$602,AI$2,FALSE),"")</f>
        <v/>
      </c>
      <c r="AJ59" s="17" t="str">
        <f>IF($AC59=1,VLOOKUP($AD59,'DATA missed pays'!$A$2:$EA$45000,AJ$2,FALSE),"")</f>
        <v/>
      </c>
      <c r="AK59" s="54" t="str">
        <f>IF(OR($AC59=0,W59=1),"",VLOOKUP($AD59,'DATA missed pays'!$A$2:$EA$45000,AK$2,FALSE)*100)</f>
        <v/>
      </c>
      <c r="AL59" s="9"/>
    </row>
    <row r="60" spans="22:38">
      <c r="V60" s="21" t="e">
        <f>VLOOKUP($AD60,'DATA missed pays'!$A$2:$EA$45000,V$2,FALSE)</f>
        <v>#N/A</v>
      </c>
      <c r="W60" s="2">
        <f t="shared" si="2"/>
        <v>0</v>
      </c>
      <c r="Y60" s="9"/>
      <c r="Z60" s="10" t="s">
        <v>752</v>
      </c>
      <c r="AA60" s="11">
        <f>VLOOKUP(Z60,_xlfn.ANCHORARRAY(KEY!$E$2),2,FALSE)</f>
        <v>38</v>
      </c>
      <c r="AB60" s="11">
        <v>36</v>
      </c>
      <c r="AC60" s="11">
        <f t="shared" si="1"/>
        <v>0</v>
      </c>
      <c r="AD60" s="12" t="str">
        <f>IF($AC60=1,VLOOKUP($AC$19,'CROSSWALK LEA TO SENATE'!$A$2:$AM$51,$AA60,FALSE),"")</f>
        <v/>
      </c>
      <c r="AE60" s="9"/>
      <c r="AF60" s="9"/>
      <c r="AG60" s="9"/>
      <c r="AH60" s="9"/>
      <c r="AI60" s="13" t="str">
        <f>IF($AC60=1,VLOOKUP($AD60,'DATA missed pays'!$A$2:$R$602,AI$2,FALSE),"")</f>
        <v/>
      </c>
      <c r="AJ60" s="17" t="str">
        <f>IF($AC60=1,VLOOKUP($AD60,'DATA missed pays'!$A$2:$EA$45000,AJ$2,FALSE),"")</f>
        <v/>
      </c>
      <c r="AK60" s="54" t="str">
        <f>IF(OR($AC60=0,W60=1),"",VLOOKUP($AD60,'DATA missed pays'!$A$2:$EA$45000,AK$2,FALSE)*100)</f>
        <v/>
      </c>
      <c r="AL60" s="9"/>
    </row>
    <row r="61" spans="22:38">
      <c r="V61" s="21" t="e">
        <f>VLOOKUP($AD61,'DATA missed pays'!$A$2:$EA$45000,V$2,FALSE)</f>
        <v>#N/A</v>
      </c>
      <c r="W61" s="2">
        <f t="shared" si="2"/>
        <v>0</v>
      </c>
      <c r="Y61" s="9"/>
      <c r="Z61" s="10" t="s">
        <v>753</v>
      </c>
      <c r="AA61" s="11">
        <f>VLOOKUP(Z61,_xlfn.ANCHORARRAY(KEY!$E$2),2,FALSE)</f>
        <v>39</v>
      </c>
      <c r="AB61" s="11">
        <v>37</v>
      </c>
      <c r="AC61" s="11">
        <f t="shared" si="1"/>
        <v>0</v>
      </c>
      <c r="AD61" s="12" t="str">
        <f>IF($AC61=1,VLOOKUP($AC$19,'CROSSWALK LEA TO SENATE'!$A$2:$AM$51,$AA61,FALSE),"")</f>
        <v/>
      </c>
      <c r="AE61" s="9"/>
      <c r="AF61" s="9"/>
      <c r="AG61" s="9"/>
      <c r="AH61" s="9"/>
      <c r="AI61" s="20" t="str">
        <f>IF($AC61=1,VLOOKUP($AD61,'DATA missed pays'!$A$2:$R$602,AI$2,FALSE),"")</f>
        <v/>
      </c>
      <c r="AJ61" s="21" t="str">
        <f>IF($AC61=1,VLOOKUP($AD61,'DATA missed pays'!$A$2:$EA$45000,AJ$2,FALSE),"")</f>
        <v/>
      </c>
      <c r="AK61" s="55" t="str">
        <f>IF(OR($AC61=0,W61=1),"",VLOOKUP($AD61,'DATA missed pays'!$A$2:$EA$45000,AK$2,FALSE)*100)</f>
        <v/>
      </c>
      <c r="AL61" s="9"/>
    </row>
    <row r="62" spans="22:38" ht="90" customHeight="1">
      <c r="Z62" s="9"/>
      <c r="AA62" s="9"/>
      <c r="AB62" s="9"/>
      <c r="AC62" s="9"/>
      <c r="AD62" s="9"/>
      <c r="AE62" s="9"/>
      <c r="AF62" s="9"/>
      <c r="AG62" s="9"/>
      <c r="AH62" s="9"/>
      <c r="AI62" s="81" t="s">
        <v>754</v>
      </c>
      <c r="AJ62" s="81"/>
      <c r="AK62" s="81"/>
      <c r="AL62" s="9"/>
    </row>
    <row r="63" spans="22:38" ht="78.75" customHeight="1">
      <c r="AH63" s="9"/>
      <c r="AI63" s="77" t="s">
        <v>755</v>
      </c>
      <c r="AJ63" s="77"/>
      <c r="AK63" s="77"/>
      <c r="AL63" s="9"/>
    </row>
    <row r="64" spans="22:38">
      <c r="AH64" s="9"/>
      <c r="AI64" s="9"/>
      <c r="AJ64" s="9"/>
      <c r="AK64" s="9"/>
      <c r="AL64" s="9"/>
    </row>
  </sheetData>
  <mergeCells count="3">
    <mergeCell ref="AI19:AJ19"/>
    <mergeCell ref="AI62:AK62"/>
    <mergeCell ref="AI63:AK63"/>
  </mergeCells>
  <printOptions horizontalCentered="1"/>
  <pageMargins left="0.7" right="0.7" top="0.75" bottom="0.75" header="0.3" footer="0.3"/>
  <pageSetup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69CDF24-C671-4C41-A7AD-632154B0A28B}">
          <x14:formula1>
            <xm:f>'LIST SENATE'!$F$2:$F$51</xm:f>
          </x14:formula1>
          <xm:sqref>AI19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AN608"/>
  <sheetViews>
    <sheetView topLeftCell="CY1" workbookViewId="0">
      <selection activeCell="AC1" sqref="AC1"/>
    </sheetView>
  </sheetViews>
  <sheetFormatPr defaultColWidth="8.85546875" defaultRowHeight="12.75"/>
  <cols>
    <col min="1" max="1" width="10" style="3" bestFit="1" customWidth="1"/>
    <col min="2" max="2" width="33.28515625" style="3" bestFit="1" customWidth="1"/>
    <col min="3" max="3" width="24.28515625" style="3" bestFit="1" customWidth="1"/>
    <col min="4" max="4" width="14.5703125" style="3" bestFit="1" customWidth="1"/>
    <col min="5" max="5" width="14.140625" style="3" bestFit="1" customWidth="1"/>
    <col min="6" max="6" width="13.140625" style="3" bestFit="1" customWidth="1"/>
    <col min="7" max="7" width="16.42578125" style="3" bestFit="1" customWidth="1"/>
    <col min="8" max="8" width="16.7109375" style="3" bestFit="1" customWidth="1"/>
    <col min="9" max="9" width="19.42578125" style="3" bestFit="1" customWidth="1"/>
    <col min="10" max="10" width="15.85546875" style="3" bestFit="1" customWidth="1"/>
    <col min="11" max="11" width="12.42578125" style="3" bestFit="1" customWidth="1"/>
    <col min="12" max="12" width="14.28515625" style="3" bestFit="1" customWidth="1"/>
    <col min="13" max="13" width="13.7109375" style="3" bestFit="1" customWidth="1"/>
    <col min="14" max="14" width="13.5703125" style="3" bestFit="1" customWidth="1"/>
    <col min="15" max="15" width="16" style="3" bestFit="1" customWidth="1"/>
    <col min="16" max="16" width="16.28515625" style="3" bestFit="1" customWidth="1"/>
    <col min="17" max="17" width="13.7109375" style="3" bestFit="1" customWidth="1"/>
    <col min="18" max="18" width="19.7109375" style="3" bestFit="1" customWidth="1"/>
    <col min="19" max="19" width="18.7109375" style="3" bestFit="1" customWidth="1"/>
    <col min="20" max="20" width="12" style="3" bestFit="1" customWidth="1"/>
    <col min="21" max="21" width="12.28515625" style="3" bestFit="1" customWidth="1"/>
    <col min="22" max="22" width="18.28515625" style="3" bestFit="1" customWidth="1"/>
    <col min="23" max="23" width="19.140625" style="3" bestFit="1" customWidth="1"/>
    <col min="24" max="24" width="21.7109375" style="3" bestFit="1" customWidth="1"/>
    <col min="25" max="26" width="18.7109375" style="3" bestFit="1" customWidth="1"/>
    <col min="27" max="27" width="17.42578125" style="3" bestFit="1" customWidth="1"/>
    <col min="28" max="28" width="22.28515625" style="3" bestFit="1" customWidth="1"/>
    <col min="29" max="29" width="14.28515625" style="3" bestFit="1" customWidth="1"/>
    <col min="30" max="30" width="15" style="3" bestFit="1" customWidth="1"/>
    <col min="31" max="31" width="14.85546875" style="3" bestFit="1" customWidth="1"/>
    <col min="32" max="32" width="10.7109375" style="3" bestFit="1" customWidth="1"/>
    <col min="33" max="33" width="12" style="3" bestFit="1" customWidth="1"/>
    <col min="34" max="34" width="14.7109375" style="3" bestFit="1" customWidth="1"/>
    <col min="35" max="35" width="16.28515625" style="3" bestFit="1" customWidth="1"/>
    <col min="36" max="36" width="16.140625" style="3" bestFit="1" customWidth="1"/>
    <col min="37" max="37" width="15.7109375" style="3" bestFit="1" customWidth="1"/>
    <col min="38" max="38" width="20.28515625" style="3" bestFit="1" customWidth="1"/>
    <col min="39" max="39" width="15.42578125" style="3" bestFit="1" customWidth="1"/>
    <col min="40" max="40" width="17.7109375" style="3" bestFit="1" customWidth="1"/>
    <col min="41" max="16384" width="8.85546875" style="3"/>
  </cols>
  <sheetData>
    <row r="1" spans="1:40">
      <c r="A1" s="3" t="s">
        <v>36</v>
      </c>
      <c r="B1" s="3" t="s">
        <v>712</v>
      </c>
      <c r="C1" s="3" t="s">
        <v>756</v>
      </c>
      <c r="D1" s="3" t="s">
        <v>757</v>
      </c>
      <c r="E1" s="3" t="s">
        <v>758</v>
      </c>
      <c r="F1" s="3" t="s">
        <v>759</v>
      </c>
      <c r="G1" s="3" t="s">
        <v>760</v>
      </c>
      <c r="H1" s="3" t="s">
        <v>761</v>
      </c>
      <c r="I1" s="3" t="s">
        <v>762</v>
      </c>
      <c r="J1" s="3" t="s">
        <v>763</v>
      </c>
      <c r="K1" s="3" t="s">
        <v>764</v>
      </c>
      <c r="L1" s="3" t="s">
        <v>765</v>
      </c>
      <c r="M1" s="3" t="s">
        <v>766</v>
      </c>
      <c r="N1" s="3" t="s">
        <v>767</v>
      </c>
      <c r="O1" s="3" t="s">
        <v>768</v>
      </c>
      <c r="P1" s="3" t="s">
        <v>769</v>
      </c>
      <c r="Q1" s="3" t="s">
        <v>770</v>
      </c>
      <c r="R1" s="3" t="s">
        <v>771</v>
      </c>
      <c r="S1" s="3" t="s">
        <v>772</v>
      </c>
      <c r="T1" s="3" t="s">
        <v>773</v>
      </c>
      <c r="U1" s="3" t="s">
        <v>774</v>
      </c>
      <c r="V1" s="3" t="s">
        <v>775</v>
      </c>
      <c r="W1" s="3" t="s">
        <v>776</v>
      </c>
      <c r="X1" s="3" t="s">
        <v>713</v>
      </c>
      <c r="Y1" s="3" t="s">
        <v>777</v>
      </c>
      <c r="Z1" s="3" t="s">
        <v>778</v>
      </c>
      <c r="AA1" s="3" t="s">
        <v>779</v>
      </c>
      <c r="AB1" s="3" t="s">
        <v>780</v>
      </c>
      <c r="AC1" s="3" t="s">
        <v>714</v>
      </c>
      <c r="AD1" s="3" t="s">
        <v>781</v>
      </c>
      <c r="AE1" s="3" t="s">
        <v>782</v>
      </c>
      <c r="AF1" s="3" t="s">
        <v>783</v>
      </c>
      <c r="AG1" s="3" t="s">
        <v>784</v>
      </c>
      <c r="AH1" s="3" t="s">
        <v>785</v>
      </c>
      <c r="AI1" s="3" t="s">
        <v>786</v>
      </c>
      <c r="AJ1" s="3" t="s">
        <v>711</v>
      </c>
      <c r="AK1" s="3" t="s">
        <v>787</v>
      </c>
      <c r="AL1" s="3" t="s">
        <v>788</v>
      </c>
      <c r="AM1" s="3" t="s">
        <v>789</v>
      </c>
      <c r="AN1" s="3" t="s">
        <v>790</v>
      </c>
    </row>
    <row r="2" spans="1:40">
      <c r="A2" s="3">
        <v>101000000</v>
      </c>
      <c r="B2" s="3" t="s">
        <v>626</v>
      </c>
      <c r="C2" s="3" t="s">
        <v>627</v>
      </c>
      <c r="D2" s="52" t="s">
        <v>45</v>
      </c>
      <c r="E2" s="52"/>
      <c r="F2" s="52"/>
      <c r="G2" s="52"/>
      <c r="H2" s="52"/>
      <c r="I2" s="52"/>
      <c r="J2" s="52">
        <v>1095319.5</v>
      </c>
      <c r="K2" s="52">
        <v>194982.515625</v>
      </c>
      <c r="L2" s="52"/>
      <c r="M2" s="52"/>
      <c r="N2" s="52"/>
      <c r="O2" s="52"/>
      <c r="P2" s="52"/>
      <c r="Q2" s="52"/>
      <c r="R2" s="52">
        <v>158133.59375</v>
      </c>
      <c r="S2" s="3">
        <v>770247.1875</v>
      </c>
      <c r="T2" s="3">
        <v>526640.0625</v>
      </c>
      <c r="U2" s="3">
        <v>526640.0625</v>
      </c>
      <c r="V2" s="3">
        <v>526640.0625</v>
      </c>
      <c r="W2" s="3">
        <v>1650003.25</v>
      </c>
      <c r="X2" s="3">
        <v>2176643.25</v>
      </c>
      <c r="Y2" s="3">
        <v>1095319.5</v>
      </c>
      <c r="Z2" s="3">
        <v>0</v>
      </c>
      <c r="AA2" s="3">
        <v>9549526</v>
      </c>
      <c r="AB2" s="3">
        <v>0.59604620933532715</v>
      </c>
      <c r="AC2" s="3">
        <v>0.23715409636497498</v>
      </c>
      <c r="AD2" s="3">
        <v>16021452</v>
      </c>
      <c r="AE2" s="3">
        <v>67422384</v>
      </c>
      <c r="AF2" s="3">
        <v>4979235</v>
      </c>
      <c r="AG2" s="3">
        <v>187284.40625</v>
      </c>
      <c r="AJ2" s="3">
        <v>0</v>
      </c>
      <c r="AL2" s="3">
        <v>11.622127532958984</v>
      </c>
      <c r="AM2" s="3">
        <v>85.546104431152344</v>
      </c>
      <c r="AN2" s="3">
        <v>26.586490631103516</v>
      </c>
    </row>
    <row r="3" spans="1:40">
      <c r="A3" s="3">
        <v>101260303</v>
      </c>
      <c r="B3" s="3" t="s">
        <v>44</v>
      </c>
      <c r="C3" s="3" t="s">
        <v>791</v>
      </c>
      <c r="D3" s="52" t="s">
        <v>45</v>
      </c>
      <c r="E3" s="52">
        <v>4023744</v>
      </c>
      <c r="F3" s="52">
        <v>567137.6875</v>
      </c>
      <c r="G3" s="52">
        <v>608647.125</v>
      </c>
      <c r="H3" s="52">
        <v>903509.125</v>
      </c>
      <c r="I3" s="52">
        <v>458048.84375</v>
      </c>
      <c r="J3" s="52">
        <v>1243080.125</v>
      </c>
      <c r="K3" s="52">
        <v>261161.609375</v>
      </c>
      <c r="L3" s="52"/>
      <c r="M3" s="52">
        <v>4023744</v>
      </c>
      <c r="N3" s="52">
        <v>567137.6875</v>
      </c>
      <c r="O3" s="52">
        <v>743902.125</v>
      </c>
      <c r="P3" s="52">
        <v>1104288.875</v>
      </c>
      <c r="Q3" s="52"/>
      <c r="R3" s="52"/>
      <c r="V3" s="3">
        <v>567137.6875</v>
      </c>
      <c r="W3" s="3">
        <v>6255110.5</v>
      </c>
      <c r="X3" s="3">
        <v>6822248</v>
      </c>
      <c r="Y3" s="3">
        <v>1810217.75</v>
      </c>
      <c r="Z3" s="3">
        <v>5871935</v>
      </c>
      <c r="AA3" s="3">
        <v>33127638</v>
      </c>
      <c r="AB3" s="3">
        <v>0.83141040802001953</v>
      </c>
      <c r="AC3" s="3">
        <v>0.66502869129180908</v>
      </c>
      <c r="AD3" s="3">
        <v>39845108</v>
      </c>
      <c r="AE3" s="3">
        <v>58546088</v>
      </c>
      <c r="AF3" s="3">
        <v>11184737</v>
      </c>
      <c r="AG3" s="3">
        <v>162628.015625</v>
      </c>
      <c r="AH3" s="3">
        <v>8964576</v>
      </c>
      <c r="AI3" s="3">
        <v>0</v>
      </c>
      <c r="AJ3" s="3">
        <v>0</v>
      </c>
      <c r="AK3" s="3">
        <v>55.123195648193359</v>
      </c>
      <c r="AL3" s="3">
        <v>41.950016021728516</v>
      </c>
      <c r="AM3" s="3">
        <v>245.00764465332031</v>
      </c>
      <c r="AN3" s="3">
        <v>68.774971008300781</v>
      </c>
    </row>
    <row r="4" spans="1:40">
      <c r="A4" s="3">
        <v>101260803</v>
      </c>
      <c r="B4" s="3" t="s">
        <v>100</v>
      </c>
      <c r="C4" s="3" t="s">
        <v>791</v>
      </c>
      <c r="D4" s="52" t="s">
        <v>45</v>
      </c>
      <c r="E4" s="52">
        <v>2447895.5</v>
      </c>
      <c r="F4" s="52">
        <v>311895.59375</v>
      </c>
      <c r="G4" s="52">
        <v>252917.625</v>
      </c>
      <c r="H4" s="52">
        <v>1210370.875</v>
      </c>
      <c r="I4" s="52">
        <v>342040.53125</v>
      </c>
      <c r="J4" s="52">
        <v>658820.875</v>
      </c>
      <c r="K4" s="52">
        <v>137738.109375</v>
      </c>
      <c r="L4" s="52"/>
      <c r="M4" s="52">
        <v>2447895.5</v>
      </c>
      <c r="N4" s="52">
        <v>311895.59375</v>
      </c>
      <c r="O4" s="52">
        <v>309121.53125</v>
      </c>
      <c r="P4" s="52">
        <v>1479342.125</v>
      </c>
      <c r="Q4" s="52"/>
      <c r="R4" s="52"/>
      <c r="V4" s="3">
        <v>311895.59375</v>
      </c>
      <c r="W4" s="3">
        <v>4390962.5</v>
      </c>
      <c r="X4" s="3">
        <v>4702858</v>
      </c>
      <c r="Y4" s="3">
        <v>970716.5</v>
      </c>
      <c r="Z4" s="3">
        <v>4236359</v>
      </c>
      <c r="AA4" s="3">
        <v>18339096</v>
      </c>
      <c r="AB4" s="3">
        <v>0.83464497327804565</v>
      </c>
      <c r="AC4" s="3">
        <v>0.59888547658920288</v>
      </c>
      <c r="AD4" s="3">
        <v>21972332</v>
      </c>
      <c r="AE4" s="3">
        <v>35859628</v>
      </c>
      <c r="AF4" s="3">
        <v>5415720</v>
      </c>
      <c r="AG4" s="3">
        <v>99610.078125</v>
      </c>
      <c r="AH4" s="3">
        <v>4950142</v>
      </c>
      <c r="AI4" s="3">
        <v>0</v>
      </c>
      <c r="AJ4" s="3">
        <v>0</v>
      </c>
      <c r="AK4" s="3">
        <v>49.695194244384766</v>
      </c>
      <c r="AL4" s="3">
        <v>47.212673187255859</v>
      </c>
      <c r="AM4" s="3">
        <v>220.58341979980469</v>
      </c>
      <c r="AN4" s="3">
        <v>54.369197845458984</v>
      </c>
    </row>
    <row r="5" spans="1:40">
      <c r="A5" s="3">
        <v>101261302</v>
      </c>
      <c r="B5" s="3" t="s">
        <v>149</v>
      </c>
      <c r="C5" s="3" t="s">
        <v>791</v>
      </c>
      <c r="D5" s="52" t="s">
        <v>45</v>
      </c>
      <c r="E5" s="52">
        <v>5267274.5</v>
      </c>
      <c r="F5" s="52">
        <v>870626.375</v>
      </c>
      <c r="G5" s="52">
        <v>1082498</v>
      </c>
      <c r="H5" s="52">
        <v>1611102.125</v>
      </c>
      <c r="I5" s="52">
        <v>912015.5625</v>
      </c>
      <c r="J5" s="52">
        <v>1635554.5</v>
      </c>
      <c r="K5" s="52">
        <v>312611</v>
      </c>
      <c r="L5" s="52"/>
      <c r="M5" s="52">
        <v>5267274.5</v>
      </c>
      <c r="N5" s="52">
        <v>870626.375</v>
      </c>
      <c r="O5" s="52">
        <v>1323053.25</v>
      </c>
      <c r="P5" s="52">
        <v>1969124.875</v>
      </c>
      <c r="Q5" s="52"/>
      <c r="R5" s="52"/>
      <c r="V5" s="3">
        <v>870626.375</v>
      </c>
      <c r="W5" s="3">
        <v>9185501</v>
      </c>
      <c r="X5" s="3">
        <v>10056127</v>
      </c>
      <c r="Y5" s="3">
        <v>2506181</v>
      </c>
      <c r="Z5" s="3">
        <v>8559453</v>
      </c>
      <c r="AA5" s="3">
        <v>45281656</v>
      </c>
      <c r="AB5" s="3">
        <v>0.84321510791778564</v>
      </c>
      <c r="AC5" s="3">
        <v>0.64485323429107666</v>
      </c>
      <c r="AD5" s="3">
        <v>53701192</v>
      </c>
      <c r="AE5" s="3">
        <v>79982440</v>
      </c>
      <c r="AF5" s="3">
        <v>21833270</v>
      </c>
      <c r="AG5" s="3">
        <v>222173.4375</v>
      </c>
      <c r="AH5" s="3">
        <v>15746486</v>
      </c>
      <c r="AI5" s="3">
        <v>0</v>
      </c>
      <c r="AJ5" s="3">
        <v>0</v>
      </c>
      <c r="AK5" s="3">
        <v>70.874748229980469</v>
      </c>
      <c r="AL5" s="3">
        <v>45.262508392333984</v>
      </c>
      <c r="AM5" s="3">
        <v>241.70841979980469</v>
      </c>
      <c r="AN5" s="3">
        <v>98.271286010742188</v>
      </c>
    </row>
    <row r="6" spans="1:40">
      <c r="A6" s="3">
        <v>101262507</v>
      </c>
      <c r="B6" s="3" t="s">
        <v>580</v>
      </c>
      <c r="C6" s="3" t="s">
        <v>552</v>
      </c>
      <c r="D6" s="52" t="s">
        <v>45</v>
      </c>
      <c r="E6" s="52"/>
      <c r="F6" s="52"/>
      <c r="G6" s="52"/>
      <c r="H6" s="52"/>
      <c r="I6" s="52"/>
      <c r="J6" s="52">
        <v>171556.5625</v>
      </c>
      <c r="K6" s="52">
        <v>40079.13671875</v>
      </c>
      <c r="L6" s="52">
        <v>155282.25</v>
      </c>
      <c r="M6" s="52"/>
      <c r="N6" s="52"/>
      <c r="O6" s="52"/>
      <c r="P6" s="52"/>
      <c r="Q6" s="52">
        <v>155282.25</v>
      </c>
      <c r="R6" s="52"/>
      <c r="V6" s="3">
        <v>0</v>
      </c>
      <c r="W6" s="3">
        <v>195361.390625</v>
      </c>
      <c r="X6" s="3">
        <v>195361.390625</v>
      </c>
      <c r="Y6" s="3">
        <v>171556.5625</v>
      </c>
      <c r="Z6" s="3">
        <v>155282.25</v>
      </c>
      <c r="AA6" s="3">
        <v>1041659</v>
      </c>
      <c r="AB6" s="3">
        <v>0.51153558492660522</v>
      </c>
      <c r="AC6" s="3">
        <v>0.22619839012622833</v>
      </c>
      <c r="AD6" s="3">
        <v>2036337.375</v>
      </c>
      <c r="AE6" s="3">
        <v>8974273</v>
      </c>
      <c r="AF6" s="3">
        <v>372237</v>
      </c>
      <c r="AG6" s="3">
        <v>24928.53515625</v>
      </c>
      <c r="AJ6" s="3">
        <v>0</v>
      </c>
      <c r="AL6" s="3">
        <v>7.836857795715332</v>
      </c>
      <c r="AM6" s="3">
        <v>81.687004089355469</v>
      </c>
      <c r="AN6" s="3">
        <v>14.932165145874023</v>
      </c>
    </row>
    <row r="7" spans="1:40">
      <c r="A7" s="3">
        <v>101262903</v>
      </c>
      <c r="B7" s="3" t="s">
        <v>207</v>
      </c>
      <c r="C7" s="3" t="s">
        <v>791</v>
      </c>
      <c r="D7" s="52" t="s">
        <v>45</v>
      </c>
      <c r="E7" s="52">
        <v>1162835.875</v>
      </c>
      <c r="F7" s="52">
        <v>148186.046875</v>
      </c>
      <c r="G7" s="52">
        <v>218714</v>
      </c>
      <c r="H7" s="52">
        <v>382771.34375</v>
      </c>
      <c r="I7" s="52">
        <v>203477.46875</v>
      </c>
      <c r="J7" s="52">
        <v>423993.21875</v>
      </c>
      <c r="K7" s="52">
        <v>89463.5078125</v>
      </c>
      <c r="L7" s="52"/>
      <c r="M7" s="52">
        <v>1162835.875</v>
      </c>
      <c r="N7" s="52">
        <v>148186.046875</v>
      </c>
      <c r="O7" s="52">
        <v>267317.125</v>
      </c>
      <c r="P7" s="52">
        <v>467831.65625</v>
      </c>
      <c r="Q7" s="52"/>
      <c r="R7" s="52"/>
      <c r="V7" s="3">
        <v>148186.046875</v>
      </c>
      <c r="W7" s="3">
        <v>2057262.25</v>
      </c>
      <c r="X7" s="3">
        <v>2205448.25</v>
      </c>
      <c r="Y7" s="3">
        <v>572179.25</v>
      </c>
      <c r="Z7" s="3">
        <v>1897984.625</v>
      </c>
      <c r="AA7" s="3">
        <v>9762090</v>
      </c>
      <c r="AB7" s="3">
        <v>0.81362712383270264</v>
      </c>
      <c r="AC7" s="3">
        <v>0.59634733200073242</v>
      </c>
      <c r="AD7" s="3">
        <v>11998236</v>
      </c>
      <c r="AE7" s="3">
        <v>20364976</v>
      </c>
      <c r="AF7" s="3">
        <v>-733143</v>
      </c>
      <c r="AG7" s="3">
        <v>56569.37890625</v>
      </c>
      <c r="AH7" s="3">
        <v>6317127</v>
      </c>
      <c r="AI7" s="3">
        <v>0</v>
      </c>
      <c r="AJ7" s="3">
        <v>0</v>
      </c>
      <c r="AK7" s="3">
        <v>111.67043304443359</v>
      </c>
      <c r="AL7" s="3">
        <v>38.986610412597656</v>
      </c>
      <c r="AM7" s="3">
        <v>212.09771728515625</v>
      </c>
      <c r="AN7" s="3">
        <v>0</v>
      </c>
    </row>
    <row r="8" spans="1:40">
      <c r="A8" s="3">
        <v>101264003</v>
      </c>
      <c r="B8" s="3" t="s">
        <v>274</v>
      </c>
      <c r="C8" s="3" t="s">
        <v>791</v>
      </c>
      <c r="D8" s="52" t="s">
        <v>45</v>
      </c>
      <c r="E8" s="52">
        <v>2740658.75</v>
      </c>
      <c r="F8" s="52">
        <v>466982.40625</v>
      </c>
      <c r="G8" s="52">
        <v>796851.0625</v>
      </c>
      <c r="H8" s="52">
        <v>847799.5625</v>
      </c>
      <c r="I8" s="52">
        <v>289239.96875</v>
      </c>
      <c r="J8" s="52">
        <v>1105787.875</v>
      </c>
      <c r="K8" s="52">
        <v>242602.28125</v>
      </c>
      <c r="L8" s="52"/>
      <c r="M8" s="52">
        <v>2740658.75</v>
      </c>
      <c r="N8" s="52">
        <v>466982.40625</v>
      </c>
      <c r="O8" s="52">
        <v>973929.0625</v>
      </c>
      <c r="P8" s="52">
        <v>1036199.4375</v>
      </c>
      <c r="Q8" s="52"/>
      <c r="R8" s="52"/>
      <c r="V8" s="3">
        <v>466982.40625</v>
      </c>
      <c r="W8" s="3">
        <v>4917152</v>
      </c>
      <c r="X8" s="3">
        <v>5384134.5</v>
      </c>
      <c r="Y8" s="3">
        <v>1572770.25</v>
      </c>
      <c r="Z8" s="3">
        <v>4750787</v>
      </c>
      <c r="AA8" s="3">
        <v>22155640</v>
      </c>
      <c r="AB8" s="3">
        <v>0.79604089260101318</v>
      </c>
      <c r="AC8" s="3">
        <v>0.48390224575996399</v>
      </c>
      <c r="AD8" s="3">
        <v>27832288</v>
      </c>
      <c r="AE8" s="3">
        <v>57146476</v>
      </c>
      <c r="AF8" s="3">
        <v>3945135</v>
      </c>
      <c r="AG8" s="3">
        <v>158740.21875</v>
      </c>
      <c r="AH8" s="3">
        <v>21000318</v>
      </c>
      <c r="AI8" s="3">
        <v>0</v>
      </c>
      <c r="AJ8" s="3">
        <v>0</v>
      </c>
      <c r="AK8" s="3">
        <v>132.29362487792969</v>
      </c>
      <c r="AL8" s="3">
        <v>33.917896270751953</v>
      </c>
      <c r="AM8" s="3">
        <v>175.33230590820313</v>
      </c>
      <c r="AN8" s="3">
        <v>24.852775573730469</v>
      </c>
    </row>
    <row r="9" spans="1:40">
      <c r="A9" s="3">
        <v>101266007</v>
      </c>
      <c r="B9" s="3" t="s">
        <v>571</v>
      </c>
      <c r="C9" s="3" t="s">
        <v>552</v>
      </c>
      <c r="D9" s="52" t="s">
        <v>45</v>
      </c>
      <c r="E9" s="52"/>
      <c r="F9" s="52"/>
      <c r="G9" s="52"/>
      <c r="H9" s="52"/>
      <c r="I9" s="52"/>
      <c r="J9" s="52">
        <v>122274.234375</v>
      </c>
      <c r="K9" s="52">
        <v>27015.802734375</v>
      </c>
      <c r="L9" s="52">
        <v>139227.296875</v>
      </c>
      <c r="M9" s="52"/>
      <c r="N9" s="52"/>
      <c r="O9" s="52"/>
      <c r="P9" s="52"/>
      <c r="Q9" s="52">
        <v>139227.296875</v>
      </c>
      <c r="R9" s="52"/>
      <c r="V9" s="3">
        <v>0</v>
      </c>
      <c r="W9" s="3">
        <v>166243.09375</v>
      </c>
      <c r="X9" s="3">
        <v>166243.09375</v>
      </c>
      <c r="Y9" s="3">
        <v>122274.234375</v>
      </c>
      <c r="Z9" s="3">
        <v>139227.296875</v>
      </c>
      <c r="AA9" s="3">
        <v>667679.3125</v>
      </c>
      <c r="AB9" s="3">
        <v>0.46311989426612854</v>
      </c>
      <c r="AC9" s="3">
        <v>0.31841540336608887</v>
      </c>
      <c r="AD9" s="3">
        <v>1441698.625</v>
      </c>
      <c r="AE9" s="3">
        <v>4527729</v>
      </c>
      <c r="AF9" s="3">
        <v>0</v>
      </c>
      <c r="AG9" s="3">
        <v>12577.025390625</v>
      </c>
      <c r="AJ9" s="3">
        <v>0</v>
      </c>
      <c r="AL9" s="3">
        <v>13.217997550964355</v>
      </c>
      <c r="AM9" s="3">
        <v>114.62953948974609</v>
      </c>
      <c r="AN9" s="3">
        <v>0</v>
      </c>
    </row>
    <row r="10" spans="1:40">
      <c r="A10" s="3">
        <v>101268003</v>
      </c>
      <c r="B10" s="3" t="s">
        <v>494</v>
      </c>
      <c r="C10" s="3" t="s">
        <v>791</v>
      </c>
      <c r="D10" s="52" t="s">
        <v>45</v>
      </c>
      <c r="E10" s="52">
        <v>3035984.75</v>
      </c>
      <c r="F10" s="52">
        <v>399998.84375</v>
      </c>
      <c r="G10" s="52">
        <v>822861.375</v>
      </c>
      <c r="H10" s="52">
        <v>423001.8125</v>
      </c>
      <c r="I10" s="52">
        <v>444747.46875</v>
      </c>
      <c r="J10" s="52">
        <v>1001137.6875</v>
      </c>
      <c r="K10" s="52">
        <v>194980.6875</v>
      </c>
      <c r="L10" s="52"/>
      <c r="M10" s="52">
        <v>3035984.75</v>
      </c>
      <c r="N10" s="52">
        <v>399998.84375</v>
      </c>
      <c r="O10" s="52">
        <v>1005719.5</v>
      </c>
      <c r="P10" s="52">
        <v>517002.1875</v>
      </c>
      <c r="Q10" s="52"/>
      <c r="R10" s="52"/>
      <c r="V10" s="3">
        <v>399998.84375</v>
      </c>
      <c r="W10" s="3">
        <v>4921576</v>
      </c>
      <c r="X10" s="3">
        <v>5321575</v>
      </c>
      <c r="Y10" s="3">
        <v>1401136.5</v>
      </c>
      <c r="Z10" s="3">
        <v>4558706.5</v>
      </c>
      <c r="AA10" s="3">
        <v>24259326</v>
      </c>
      <c r="AB10" s="3">
        <v>0.81628990173339844</v>
      </c>
      <c r="AC10" s="3">
        <v>0.53935915231704712</v>
      </c>
      <c r="AD10" s="3">
        <v>29719008</v>
      </c>
      <c r="AE10" s="3">
        <v>54393060</v>
      </c>
      <c r="AF10" s="3">
        <v>4937882</v>
      </c>
      <c r="AG10" s="3">
        <v>151091.828125</v>
      </c>
      <c r="AH10" s="3">
        <v>14014826</v>
      </c>
      <c r="AI10" s="3">
        <v>0</v>
      </c>
      <c r="AJ10" s="3">
        <v>0</v>
      </c>
      <c r="AK10" s="3">
        <v>92.757011413574219</v>
      </c>
      <c r="AL10" s="3">
        <v>35.220798492431641</v>
      </c>
      <c r="AM10" s="3">
        <v>196.69500732421875</v>
      </c>
      <c r="AN10" s="3">
        <v>32.681331634521484</v>
      </c>
    </row>
    <row r="11" spans="1:40">
      <c r="A11" s="3">
        <v>101301303</v>
      </c>
      <c r="B11" s="3" t="s">
        <v>114</v>
      </c>
      <c r="C11" s="3" t="s">
        <v>791</v>
      </c>
      <c r="D11" s="52" t="s">
        <v>45</v>
      </c>
      <c r="E11" s="52">
        <v>1220880.125</v>
      </c>
      <c r="F11" s="52">
        <v>178218.75</v>
      </c>
      <c r="G11" s="52">
        <v>313691.28125</v>
      </c>
      <c r="H11" s="52">
        <v>277424.5625</v>
      </c>
      <c r="I11" s="52">
        <v>97800.3984375</v>
      </c>
      <c r="J11" s="52">
        <v>465377.15625</v>
      </c>
      <c r="K11" s="52">
        <v>94663.1953125</v>
      </c>
      <c r="L11" s="52"/>
      <c r="M11" s="52">
        <v>1220880.125</v>
      </c>
      <c r="N11" s="52">
        <v>178218.75</v>
      </c>
      <c r="O11" s="52">
        <v>383400.4375</v>
      </c>
      <c r="P11" s="52">
        <v>339074.4375</v>
      </c>
      <c r="Q11" s="52"/>
      <c r="R11" s="52"/>
      <c r="V11" s="3">
        <v>178218.75</v>
      </c>
      <c r="W11" s="3">
        <v>2004459.625</v>
      </c>
      <c r="X11" s="3">
        <v>2182678.5</v>
      </c>
      <c r="Y11" s="3">
        <v>643595.875</v>
      </c>
      <c r="Z11" s="3">
        <v>1943355</v>
      </c>
      <c r="AA11" s="3">
        <v>9991021</v>
      </c>
      <c r="AB11" s="3">
        <v>0.8012852668762207</v>
      </c>
      <c r="AC11" s="3">
        <v>0.63617527484893799</v>
      </c>
      <c r="AD11" s="3">
        <v>12468744</v>
      </c>
      <c r="AE11" s="3">
        <v>19860362</v>
      </c>
      <c r="AF11" s="3">
        <v>2871468</v>
      </c>
      <c r="AG11" s="3">
        <v>55167.671875</v>
      </c>
      <c r="AH11" s="3">
        <v>3698400</v>
      </c>
      <c r="AI11" s="3">
        <v>0</v>
      </c>
      <c r="AJ11" s="3">
        <v>0</v>
      </c>
      <c r="AK11" s="3">
        <v>67.039260864257813</v>
      </c>
      <c r="AL11" s="3">
        <v>39.564449310302734</v>
      </c>
      <c r="AM11" s="3">
        <v>226.01541137695313</v>
      </c>
      <c r="AN11" s="3">
        <v>52.049831390380859</v>
      </c>
    </row>
    <row r="12" spans="1:40">
      <c r="A12" s="3">
        <v>101301403</v>
      </c>
      <c r="B12" s="3" t="s">
        <v>122</v>
      </c>
      <c r="C12" s="3" t="s">
        <v>791</v>
      </c>
      <c r="D12" s="52" t="s">
        <v>45</v>
      </c>
      <c r="E12" s="52">
        <v>1557511.625</v>
      </c>
      <c r="F12" s="52">
        <v>335964.4375</v>
      </c>
      <c r="G12" s="52">
        <v>671949.875</v>
      </c>
      <c r="H12" s="52">
        <v>477487.8125</v>
      </c>
      <c r="I12" s="52">
        <v>155708.21875</v>
      </c>
      <c r="J12" s="52">
        <v>550928.0625</v>
      </c>
      <c r="K12" s="52">
        <v>123224.1796875</v>
      </c>
      <c r="L12" s="52">
        <v>12218.25</v>
      </c>
      <c r="M12" s="52">
        <v>1557511.625</v>
      </c>
      <c r="N12" s="52">
        <v>335964.4375</v>
      </c>
      <c r="O12" s="52">
        <v>821272.0625</v>
      </c>
      <c r="P12" s="52">
        <v>583596.1875</v>
      </c>
      <c r="Q12" s="52">
        <v>12218.25</v>
      </c>
      <c r="R12" s="52"/>
      <c r="V12" s="3">
        <v>335964.4375</v>
      </c>
      <c r="W12" s="3">
        <v>2998100</v>
      </c>
      <c r="X12" s="3">
        <v>3334064.5</v>
      </c>
      <c r="Y12" s="3">
        <v>886892.5</v>
      </c>
      <c r="Z12" s="3">
        <v>2974598.25</v>
      </c>
      <c r="AA12" s="3">
        <v>13665865</v>
      </c>
      <c r="AB12" s="3">
        <v>0.83171236515045166</v>
      </c>
      <c r="AC12" s="3">
        <v>0.45717468857765198</v>
      </c>
      <c r="AD12" s="3">
        <v>16430999</v>
      </c>
      <c r="AE12" s="3">
        <v>35262524</v>
      </c>
      <c r="AF12" s="3">
        <v>9159124</v>
      </c>
      <c r="AG12" s="3">
        <v>97951.453125</v>
      </c>
      <c r="AH12" s="3">
        <v>13501362</v>
      </c>
      <c r="AI12" s="3">
        <v>0</v>
      </c>
      <c r="AJ12" s="3">
        <v>0</v>
      </c>
      <c r="AK12" s="3">
        <v>137.8372802734375</v>
      </c>
      <c r="AL12" s="3">
        <v>34.037929534912109</v>
      </c>
      <c r="AM12" s="3">
        <v>167.74635314941406</v>
      </c>
      <c r="AN12" s="3">
        <v>93.506767272949219</v>
      </c>
    </row>
    <row r="13" spans="1:40">
      <c r="A13" s="3">
        <v>101302607</v>
      </c>
      <c r="B13" s="3" t="s">
        <v>585</v>
      </c>
      <c r="C13" s="3" t="s">
        <v>552</v>
      </c>
      <c r="D13" s="52" t="s">
        <v>45</v>
      </c>
      <c r="E13" s="52"/>
      <c r="F13" s="52"/>
      <c r="G13" s="52"/>
      <c r="H13" s="52"/>
      <c r="I13" s="52"/>
      <c r="J13" s="52">
        <v>76170.265625</v>
      </c>
      <c r="K13" s="52">
        <v>14084.7080078125</v>
      </c>
      <c r="L13" s="52">
        <v>91083.6015625</v>
      </c>
      <c r="M13" s="52"/>
      <c r="N13" s="52"/>
      <c r="O13" s="52"/>
      <c r="P13" s="52"/>
      <c r="Q13" s="52">
        <v>91083.6015625</v>
      </c>
      <c r="R13" s="52"/>
      <c r="V13" s="3">
        <v>0</v>
      </c>
      <c r="W13" s="3">
        <v>105168.3125</v>
      </c>
      <c r="X13" s="3">
        <v>105168.3125</v>
      </c>
      <c r="Y13" s="3">
        <v>76170.265625</v>
      </c>
      <c r="Z13" s="3">
        <v>91083.6015625</v>
      </c>
      <c r="AA13" s="3">
        <v>496735.875</v>
      </c>
      <c r="AB13" s="3">
        <v>0.58476102352142334</v>
      </c>
      <c r="AC13" s="3">
        <v>0.1916947215795517</v>
      </c>
      <c r="AD13" s="3">
        <v>849468.125</v>
      </c>
      <c r="AE13" s="3">
        <v>4478772</v>
      </c>
      <c r="AF13" s="3">
        <v>5000</v>
      </c>
      <c r="AG13" s="3">
        <v>12441.033203125</v>
      </c>
      <c r="AJ13" s="3">
        <v>0</v>
      </c>
      <c r="AL13" s="3">
        <v>8.4533424377441406</v>
      </c>
      <c r="AM13" s="3">
        <v>68.279548645019531</v>
      </c>
      <c r="AN13" s="3">
        <v>0.40189588069915771</v>
      </c>
    </row>
    <row r="14" spans="1:40">
      <c r="A14" s="3">
        <v>101303503</v>
      </c>
      <c r="B14" s="3" t="s">
        <v>251</v>
      </c>
      <c r="C14" s="3" t="s">
        <v>791</v>
      </c>
      <c r="D14" s="52" t="s">
        <v>45</v>
      </c>
      <c r="E14" s="52">
        <v>928326.125</v>
      </c>
      <c r="F14" s="52">
        <v>141233.703125</v>
      </c>
      <c r="G14" s="52">
        <v>316798.59375</v>
      </c>
      <c r="H14" s="52">
        <v>87656.3984375</v>
      </c>
      <c r="I14" s="52">
        <v>80427.328125</v>
      </c>
      <c r="J14" s="52">
        <v>342376.78125</v>
      </c>
      <c r="K14" s="52">
        <v>76325.3828125</v>
      </c>
      <c r="L14" s="52"/>
      <c r="M14" s="52">
        <v>928326.125</v>
      </c>
      <c r="N14" s="52">
        <v>141233.703125</v>
      </c>
      <c r="O14" s="52">
        <v>387198.28125</v>
      </c>
      <c r="P14" s="52">
        <v>107135.6015625</v>
      </c>
      <c r="Q14" s="52"/>
      <c r="R14" s="52"/>
      <c r="V14" s="3">
        <v>141233.703125</v>
      </c>
      <c r="W14" s="3">
        <v>1489533.875</v>
      </c>
      <c r="X14" s="3">
        <v>1630767.625</v>
      </c>
      <c r="Y14" s="3">
        <v>483610.5</v>
      </c>
      <c r="Z14" s="3">
        <v>1422660</v>
      </c>
      <c r="AA14" s="3">
        <v>7840919.5</v>
      </c>
      <c r="AB14" s="3">
        <v>0.80037176609039307</v>
      </c>
      <c r="AC14" s="3">
        <v>0.60559141635894775</v>
      </c>
      <c r="AD14" s="3">
        <v>9796597</v>
      </c>
      <c r="AE14" s="3">
        <v>15733310</v>
      </c>
      <c r="AF14" s="3">
        <v>5366349</v>
      </c>
      <c r="AG14" s="3">
        <v>43703.640625</v>
      </c>
      <c r="AH14" s="3">
        <v>3661444</v>
      </c>
      <c r="AI14" s="3">
        <v>0</v>
      </c>
      <c r="AJ14" s="3">
        <v>0</v>
      </c>
      <c r="AK14" s="3">
        <v>83.778923034667969</v>
      </c>
      <c r="AL14" s="3">
        <v>37.314228057861328</v>
      </c>
      <c r="AM14" s="3">
        <v>224.15974426269531</v>
      </c>
      <c r="AN14" s="3">
        <v>122.78952026367188</v>
      </c>
    </row>
    <row r="15" spans="1:40">
      <c r="A15" s="3">
        <v>101306503</v>
      </c>
      <c r="B15" s="3" t="s">
        <v>454</v>
      </c>
      <c r="C15" s="3" t="s">
        <v>791</v>
      </c>
      <c r="D15" s="52" t="s">
        <v>45</v>
      </c>
      <c r="E15" s="52">
        <v>877061.875</v>
      </c>
      <c r="F15" s="52">
        <v>113098.953125</v>
      </c>
      <c r="G15" s="52">
        <v>271338.625</v>
      </c>
      <c r="H15" s="52">
        <v>153805.5</v>
      </c>
      <c r="I15" s="52">
        <v>129070.9296875</v>
      </c>
      <c r="J15" s="52">
        <v>250758.53125</v>
      </c>
      <c r="K15" s="52">
        <v>52728.3671875</v>
      </c>
      <c r="L15" s="52"/>
      <c r="M15" s="52">
        <v>877061.875</v>
      </c>
      <c r="N15" s="52">
        <v>113098.953125</v>
      </c>
      <c r="O15" s="52">
        <v>331636.0625</v>
      </c>
      <c r="P15" s="52">
        <v>187984.5</v>
      </c>
      <c r="Q15" s="52"/>
      <c r="R15" s="52"/>
      <c r="V15" s="3">
        <v>113098.953125</v>
      </c>
      <c r="W15" s="3">
        <v>1484005.25</v>
      </c>
      <c r="X15" s="3">
        <v>1597104.25</v>
      </c>
      <c r="Y15" s="3">
        <v>363857.5</v>
      </c>
      <c r="Z15" s="3">
        <v>1396682.5</v>
      </c>
      <c r="AA15" s="3">
        <v>7366710.5</v>
      </c>
      <c r="AB15" s="3">
        <v>0.86041128635406494</v>
      </c>
      <c r="AC15" s="3">
        <v>0.64563751220703125</v>
      </c>
      <c r="AD15" s="3">
        <v>8561848</v>
      </c>
      <c r="AE15" s="3">
        <v>12668988</v>
      </c>
      <c r="AF15" s="3">
        <v>5283139</v>
      </c>
      <c r="AG15" s="3">
        <v>35191.6328125</v>
      </c>
      <c r="AH15" s="3">
        <v>1825200</v>
      </c>
      <c r="AI15" s="3">
        <v>0</v>
      </c>
      <c r="AJ15" s="3">
        <v>0</v>
      </c>
      <c r="AK15" s="3">
        <v>51.864601135253906</v>
      </c>
      <c r="AL15" s="3">
        <v>45.383068084716797</v>
      </c>
      <c r="AM15" s="3">
        <v>243.29214477539063</v>
      </c>
      <c r="AN15" s="3">
        <v>150.12486267089844</v>
      </c>
    </row>
    <row r="16" spans="1:40">
      <c r="A16" s="3">
        <v>101308503</v>
      </c>
      <c r="B16" s="3" t="s">
        <v>521</v>
      </c>
      <c r="C16" s="3" t="s">
        <v>791</v>
      </c>
      <c r="D16" s="52" t="s">
        <v>45</v>
      </c>
      <c r="E16" s="52">
        <v>653450.5625</v>
      </c>
      <c r="F16" s="52">
        <v>108208.796875</v>
      </c>
      <c r="G16" s="52">
        <v>87071.109375</v>
      </c>
      <c r="H16" s="52">
        <v>44383.5</v>
      </c>
      <c r="I16" s="52">
        <v>73062.296875</v>
      </c>
      <c r="J16" s="52">
        <v>247912.1875</v>
      </c>
      <c r="K16" s="52">
        <v>54533.84375</v>
      </c>
      <c r="L16" s="52">
        <v>14862.900390625</v>
      </c>
      <c r="M16" s="52">
        <v>653450.5625</v>
      </c>
      <c r="N16" s="52">
        <v>108208.796875</v>
      </c>
      <c r="O16" s="52">
        <v>106420.25</v>
      </c>
      <c r="P16" s="52">
        <v>54246.5</v>
      </c>
      <c r="Q16" s="52">
        <v>14862.900390625</v>
      </c>
      <c r="R16" s="52"/>
      <c r="V16" s="3">
        <v>108208.796875</v>
      </c>
      <c r="W16" s="3">
        <v>927364.25</v>
      </c>
      <c r="X16" s="3">
        <v>1035573.0625</v>
      </c>
      <c r="Y16" s="3">
        <v>356121</v>
      </c>
      <c r="Z16" s="3">
        <v>828980.1875</v>
      </c>
      <c r="AA16" s="3">
        <v>5271604</v>
      </c>
      <c r="AB16" s="3">
        <v>0.81343311071395874</v>
      </c>
      <c r="AC16" s="3">
        <v>0.34357693791389465</v>
      </c>
      <c r="AD16" s="3">
        <v>6480685.5</v>
      </c>
      <c r="AE16" s="3">
        <v>16505982</v>
      </c>
      <c r="AF16" s="3">
        <v>25206000</v>
      </c>
      <c r="AG16" s="3">
        <v>45849.94921875</v>
      </c>
      <c r="AH16" s="3">
        <v>8475093</v>
      </c>
      <c r="AI16" s="3">
        <v>0</v>
      </c>
      <c r="AJ16" s="3">
        <v>0</v>
      </c>
      <c r="AK16" s="3">
        <v>184.8441162109375</v>
      </c>
      <c r="AL16" s="3">
        <v>22.58613395690918</v>
      </c>
      <c r="AM16" s="3">
        <v>141.34553527832031</v>
      </c>
      <c r="AN16" s="3">
        <v>549.74981689453125</v>
      </c>
    </row>
    <row r="17" spans="1:40">
      <c r="A17" s="3">
        <v>101630504</v>
      </c>
      <c r="B17" s="3" t="s">
        <v>64</v>
      </c>
      <c r="C17" s="3" t="s">
        <v>791</v>
      </c>
      <c r="D17" s="52" t="s">
        <v>45</v>
      </c>
      <c r="E17" s="52">
        <v>704699.125</v>
      </c>
      <c r="F17" s="52">
        <v>98625.453125</v>
      </c>
      <c r="G17" s="52">
        <v>184964.046875</v>
      </c>
      <c r="H17" s="52">
        <v>47275.6484375</v>
      </c>
      <c r="I17" s="52">
        <v>101967.296875</v>
      </c>
      <c r="J17" s="52">
        <v>215190.46875</v>
      </c>
      <c r="K17" s="52">
        <v>46566.578125</v>
      </c>
      <c r="L17" s="52">
        <v>3279.89990234375</v>
      </c>
      <c r="M17" s="52">
        <v>704699.125</v>
      </c>
      <c r="N17" s="52">
        <v>98625.453125</v>
      </c>
      <c r="O17" s="52">
        <v>226067.171875</v>
      </c>
      <c r="P17" s="52">
        <v>57781.3515625</v>
      </c>
      <c r="Q17" s="52">
        <v>3279.89990234375</v>
      </c>
      <c r="R17" s="52"/>
      <c r="V17" s="3">
        <v>98625.453125</v>
      </c>
      <c r="W17" s="3">
        <v>1088752.625</v>
      </c>
      <c r="X17" s="3">
        <v>1187378.125</v>
      </c>
      <c r="Y17" s="3">
        <v>313815.9375</v>
      </c>
      <c r="Z17" s="3">
        <v>991827.5625</v>
      </c>
      <c r="AA17" s="3">
        <v>6046029</v>
      </c>
      <c r="AB17" s="3">
        <v>0.85565066337585449</v>
      </c>
      <c r="AC17" s="3">
        <v>0.5470956563949585</v>
      </c>
      <c r="AD17" s="3">
        <v>7066001.5</v>
      </c>
      <c r="AE17" s="3">
        <v>12774731</v>
      </c>
      <c r="AF17" s="3">
        <v>3132023</v>
      </c>
      <c r="AG17" s="3">
        <v>35485.36328125</v>
      </c>
      <c r="AH17" s="3">
        <v>3352521</v>
      </c>
      <c r="AI17" s="3">
        <v>0</v>
      </c>
      <c r="AJ17" s="3">
        <v>0</v>
      </c>
      <c r="AK17" s="3">
        <v>94.476165771484375</v>
      </c>
      <c r="AL17" s="3">
        <v>33.461067199707031</v>
      </c>
      <c r="AM17" s="3">
        <v>199.1243896484375</v>
      </c>
      <c r="AN17" s="3">
        <v>88.26239013671875</v>
      </c>
    </row>
    <row r="18" spans="1:40">
      <c r="A18" s="3">
        <v>101630903</v>
      </c>
      <c r="B18" s="3" t="s">
        <v>78</v>
      </c>
      <c r="C18" s="3" t="s">
        <v>791</v>
      </c>
      <c r="D18" s="52" t="s">
        <v>45</v>
      </c>
      <c r="E18" s="52">
        <v>1145847.5</v>
      </c>
      <c r="F18" s="52">
        <v>162822.453125</v>
      </c>
      <c r="G18" s="52">
        <v>312891.8125</v>
      </c>
      <c r="H18" s="52">
        <v>529835.375</v>
      </c>
      <c r="I18" s="52">
        <v>103358.328125</v>
      </c>
      <c r="J18" s="52">
        <v>406845.71875</v>
      </c>
      <c r="K18" s="52">
        <v>93223.7890625</v>
      </c>
      <c r="L18" s="52"/>
      <c r="M18" s="52">
        <v>1145847.5</v>
      </c>
      <c r="N18" s="52">
        <v>162822.453125</v>
      </c>
      <c r="O18" s="52">
        <v>382423.34375</v>
      </c>
      <c r="P18" s="52">
        <v>647576.625</v>
      </c>
      <c r="Q18" s="52"/>
      <c r="R18" s="52"/>
      <c r="V18" s="3">
        <v>162822.453125</v>
      </c>
      <c r="W18" s="3">
        <v>2185156.75</v>
      </c>
      <c r="X18" s="3">
        <v>2347979.25</v>
      </c>
      <c r="Y18" s="3">
        <v>569668.1875</v>
      </c>
      <c r="Z18" s="3">
        <v>2175847.5</v>
      </c>
      <c r="AA18" s="3">
        <v>9095240</v>
      </c>
      <c r="AB18" s="3">
        <v>0.81671333312988281</v>
      </c>
      <c r="AC18" s="3">
        <v>0.53823316097259521</v>
      </c>
      <c r="AD18" s="3">
        <v>11136392</v>
      </c>
      <c r="AE18" s="3">
        <v>20450688</v>
      </c>
      <c r="AF18" s="3">
        <v>2839291</v>
      </c>
      <c r="AG18" s="3">
        <v>56807.46484375</v>
      </c>
      <c r="AH18" s="3">
        <v>6811824</v>
      </c>
      <c r="AI18" s="3">
        <v>0</v>
      </c>
      <c r="AJ18" s="3">
        <v>0</v>
      </c>
      <c r="AK18" s="3">
        <v>119.91072082519531</v>
      </c>
      <c r="AL18" s="3">
        <v>41.332229614257813</v>
      </c>
      <c r="AM18" s="3">
        <v>196.0374755859375</v>
      </c>
      <c r="AN18" s="3">
        <v>49.980949401855469</v>
      </c>
    </row>
    <row r="19" spans="1:40">
      <c r="A19" s="3">
        <v>101631003</v>
      </c>
      <c r="B19" s="3" t="s">
        <v>84</v>
      </c>
      <c r="C19" s="3" t="s">
        <v>791</v>
      </c>
      <c r="D19" s="52" t="s">
        <v>45</v>
      </c>
      <c r="E19" s="52">
        <v>1442477.5</v>
      </c>
      <c r="F19" s="52">
        <v>207409.796875</v>
      </c>
      <c r="G19" s="52">
        <v>342548.5</v>
      </c>
      <c r="H19" s="52">
        <v>373507.1875</v>
      </c>
      <c r="I19" s="52">
        <v>224575.1875</v>
      </c>
      <c r="J19" s="52">
        <v>354150.625</v>
      </c>
      <c r="K19" s="52">
        <v>77002.421875</v>
      </c>
      <c r="L19" s="52"/>
      <c r="M19" s="52">
        <v>1442477.5</v>
      </c>
      <c r="N19" s="52">
        <v>207409.796875</v>
      </c>
      <c r="O19" s="52">
        <v>418670.40625</v>
      </c>
      <c r="P19" s="52">
        <v>456508.8125</v>
      </c>
      <c r="Q19" s="52"/>
      <c r="R19" s="52"/>
      <c r="V19" s="3">
        <v>207409.796875</v>
      </c>
      <c r="W19" s="3">
        <v>2460111</v>
      </c>
      <c r="X19" s="3">
        <v>2667520.75</v>
      </c>
      <c r="Y19" s="3">
        <v>561560.4375</v>
      </c>
      <c r="Z19" s="3">
        <v>2317656.75</v>
      </c>
      <c r="AA19" s="3">
        <v>12526253</v>
      </c>
      <c r="AB19" s="3">
        <v>0.85012358427047729</v>
      </c>
      <c r="AC19" s="3">
        <v>0.69066929817199707</v>
      </c>
      <c r="AD19" s="3">
        <v>14734626</v>
      </c>
      <c r="AE19" s="3">
        <v>20977562</v>
      </c>
      <c r="AF19" s="3">
        <v>-812504</v>
      </c>
      <c r="AG19" s="3">
        <v>58271.00390625</v>
      </c>
      <c r="AH19" s="3">
        <v>4257412</v>
      </c>
      <c r="AI19" s="3">
        <v>0</v>
      </c>
      <c r="AJ19" s="3">
        <v>0</v>
      </c>
      <c r="AK19" s="3">
        <v>73.062271118164063</v>
      </c>
      <c r="AL19" s="3">
        <v>45.777839660644531</v>
      </c>
      <c r="AM19" s="3">
        <v>252.86376953125</v>
      </c>
      <c r="AN19" s="3">
        <v>0</v>
      </c>
    </row>
    <row r="20" spans="1:40">
      <c r="A20" s="3">
        <v>101631203</v>
      </c>
      <c r="B20" s="3" t="s">
        <v>102</v>
      </c>
      <c r="C20" s="3" t="s">
        <v>791</v>
      </c>
      <c r="D20" s="52" t="s">
        <v>45</v>
      </c>
      <c r="E20" s="52">
        <v>1066424.25</v>
      </c>
      <c r="F20" s="52">
        <v>165827.703125</v>
      </c>
      <c r="G20" s="52">
        <v>417285.46875</v>
      </c>
      <c r="H20" s="52">
        <v>110713.5</v>
      </c>
      <c r="I20" s="52">
        <v>159591.109375</v>
      </c>
      <c r="J20" s="52">
        <v>388974.46875</v>
      </c>
      <c r="K20" s="52">
        <v>84853.8359375</v>
      </c>
      <c r="L20" s="52"/>
      <c r="M20" s="52">
        <v>1066424.25</v>
      </c>
      <c r="N20" s="52">
        <v>165827.703125</v>
      </c>
      <c r="O20" s="52">
        <v>510015.53125</v>
      </c>
      <c r="P20" s="52">
        <v>135316.5</v>
      </c>
      <c r="Q20" s="52"/>
      <c r="R20" s="52"/>
      <c r="V20" s="3">
        <v>165827.703125</v>
      </c>
      <c r="W20" s="3">
        <v>1838868.25</v>
      </c>
      <c r="X20" s="3">
        <v>2004696</v>
      </c>
      <c r="Y20" s="3">
        <v>554802.1875</v>
      </c>
      <c r="Z20" s="3">
        <v>1711756.25</v>
      </c>
      <c r="AA20" s="3">
        <v>9406071</v>
      </c>
      <c r="AB20" s="3">
        <v>0.81244462728500366</v>
      </c>
      <c r="AC20" s="3">
        <v>0.48326268792152405</v>
      </c>
      <c r="AD20" s="3">
        <v>11577492</v>
      </c>
      <c r="AE20" s="3">
        <v>22911204</v>
      </c>
      <c r="AF20" s="3">
        <v>6340964</v>
      </c>
      <c r="AG20" s="3">
        <v>63642.234375</v>
      </c>
      <c r="AH20" s="3">
        <v>8870868</v>
      </c>
      <c r="AI20" s="3">
        <v>0</v>
      </c>
      <c r="AJ20" s="3">
        <v>0</v>
      </c>
      <c r="AK20" s="3">
        <v>139.38648986816406</v>
      </c>
      <c r="AL20" s="3">
        <v>31.499460220336914</v>
      </c>
      <c r="AM20" s="3">
        <v>181.91523742675781</v>
      </c>
      <c r="AN20" s="3">
        <v>99.634529113769531</v>
      </c>
    </row>
    <row r="21" spans="1:40">
      <c r="A21" s="3">
        <v>101631503</v>
      </c>
      <c r="B21" s="3" t="s">
        <v>105</v>
      </c>
      <c r="C21" s="3" t="s">
        <v>791</v>
      </c>
      <c r="D21" s="52" t="s">
        <v>45</v>
      </c>
      <c r="E21" s="52">
        <v>1067993.875</v>
      </c>
      <c r="F21" s="52">
        <v>135667.796875</v>
      </c>
      <c r="G21" s="52">
        <v>320982.59375</v>
      </c>
      <c r="H21" s="52">
        <v>402250.0625</v>
      </c>
      <c r="I21" s="52">
        <v>173794</v>
      </c>
      <c r="J21" s="52">
        <v>304855.53125</v>
      </c>
      <c r="K21" s="52">
        <v>62757.1875</v>
      </c>
      <c r="L21" s="52"/>
      <c r="M21" s="52">
        <v>1067993.875</v>
      </c>
      <c r="N21" s="52">
        <v>135667.796875</v>
      </c>
      <c r="O21" s="52">
        <v>392312.0625</v>
      </c>
      <c r="P21" s="52">
        <v>491638.9375</v>
      </c>
      <c r="Q21" s="52"/>
      <c r="R21" s="52"/>
      <c r="V21" s="3">
        <v>135667.796875</v>
      </c>
      <c r="W21" s="3">
        <v>2027777.75</v>
      </c>
      <c r="X21" s="3">
        <v>2163445.5</v>
      </c>
      <c r="Y21" s="3">
        <v>440523.3125</v>
      </c>
      <c r="Z21" s="3">
        <v>1951945</v>
      </c>
      <c r="AA21" s="3">
        <v>8650826</v>
      </c>
      <c r="AB21" s="3">
        <v>0.85028773546218872</v>
      </c>
      <c r="AC21" s="3">
        <v>0.57844668626785278</v>
      </c>
      <c r="AD21" s="3">
        <v>10173998</v>
      </c>
      <c r="AE21" s="3">
        <v>16838072</v>
      </c>
      <c r="AF21" s="3">
        <v>3735487</v>
      </c>
      <c r="AG21" s="3">
        <v>46772.421875</v>
      </c>
      <c r="AH21" s="3">
        <v>5358877</v>
      </c>
      <c r="AI21" s="3">
        <v>0</v>
      </c>
      <c r="AJ21" s="3">
        <v>0</v>
      </c>
      <c r="AK21" s="3">
        <v>114.57343292236328</v>
      </c>
      <c r="AL21" s="3">
        <v>46.254726409912109</v>
      </c>
      <c r="AM21" s="3">
        <v>217.52130126953125</v>
      </c>
      <c r="AN21" s="3">
        <v>79.865158081054688</v>
      </c>
    </row>
    <row r="22" spans="1:40">
      <c r="A22" s="3">
        <v>101631703</v>
      </c>
      <c r="B22" s="3" t="s">
        <v>109</v>
      </c>
      <c r="C22" s="3" t="s">
        <v>791</v>
      </c>
      <c r="D22" s="52" t="s">
        <v>45</v>
      </c>
      <c r="E22" s="52">
        <v>2256361.25</v>
      </c>
      <c r="F22" s="52">
        <v>406783.8125</v>
      </c>
      <c r="G22" s="52">
        <v>726951</v>
      </c>
      <c r="H22" s="52">
        <v>406020.59375</v>
      </c>
      <c r="I22" s="52">
        <v>203158.5625</v>
      </c>
      <c r="J22" s="52">
        <v>1561208.625</v>
      </c>
      <c r="K22" s="52">
        <v>341259.5625</v>
      </c>
      <c r="L22" s="52"/>
      <c r="M22" s="52">
        <v>2256361.25</v>
      </c>
      <c r="N22" s="52">
        <v>406783.8125</v>
      </c>
      <c r="O22" s="52">
        <v>888495.625</v>
      </c>
      <c r="P22" s="52">
        <v>496247.40625</v>
      </c>
      <c r="Q22" s="52"/>
      <c r="R22" s="52"/>
      <c r="V22" s="3">
        <v>406783.8125</v>
      </c>
      <c r="W22" s="3">
        <v>3933750.75</v>
      </c>
      <c r="X22" s="3">
        <v>4340534.5</v>
      </c>
      <c r="Y22" s="3">
        <v>1967992.5</v>
      </c>
      <c r="Z22" s="3">
        <v>3641104.5</v>
      </c>
      <c r="AA22" s="3">
        <v>19156834</v>
      </c>
      <c r="AB22" s="3">
        <v>0.70804589986801147</v>
      </c>
      <c r="AC22" s="3">
        <v>0.26571446657180786</v>
      </c>
      <c r="AD22" s="3">
        <v>27055922</v>
      </c>
      <c r="AE22" s="3">
        <v>100827944</v>
      </c>
      <c r="AF22" s="3">
        <v>11067515</v>
      </c>
      <c r="AG22" s="3">
        <v>280077.625</v>
      </c>
      <c r="AH22" s="3">
        <v>65806100</v>
      </c>
      <c r="AI22" s="3">
        <v>0</v>
      </c>
      <c r="AJ22" s="3">
        <v>0</v>
      </c>
      <c r="AK22" s="3">
        <v>234.95664978027344</v>
      </c>
      <c r="AL22" s="3">
        <v>15.497612953186035</v>
      </c>
      <c r="AM22" s="3">
        <v>96.601509094238281</v>
      </c>
      <c r="AN22" s="3">
        <v>39.515884399414063</v>
      </c>
    </row>
    <row r="23" spans="1:40">
      <c r="A23" s="3">
        <v>101631803</v>
      </c>
      <c r="B23" s="3" t="s">
        <v>126</v>
      </c>
      <c r="C23" s="3" t="s">
        <v>791</v>
      </c>
      <c r="D23" s="52" t="s">
        <v>45</v>
      </c>
      <c r="E23" s="52">
        <v>1678683.25</v>
      </c>
      <c r="F23" s="52">
        <v>246787.5</v>
      </c>
      <c r="G23" s="52">
        <v>505171.09375</v>
      </c>
      <c r="H23" s="52">
        <v>918796.9375</v>
      </c>
      <c r="I23" s="52">
        <v>102999.359375</v>
      </c>
      <c r="J23" s="52">
        <v>709337.0625</v>
      </c>
      <c r="K23" s="52">
        <v>138357.40625</v>
      </c>
      <c r="L23" s="52"/>
      <c r="M23" s="52">
        <v>1678683.25</v>
      </c>
      <c r="N23" s="52">
        <v>246787.5</v>
      </c>
      <c r="O23" s="52">
        <v>617431.3125</v>
      </c>
      <c r="P23" s="52">
        <v>1122974</v>
      </c>
      <c r="Q23" s="52"/>
      <c r="R23" s="52"/>
      <c r="V23" s="3">
        <v>246787.5</v>
      </c>
      <c r="W23" s="3">
        <v>3344008</v>
      </c>
      <c r="X23" s="3">
        <v>3590795.5</v>
      </c>
      <c r="Y23" s="3">
        <v>956124.5625</v>
      </c>
      <c r="Z23" s="3">
        <v>3419088.5</v>
      </c>
      <c r="AA23" s="3">
        <v>12348754</v>
      </c>
      <c r="AB23" s="3">
        <v>0.75486516952514648</v>
      </c>
      <c r="AC23" s="3">
        <v>0.55780845880508423</v>
      </c>
      <c r="AD23" s="3">
        <v>16358887</v>
      </c>
      <c r="AE23" s="3">
        <v>28258694</v>
      </c>
      <c r="AF23" s="3">
        <v>7714718</v>
      </c>
      <c r="AG23" s="3">
        <v>78496.375</v>
      </c>
      <c r="AH23" s="3">
        <v>8646271</v>
      </c>
      <c r="AI23" s="3">
        <v>0</v>
      </c>
      <c r="AJ23" s="3">
        <v>0</v>
      </c>
      <c r="AK23" s="3">
        <v>110.14866638183594</v>
      </c>
      <c r="AL23" s="3">
        <v>45.744731903076172</v>
      </c>
      <c r="AM23" s="3">
        <v>208.40309143066406</v>
      </c>
      <c r="AN23" s="3">
        <v>98.281204223632813</v>
      </c>
    </row>
    <row r="24" spans="1:40">
      <c r="A24" s="3">
        <v>101631903</v>
      </c>
      <c r="B24" s="3" t="s">
        <v>128</v>
      </c>
      <c r="C24" s="3" t="s">
        <v>791</v>
      </c>
      <c r="D24" s="52" t="s">
        <v>45</v>
      </c>
      <c r="E24" s="52">
        <v>800400.875</v>
      </c>
      <c r="F24" s="52">
        <v>128956.5</v>
      </c>
      <c r="G24" s="52">
        <v>244973.703125</v>
      </c>
      <c r="H24" s="52">
        <v>127080</v>
      </c>
      <c r="I24" s="52">
        <v>60273.9375</v>
      </c>
      <c r="J24" s="52">
        <v>340347.46875</v>
      </c>
      <c r="K24" s="52">
        <v>74195.234375</v>
      </c>
      <c r="L24" s="52"/>
      <c r="M24" s="52">
        <v>800400.875</v>
      </c>
      <c r="N24" s="52">
        <v>128956.5</v>
      </c>
      <c r="O24" s="52">
        <v>299412.3125</v>
      </c>
      <c r="P24" s="52">
        <v>155320</v>
      </c>
      <c r="Q24" s="52"/>
      <c r="R24" s="52"/>
      <c r="V24" s="3">
        <v>128956.5</v>
      </c>
      <c r="W24" s="3">
        <v>1306923.75</v>
      </c>
      <c r="X24" s="3">
        <v>1435880.25</v>
      </c>
      <c r="Y24" s="3">
        <v>469303.96875</v>
      </c>
      <c r="Z24" s="3">
        <v>1255133.25</v>
      </c>
      <c r="AA24" s="3">
        <v>6815202.5</v>
      </c>
      <c r="AB24" s="3">
        <v>0.78725594282150269</v>
      </c>
      <c r="AC24" s="3">
        <v>0.36596491932868958</v>
      </c>
      <c r="AD24" s="3">
        <v>8656908</v>
      </c>
      <c r="AE24" s="3">
        <v>23368994</v>
      </c>
      <c r="AF24" s="3">
        <v>8099341</v>
      </c>
      <c r="AG24" s="3">
        <v>64913.87109375</v>
      </c>
      <c r="AH24" s="3">
        <v>12619361</v>
      </c>
      <c r="AI24" s="3">
        <v>0</v>
      </c>
      <c r="AJ24" s="3">
        <v>0</v>
      </c>
      <c r="AK24" s="3">
        <v>194.401611328125</v>
      </c>
      <c r="AL24" s="3">
        <v>22.119775772094727</v>
      </c>
      <c r="AM24" s="3">
        <v>133.35990905761719</v>
      </c>
      <c r="AN24" s="3">
        <v>124.77057647705078</v>
      </c>
    </row>
    <row r="25" spans="1:40">
      <c r="A25" s="3">
        <v>101632403</v>
      </c>
      <c r="B25" s="3" t="s">
        <v>202</v>
      </c>
      <c r="C25" s="3" t="s">
        <v>791</v>
      </c>
      <c r="D25" s="52" t="s">
        <v>45</v>
      </c>
      <c r="E25" s="52">
        <v>1078523.875</v>
      </c>
      <c r="F25" s="52">
        <v>149743.953125</v>
      </c>
      <c r="G25" s="52">
        <v>352656.5</v>
      </c>
      <c r="H25" s="52">
        <v>107320.046875</v>
      </c>
      <c r="I25" s="52">
        <v>112192.4375</v>
      </c>
      <c r="J25" s="52">
        <v>325609.71875</v>
      </c>
      <c r="K25" s="52">
        <v>71970.6484375</v>
      </c>
      <c r="L25" s="52">
        <v>14591.849609375</v>
      </c>
      <c r="M25" s="52">
        <v>1078523.875</v>
      </c>
      <c r="N25" s="52">
        <v>149743.953125</v>
      </c>
      <c r="O25" s="52">
        <v>431024.625</v>
      </c>
      <c r="P25" s="52">
        <v>131168.953125</v>
      </c>
      <c r="Q25" s="52">
        <v>14591.849609375</v>
      </c>
      <c r="R25" s="52"/>
      <c r="V25" s="3">
        <v>149743.953125</v>
      </c>
      <c r="W25" s="3">
        <v>1737255.25</v>
      </c>
      <c r="X25" s="3">
        <v>1886999.25</v>
      </c>
      <c r="Y25" s="3">
        <v>475353.6875</v>
      </c>
      <c r="Z25" s="3">
        <v>1655309.375</v>
      </c>
      <c r="AA25" s="3">
        <v>9263012</v>
      </c>
      <c r="AB25" s="3">
        <v>0.84740144014358521</v>
      </c>
      <c r="AC25" s="3">
        <v>0.5190507173538208</v>
      </c>
      <c r="AD25" s="3">
        <v>10931079</v>
      </c>
      <c r="AE25" s="3">
        <v>20169226</v>
      </c>
      <c r="AF25" s="3">
        <v>7641142</v>
      </c>
      <c r="AG25" s="3">
        <v>56025.62890625</v>
      </c>
      <c r="AH25" s="3">
        <v>8386938</v>
      </c>
      <c r="AI25" s="3">
        <v>0</v>
      </c>
      <c r="AJ25" s="3">
        <v>0</v>
      </c>
      <c r="AK25" s="3">
        <v>149.6982421875</v>
      </c>
      <c r="AL25" s="3">
        <v>33.680999755859375</v>
      </c>
      <c r="AM25" s="3">
        <v>195.10855102539063</v>
      </c>
      <c r="AN25" s="3">
        <v>136.38655090332031</v>
      </c>
    </row>
    <row r="26" spans="1:40">
      <c r="A26" s="3">
        <v>101633903</v>
      </c>
      <c r="B26" s="3" t="s">
        <v>292</v>
      </c>
      <c r="C26" s="3" t="s">
        <v>791</v>
      </c>
      <c r="D26" s="52" t="s">
        <v>45</v>
      </c>
      <c r="E26" s="52">
        <v>1696111.25</v>
      </c>
      <c r="F26" s="52">
        <v>259708.203125</v>
      </c>
      <c r="G26" s="52">
        <v>640999.625</v>
      </c>
      <c r="H26" s="52">
        <v>152668.34375</v>
      </c>
      <c r="I26" s="52">
        <v>237703.78125</v>
      </c>
      <c r="J26" s="52">
        <v>564039.3125</v>
      </c>
      <c r="K26" s="52">
        <v>123142.2421875</v>
      </c>
      <c r="L26" s="52">
        <v>30259.80078125</v>
      </c>
      <c r="M26" s="52">
        <v>1696111.25</v>
      </c>
      <c r="N26" s="52">
        <v>259708.203125</v>
      </c>
      <c r="O26" s="52">
        <v>783444</v>
      </c>
      <c r="P26" s="52">
        <v>186594.65625</v>
      </c>
      <c r="Q26" s="52">
        <v>30259.80078125</v>
      </c>
      <c r="R26" s="52"/>
      <c r="V26" s="3">
        <v>259708.203125</v>
      </c>
      <c r="W26" s="3">
        <v>2880885</v>
      </c>
      <c r="X26" s="3">
        <v>3140593.25</v>
      </c>
      <c r="Y26" s="3">
        <v>823747.5</v>
      </c>
      <c r="Z26" s="3">
        <v>2696409.75</v>
      </c>
      <c r="AA26" s="3">
        <v>14942617</v>
      </c>
      <c r="AB26" s="3">
        <v>0.84096431732177734</v>
      </c>
      <c r="AC26" s="3">
        <v>0.53471887111663818</v>
      </c>
      <c r="AD26" s="3">
        <v>17768432</v>
      </c>
      <c r="AE26" s="3">
        <v>32990164</v>
      </c>
      <c r="AF26" s="3">
        <v>5788841</v>
      </c>
      <c r="AG26" s="3">
        <v>91639.34375</v>
      </c>
      <c r="AH26" s="3">
        <v>11523767</v>
      </c>
      <c r="AI26" s="3">
        <v>0</v>
      </c>
      <c r="AJ26" s="3">
        <v>0</v>
      </c>
      <c r="AK26" s="3">
        <v>125.75130462646484</v>
      </c>
      <c r="AL26" s="3">
        <v>34.271232604980469</v>
      </c>
      <c r="AM26" s="3">
        <v>193.89523315429688</v>
      </c>
      <c r="AN26" s="3">
        <v>63.169822692871094</v>
      </c>
    </row>
    <row r="27" spans="1:40">
      <c r="A27" s="3">
        <v>101634207</v>
      </c>
      <c r="B27" s="3" t="s">
        <v>602</v>
      </c>
      <c r="C27" s="3" t="s">
        <v>552</v>
      </c>
      <c r="D27" s="52" t="s">
        <v>45</v>
      </c>
      <c r="E27" s="52"/>
      <c r="F27" s="52"/>
      <c r="G27" s="52"/>
      <c r="H27" s="52"/>
      <c r="I27" s="52"/>
      <c r="J27" s="52">
        <v>75677.609375</v>
      </c>
      <c r="K27" s="52">
        <v>17094.28125</v>
      </c>
      <c r="L27" s="52">
        <v>155911.046875</v>
      </c>
      <c r="M27" s="52"/>
      <c r="N27" s="52"/>
      <c r="O27" s="52"/>
      <c r="P27" s="52"/>
      <c r="Q27" s="52">
        <v>155911.046875</v>
      </c>
      <c r="R27" s="52"/>
      <c r="V27" s="3">
        <v>0</v>
      </c>
      <c r="W27" s="3">
        <v>173005.328125</v>
      </c>
      <c r="X27" s="3">
        <v>173005.328125</v>
      </c>
      <c r="Y27" s="3">
        <v>75677.609375</v>
      </c>
      <c r="Z27" s="3">
        <v>155911.046875</v>
      </c>
      <c r="AA27" s="3">
        <v>724317.125</v>
      </c>
      <c r="AB27" s="3">
        <v>0.61710387468338013</v>
      </c>
      <c r="AC27" s="3">
        <v>0.29358360171318054</v>
      </c>
      <c r="AD27" s="3">
        <v>1173736.125</v>
      </c>
      <c r="AE27" s="3">
        <v>3898571.5</v>
      </c>
      <c r="AF27" s="3">
        <v>884387</v>
      </c>
      <c r="AG27" s="3">
        <v>10829.365234375</v>
      </c>
      <c r="AJ27" s="3">
        <v>0</v>
      </c>
      <c r="AL27" s="3">
        <v>15.975574493408203</v>
      </c>
      <c r="AM27" s="3">
        <v>108.38457489013672</v>
      </c>
      <c r="AN27" s="3">
        <v>81.665634155273438</v>
      </c>
    </row>
    <row r="28" spans="1:40">
      <c r="A28" s="3">
        <v>101636503</v>
      </c>
      <c r="B28" s="3" t="s">
        <v>384</v>
      </c>
      <c r="C28" s="3" t="s">
        <v>791</v>
      </c>
      <c r="D28" s="52" t="s">
        <v>45</v>
      </c>
      <c r="E28" s="52">
        <v>1032886.1875</v>
      </c>
      <c r="F28" s="52">
        <v>284045.6875</v>
      </c>
      <c r="G28" s="52">
        <v>581309.9375</v>
      </c>
      <c r="H28" s="52">
        <v>151115.84375</v>
      </c>
      <c r="I28" s="52">
        <v>182815.453125</v>
      </c>
      <c r="J28" s="52">
        <v>1333435.75</v>
      </c>
      <c r="K28" s="52">
        <v>295324.875</v>
      </c>
      <c r="L28" s="52"/>
      <c r="M28" s="52">
        <v>1032886.1875</v>
      </c>
      <c r="N28" s="52">
        <v>284045.6875</v>
      </c>
      <c r="O28" s="52">
        <v>710489.875</v>
      </c>
      <c r="P28" s="52">
        <v>184697.15625</v>
      </c>
      <c r="Q28" s="52"/>
      <c r="R28" s="52"/>
      <c r="V28" s="3">
        <v>284045.6875</v>
      </c>
      <c r="W28" s="3">
        <v>2243452.5</v>
      </c>
      <c r="X28" s="3">
        <v>2527498.25</v>
      </c>
      <c r="Y28" s="3">
        <v>1617481.5</v>
      </c>
      <c r="Z28" s="3">
        <v>1928073.125</v>
      </c>
      <c r="AA28" s="3">
        <v>10761281</v>
      </c>
      <c r="AB28" s="3">
        <v>0.62032216787338257</v>
      </c>
      <c r="AC28" s="3">
        <v>0.23139353096485138</v>
      </c>
      <c r="AD28" s="3">
        <v>17347890</v>
      </c>
      <c r="AE28" s="3">
        <v>75034296</v>
      </c>
      <c r="AF28" s="3">
        <v>9887413</v>
      </c>
      <c r="AG28" s="3">
        <v>208428.59375</v>
      </c>
      <c r="AH28" s="3">
        <v>50851003</v>
      </c>
      <c r="AI28" s="3">
        <v>0</v>
      </c>
      <c r="AJ28" s="3">
        <v>0</v>
      </c>
      <c r="AK28" s="3">
        <v>243.97325134277344</v>
      </c>
      <c r="AL28" s="3">
        <v>12.126446723937988</v>
      </c>
      <c r="AM28" s="3">
        <v>83.2318115234375</v>
      </c>
      <c r="AN28" s="3">
        <v>47.437892913818359</v>
      </c>
    </row>
    <row r="29" spans="1:40">
      <c r="A29" s="3">
        <v>101637002</v>
      </c>
      <c r="B29" s="3" t="s">
        <v>412</v>
      </c>
      <c r="C29" s="3" t="s">
        <v>791</v>
      </c>
      <c r="D29" s="52" t="s">
        <v>45</v>
      </c>
      <c r="E29" s="52">
        <v>2267456</v>
      </c>
      <c r="F29" s="52">
        <v>415410.4375</v>
      </c>
      <c r="G29" s="52">
        <v>956187.5</v>
      </c>
      <c r="H29" s="52">
        <v>1502231</v>
      </c>
      <c r="I29" s="52">
        <v>306415</v>
      </c>
      <c r="J29" s="52">
        <v>876721.6875</v>
      </c>
      <c r="K29" s="52">
        <v>190151.796875</v>
      </c>
      <c r="L29" s="52"/>
      <c r="M29" s="52">
        <v>2267456</v>
      </c>
      <c r="N29" s="52">
        <v>415410.4375</v>
      </c>
      <c r="O29" s="52">
        <v>1168673.625</v>
      </c>
      <c r="P29" s="52">
        <v>1836060</v>
      </c>
      <c r="Q29" s="52"/>
      <c r="R29" s="52"/>
      <c r="V29" s="3">
        <v>415410.4375</v>
      </c>
      <c r="W29" s="3">
        <v>5222441.5</v>
      </c>
      <c r="X29" s="3">
        <v>5637852</v>
      </c>
      <c r="Y29" s="3">
        <v>1292132.125</v>
      </c>
      <c r="Z29" s="3">
        <v>5272189.5</v>
      </c>
      <c r="AA29" s="3">
        <v>19926088</v>
      </c>
      <c r="AB29" s="3">
        <v>0.80928671360015869</v>
      </c>
      <c r="AC29" s="3">
        <v>0.47766131162643433</v>
      </c>
      <c r="AD29" s="3">
        <v>24621790</v>
      </c>
      <c r="AE29" s="3">
        <v>51357704</v>
      </c>
      <c r="AF29" s="3">
        <v>6123598</v>
      </c>
      <c r="AG29" s="3">
        <v>142660.28125</v>
      </c>
      <c r="AH29" s="3">
        <v>21717604</v>
      </c>
      <c r="AI29" s="3">
        <v>0</v>
      </c>
      <c r="AJ29" s="3">
        <v>0</v>
      </c>
      <c r="AK29" s="3">
        <v>152.23301696777344</v>
      </c>
      <c r="AL29" s="3">
        <v>39.519424438476563</v>
      </c>
      <c r="AM29" s="3">
        <v>172.59036254882813</v>
      </c>
      <c r="AN29" s="3">
        <v>42.924335479736328</v>
      </c>
    </row>
    <row r="30" spans="1:40">
      <c r="A30" s="3">
        <v>101638003</v>
      </c>
      <c r="B30" s="3" t="s">
        <v>482</v>
      </c>
      <c r="C30" s="3" t="s">
        <v>791</v>
      </c>
      <c r="D30" s="52" t="s">
        <v>45</v>
      </c>
      <c r="E30" s="52">
        <v>2151154.25</v>
      </c>
      <c r="F30" s="52">
        <v>416906.84375</v>
      </c>
      <c r="G30" s="52">
        <v>1011688.5625</v>
      </c>
      <c r="H30" s="52">
        <v>577399.5</v>
      </c>
      <c r="I30" s="52">
        <v>281658.46875</v>
      </c>
      <c r="J30" s="52">
        <v>1057658.5</v>
      </c>
      <c r="K30" s="52">
        <v>237795.1875</v>
      </c>
      <c r="L30" s="52">
        <v>49490.3984375</v>
      </c>
      <c r="M30" s="52">
        <v>2151154.25</v>
      </c>
      <c r="N30" s="52">
        <v>416906.84375</v>
      </c>
      <c r="O30" s="52">
        <v>1236508.25</v>
      </c>
      <c r="P30" s="52">
        <v>705710.5</v>
      </c>
      <c r="Q30" s="52">
        <v>49490.3984375</v>
      </c>
      <c r="R30" s="52"/>
      <c r="V30" s="3">
        <v>416906.84375</v>
      </c>
      <c r="W30" s="3">
        <v>4309186.5</v>
      </c>
      <c r="X30" s="3">
        <v>4726093.5</v>
      </c>
      <c r="Y30" s="3">
        <v>1474565.375</v>
      </c>
      <c r="Z30" s="3">
        <v>4142863.5</v>
      </c>
      <c r="AA30" s="3">
        <v>19390500</v>
      </c>
      <c r="AB30" s="3">
        <v>0.79492282867431641</v>
      </c>
      <c r="AC30" s="3">
        <v>0.36573886871337891</v>
      </c>
      <c r="AD30" s="3">
        <v>24392934</v>
      </c>
      <c r="AE30" s="3">
        <v>65923764</v>
      </c>
      <c r="AF30" s="3">
        <v>7822487</v>
      </c>
      <c r="AG30" s="3">
        <v>183121.5625</v>
      </c>
      <c r="AH30" s="3">
        <v>35046588</v>
      </c>
      <c r="AI30" s="3">
        <v>0</v>
      </c>
      <c r="AJ30" s="3">
        <v>0</v>
      </c>
      <c r="AK30" s="3">
        <v>191.38427734375</v>
      </c>
      <c r="AL30" s="3">
        <v>25.808504104614258</v>
      </c>
      <c r="AM30" s="3">
        <v>133.20623779296875</v>
      </c>
      <c r="AN30" s="3">
        <v>42.717453002929688</v>
      </c>
    </row>
    <row r="31" spans="1:40">
      <c r="A31" s="3">
        <v>101638803</v>
      </c>
      <c r="B31" s="3" t="s">
        <v>512</v>
      </c>
      <c r="C31" s="3" t="s">
        <v>791</v>
      </c>
      <c r="D31" s="52" t="s">
        <v>45</v>
      </c>
      <c r="E31" s="52">
        <v>1708454.125</v>
      </c>
      <c r="F31" s="52">
        <v>314672.6875</v>
      </c>
      <c r="G31" s="52">
        <v>878128.6875</v>
      </c>
      <c r="H31" s="52">
        <v>740845.375</v>
      </c>
      <c r="I31" s="52">
        <v>79277.34375</v>
      </c>
      <c r="J31" s="52">
        <v>625953.5625</v>
      </c>
      <c r="K31" s="52">
        <v>122079.109375</v>
      </c>
      <c r="L31" s="52"/>
      <c r="M31" s="52">
        <v>1708454.125</v>
      </c>
      <c r="N31" s="52">
        <v>314672.6875</v>
      </c>
      <c r="O31" s="52">
        <v>1073268.375</v>
      </c>
      <c r="P31" s="52">
        <v>905477.625</v>
      </c>
      <c r="Q31" s="52"/>
      <c r="R31" s="52"/>
      <c r="V31" s="3">
        <v>314672.6875</v>
      </c>
      <c r="W31" s="3">
        <v>3528784.25</v>
      </c>
      <c r="X31" s="3">
        <v>3843457</v>
      </c>
      <c r="Y31" s="3">
        <v>940626.25</v>
      </c>
      <c r="Z31" s="3">
        <v>3687200</v>
      </c>
      <c r="AA31" s="3">
        <v>13842360</v>
      </c>
      <c r="AB31" s="3">
        <v>0.82266587018966675</v>
      </c>
      <c r="AC31" s="3">
        <v>0.51473402976989746</v>
      </c>
      <c r="AD31" s="3">
        <v>16826224</v>
      </c>
      <c r="AE31" s="3">
        <v>32571522</v>
      </c>
      <c r="AF31" s="3">
        <v>1895683</v>
      </c>
      <c r="AG31" s="3">
        <v>90476.453125</v>
      </c>
      <c r="AH31" s="3">
        <v>7930647</v>
      </c>
      <c r="AI31" s="3">
        <v>0</v>
      </c>
      <c r="AJ31" s="3">
        <v>0</v>
      </c>
      <c r="AK31" s="3">
        <v>87.654266357421875</v>
      </c>
      <c r="AL31" s="3">
        <v>42.480190277099609</v>
      </c>
      <c r="AM31" s="3">
        <v>185.9735107421875</v>
      </c>
      <c r="AN31" s="3">
        <v>20.952224731445313</v>
      </c>
    </row>
    <row r="32" spans="1:40">
      <c r="A32" s="3">
        <v>101638907</v>
      </c>
      <c r="B32" s="3" t="s">
        <v>623</v>
      </c>
      <c r="C32" s="3" t="s">
        <v>552</v>
      </c>
      <c r="D32" s="52" t="s">
        <v>45</v>
      </c>
      <c r="E32" s="52"/>
      <c r="F32" s="52"/>
      <c r="G32" s="52"/>
      <c r="H32" s="52"/>
      <c r="I32" s="52"/>
      <c r="J32" s="52">
        <v>95687.3984375</v>
      </c>
      <c r="K32" s="52">
        <v>20725.05078125</v>
      </c>
      <c r="L32" s="52">
        <v>132451.65625</v>
      </c>
      <c r="M32" s="52"/>
      <c r="N32" s="52"/>
      <c r="O32" s="52"/>
      <c r="P32" s="52"/>
      <c r="Q32" s="52">
        <v>132451.65625</v>
      </c>
      <c r="R32" s="52"/>
      <c r="V32" s="3">
        <v>0</v>
      </c>
      <c r="W32" s="3">
        <v>153176.703125</v>
      </c>
      <c r="X32" s="3">
        <v>153176.703125</v>
      </c>
      <c r="Y32" s="3">
        <v>95687.3984375</v>
      </c>
      <c r="Z32" s="3">
        <v>132451.65625</v>
      </c>
      <c r="AA32" s="3">
        <v>590384.3125</v>
      </c>
      <c r="AB32" s="3">
        <v>0.53176993131637573</v>
      </c>
      <c r="AC32" s="3">
        <v>0.20239518582820892</v>
      </c>
      <c r="AD32" s="3">
        <v>1110225.125</v>
      </c>
      <c r="AE32" s="3">
        <v>5492052</v>
      </c>
      <c r="AF32" s="3">
        <v>1977926</v>
      </c>
      <c r="AG32" s="3">
        <v>15255.7001953125</v>
      </c>
      <c r="AJ32" s="3">
        <v>0</v>
      </c>
      <c r="AL32" s="3">
        <v>10.040620803833008</v>
      </c>
      <c r="AM32" s="3">
        <v>72.774444580078125</v>
      </c>
      <c r="AN32" s="3">
        <v>129.651611328125</v>
      </c>
    </row>
    <row r="33" spans="1:40">
      <c r="A33" s="3">
        <v>102025007</v>
      </c>
      <c r="B33" s="3" t="s">
        <v>610</v>
      </c>
      <c r="C33" s="3" t="s">
        <v>552</v>
      </c>
      <c r="D33" s="52" t="s">
        <v>49</v>
      </c>
      <c r="E33" s="52"/>
      <c r="F33" s="52"/>
      <c r="G33" s="52"/>
      <c r="H33" s="52"/>
      <c r="I33" s="52"/>
      <c r="J33" s="52"/>
      <c r="K33" s="52"/>
      <c r="L33" s="52">
        <v>103150.953125</v>
      </c>
      <c r="M33" s="52"/>
      <c r="N33" s="52"/>
      <c r="O33" s="52"/>
      <c r="P33" s="52"/>
      <c r="Q33" s="52">
        <v>103150.953125</v>
      </c>
      <c r="R33" s="52"/>
      <c r="V33" s="3">
        <v>0</v>
      </c>
      <c r="W33" s="3">
        <v>103150.953125</v>
      </c>
      <c r="X33" s="3">
        <v>103150.953125</v>
      </c>
      <c r="Y33" s="3">
        <v>0</v>
      </c>
      <c r="Z33" s="3">
        <v>103150.953125</v>
      </c>
      <c r="AJ33" s="3">
        <v>1</v>
      </c>
    </row>
    <row r="34" spans="1:40">
      <c r="A34" s="3">
        <v>102027451</v>
      </c>
      <c r="B34" s="3" t="s">
        <v>390</v>
      </c>
      <c r="C34" s="3" t="s">
        <v>791</v>
      </c>
      <c r="D34" s="52" t="s">
        <v>49</v>
      </c>
      <c r="E34" s="52">
        <v>27125358</v>
      </c>
      <c r="F34" s="52">
        <v>4603984</v>
      </c>
      <c r="G34" s="52">
        <v>12213371</v>
      </c>
      <c r="H34" s="52">
        <v>4479940.5</v>
      </c>
      <c r="I34" s="52">
        <v>1372819.5</v>
      </c>
      <c r="J34" s="52">
        <v>5867505.5</v>
      </c>
      <c r="K34" s="52">
        <v>766833.625</v>
      </c>
      <c r="L34" s="52"/>
      <c r="M34" s="52">
        <v>27125358</v>
      </c>
      <c r="N34" s="52">
        <v>4603984</v>
      </c>
      <c r="O34" s="52">
        <v>14927454</v>
      </c>
      <c r="P34" s="52">
        <v>5475482.5</v>
      </c>
      <c r="Q34" s="52"/>
      <c r="R34" s="52"/>
      <c r="V34" s="3">
        <v>4603984</v>
      </c>
      <c r="W34" s="3">
        <v>45958320</v>
      </c>
      <c r="X34" s="3">
        <v>50562304</v>
      </c>
      <c r="Y34" s="3">
        <v>10471490</v>
      </c>
      <c r="Z34" s="3">
        <v>47528296</v>
      </c>
      <c r="AA34" s="3">
        <v>237721984</v>
      </c>
      <c r="AB34" s="3">
        <v>0.79263031482696533</v>
      </c>
      <c r="AC34" s="3">
        <v>0.39933308959007263</v>
      </c>
      <c r="AD34" s="3">
        <v>299915328</v>
      </c>
      <c r="AE34" s="3">
        <v>736869952</v>
      </c>
      <c r="AF34" s="3">
        <v>226357328</v>
      </c>
      <c r="AG34" s="3">
        <v>2046861</v>
      </c>
      <c r="AH34" s="3">
        <v>184139106</v>
      </c>
      <c r="AI34" s="3">
        <v>1</v>
      </c>
      <c r="AJ34" s="3">
        <v>0</v>
      </c>
      <c r="AK34" s="3">
        <v>89.961708068847656</v>
      </c>
      <c r="AL34" s="3">
        <v>24.702363967895508</v>
      </c>
      <c r="AM34" s="3">
        <v>146.52452087402344</v>
      </c>
      <c r="AN34" s="3">
        <v>110.58753967285156</v>
      </c>
    </row>
    <row r="35" spans="1:40">
      <c r="A35" s="3">
        <v>103000000</v>
      </c>
      <c r="B35" s="3" t="s">
        <v>628</v>
      </c>
      <c r="C35" s="3" t="s">
        <v>627</v>
      </c>
      <c r="D35" s="52" t="s">
        <v>49</v>
      </c>
      <c r="E35" s="52"/>
      <c r="F35" s="52"/>
      <c r="G35" s="52"/>
      <c r="H35" s="52"/>
      <c r="I35" s="52"/>
      <c r="J35" s="52">
        <v>2437779</v>
      </c>
      <c r="K35" s="52">
        <v>434774.59375</v>
      </c>
      <c r="L35" s="52"/>
      <c r="M35" s="52"/>
      <c r="N35" s="52"/>
      <c r="O35" s="52"/>
      <c r="P35" s="52"/>
      <c r="Q35" s="52"/>
      <c r="R35" s="52">
        <v>143505.671875</v>
      </c>
      <c r="S35" s="3">
        <v>1359847.375</v>
      </c>
      <c r="T35" s="3">
        <v>989274.75</v>
      </c>
      <c r="U35" s="3">
        <v>989274.75</v>
      </c>
      <c r="V35" s="3">
        <v>989274.75</v>
      </c>
      <c r="W35" s="3">
        <v>2927402.5</v>
      </c>
      <c r="X35" s="3">
        <v>3916677.25</v>
      </c>
      <c r="Y35" s="3">
        <v>2437779</v>
      </c>
      <c r="Z35" s="3">
        <v>0</v>
      </c>
      <c r="AA35" s="3">
        <v>17763548</v>
      </c>
      <c r="AB35" s="3">
        <v>0.3349376916885376</v>
      </c>
      <c r="AC35" s="3">
        <v>0.28483045101165771</v>
      </c>
      <c r="AD35" s="3">
        <v>53035380</v>
      </c>
      <c r="AE35" s="3">
        <v>181877952</v>
      </c>
      <c r="AF35" s="3">
        <v>62734504</v>
      </c>
      <c r="AG35" s="3">
        <v>505216.53125</v>
      </c>
      <c r="AJ35" s="3">
        <v>0</v>
      </c>
      <c r="AL35" s="3">
        <v>7.7524724006652832</v>
      </c>
      <c r="AM35" s="3">
        <v>104.97554016113281</v>
      </c>
      <c r="AN35" s="3">
        <v>124.17350006103516</v>
      </c>
    </row>
    <row r="36" spans="1:40">
      <c r="A36" s="3">
        <v>103020407</v>
      </c>
      <c r="B36" s="3" t="s">
        <v>551</v>
      </c>
      <c r="C36" s="3" t="s">
        <v>552</v>
      </c>
      <c r="D36" s="52" t="s">
        <v>49</v>
      </c>
      <c r="E36" s="52"/>
      <c r="F36" s="52"/>
      <c r="G36" s="52"/>
      <c r="H36" s="52"/>
      <c r="I36" s="52"/>
      <c r="J36" s="52">
        <v>194672</v>
      </c>
      <c r="K36" s="52">
        <v>40783.48828125</v>
      </c>
      <c r="L36" s="52">
        <v>200926.65625</v>
      </c>
      <c r="M36" s="52"/>
      <c r="N36" s="52"/>
      <c r="O36" s="52"/>
      <c r="P36" s="52"/>
      <c r="Q36" s="52">
        <v>200926.65625</v>
      </c>
      <c r="R36" s="52"/>
      <c r="V36" s="3">
        <v>0</v>
      </c>
      <c r="W36" s="3">
        <v>241710.140625</v>
      </c>
      <c r="X36" s="3">
        <v>241710.140625</v>
      </c>
      <c r="Y36" s="3">
        <v>194672</v>
      </c>
      <c r="Z36" s="3">
        <v>200926.65625</v>
      </c>
      <c r="AA36" s="3">
        <v>977718.9375</v>
      </c>
      <c r="AB36" s="3">
        <v>0.49416691064834595</v>
      </c>
      <c r="AC36" s="3">
        <v>0.17806185781955719</v>
      </c>
      <c r="AD36" s="3">
        <v>1978519.625</v>
      </c>
      <c r="AE36" s="3">
        <v>11022143</v>
      </c>
      <c r="AF36" s="3">
        <v>3024087</v>
      </c>
      <c r="AG36" s="3">
        <v>30617.064453125</v>
      </c>
      <c r="AJ36" s="3">
        <v>0</v>
      </c>
      <c r="AL36" s="3">
        <v>7.8946218490600586</v>
      </c>
      <c r="AM36" s="3">
        <v>64.621467590332031</v>
      </c>
      <c r="AN36" s="3">
        <v>98.771293640136719</v>
      </c>
    </row>
    <row r="37" spans="1:40">
      <c r="A37" s="3">
        <v>103020603</v>
      </c>
      <c r="B37" s="3" t="s">
        <v>48</v>
      </c>
      <c r="C37" s="3" t="s">
        <v>791</v>
      </c>
      <c r="D37" s="52" t="s">
        <v>49</v>
      </c>
      <c r="E37" s="52">
        <v>499757.6875</v>
      </c>
      <c r="F37" s="52">
        <v>122579.546875</v>
      </c>
      <c r="G37" s="52">
        <v>311293.1875</v>
      </c>
      <c r="H37" s="52">
        <v>47021.8515625</v>
      </c>
      <c r="I37" s="52">
        <v>66216.1484375</v>
      </c>
      <c r="J37" s="52">
        <v>354231.96875</v>
      </c>
      <c r="K37" s="52">
        <v>76045.1328125</v>
      </c>
      <c r="L37" s="52"/>
      <c r="M37" s="52">
        <v>499757.6875</v>
      </c>
      <c r="N37" s="52">
        <v>122579.546875</v>
      </c>
      <c r="O37" s="52">
        <v>380469.4375</v>
      </c>
      <c r="P37" s="52">
        <v>57471.1484375</v>
      </c>
      <c r="Q37" s="52"/>
      <c r="R37" s="52"/>
      <c r="V37" s="3">
        <v>122579.546875</v>
      </c>
      <c r="W37" s="3">
        <v>1000334</v>
      </c>
      <c r="X37" s="3">
        <v>1122913.5</v>
      </c>
      <c r="Y37" s="3">
        <v>476811.5</v>
      </c>
      <c r="Z37" s="3">
        <v>937698.25</v>
      </c>
      <c r="AA37" s="3">
        <v>4821335.5</v>
      </c>
      <c r="AB37" s="3">
        <v>0.70810568332672119</v>
      </c>
      <c r="AC37" s="3">
        <v>0.26762169599533081</v>
      </c>
      <c r="AD37" s="3">
        <v>6808779.5</v>
      </c>
      <c r="AE37" s="3">
        <v>25494980</v>
      </c>
      <c r="AF37" s="3">
        <v>10054977</v>
      </c>
      <c r="AG37" s="3">
        <v>70819.390625</v>
      </c>
      <c r="AH37" s="3">
        <v>15365399</v>
      </c>
      <c r="AI37" s="3">
        <v>0</v>
      </c>
      <c r="AJ37" s="3">
        <v>0</v>
      </c>
      <c r="AK37" s="3">
        <v>216.96598815917969</v>
      </c>
      <c r="AL37" s="3">
        <v>15.856017112731934</v>
      </c>
      <c r="AM37" s="3">
        <v>96.142868041992188</v>
      </c>
      <c r="AN37" s="3">
        <v>141.98056030273438</v>
      </c>
    </row>
    <row r="38" spans="1:40">
      <c r="A38" s="3">
        <v>103020753</v>
      </c>
      <c r="B38" s="3" t="s">
        <v>67</v>
      </c>
      <c r="C38" s="3" t="s">
        <v>791</v>
      </c>
      <c r="D38" s="52" t="s">
        <v>49</v>
      </c>
      <c r="E38" s="52">
        <v>571885.8125</v>
      </c>
      <c r="F38" s="52">
        <v>132682.796875</v>
      </c>
      <c r="G38" s="52">
        <v>202361.4375</v>
      </c>
      <c r="H38" s="52">
        <v>48729.6015625</v>
      </c>
      <c r="I38" s="52">
        <v>88558.59375</v>
      </c>
      <c r="J38" s="52">
        <v>617290.3125</v>
      </c>
      <c r="K38" s="52">
        <v>135028.859375</v>
      </c>
      <c r="L38" s="52"/>
      <c r="M38" s="52">
        <v>571885.8125</v>
      </c>
      <c r="N38" s="52">
        <v>132682.796875</v>
      </c>
      <c r="O38" s="52">
        <v>247330.640625</v>
      </c>
      <c r="P38" s="52">
        <v>59558.3984375</v>
      </c>
      <c r="Q38" s="52"/>
      <c r="R38" s="52"/>
      <c r="V38" s="3">
        <v>132682.796875</v>
      </c>
      <c r="W38" s="3">
        <v>1046564.375</v>
      </c>
      <c r="X38" s="3">
        <v>1179247.125</v>
      </c>
      <c r="Y38" s="3">
        <v>749973.125</v>
      </c>
      <c r="Z38" s="3">
        <v>878774.8125</v>
      </c>
      <c r="AA38" s="3">
        <v>5063896</v>
      </c>
      <c r="AB38" s="3">
        <v>0.62381875514984131</v>
      </c>
      <c r="AC38" s="3">
        <v>0.21485646069049835</v>
      </c>
      <c r="AD38" s="3">
        <v>8117576</v>
      </c>
      <c r="AE38" s="3">
        <v>37002896</v>
      </c>
      <c r="AF38" s="3">
        <v>8908741</v>
      </c>
      <c r="AG38" s="3">
        <v>102785.8203125</v>
      </c>
      <c r="AH38" s="3">
        <v>26078897</v>
      </c>
      <c r="AI38" s="3">
        <v>0</v>
      </c>
      <c r="AJ38" s="3">
        <v>0</v>
      </c>
      <c r="AK38" s="3">
        <v>253.72076416015625</v>
      </c>
      <c r="AL38" s="3">
        <v>11.472858428955078</v>
      </c>
      <c r="AM38" s="3">
        <v>78.975639343261719</v>
      </c>
      <c r="AN38" s="3">
        <v>86.672859191894531</v>
      </c>
    </row>
    <row r="39" spans="1:40">
      <c r="A39" s="3">
        <v>103021003</v>
      </c>
      <c r="B39" s="3" t="s">
        <v>389</v>
      </c>
      <c r="C39" s="3" t="s">
        <v>791</v>
      </c>
      <c r="D39" s="52" t="s">
        <v>49</v>
      </c>
      <c r="E39" s="52">
        <v>994446</v>
      </c>
      <c r="F39" s="52">
        <v>317484.90625</v>
      </c>
      <c r="G39" s="52">
        <v>979434.6875</v>
      </c>
      <c r="H39" s="52">
        <v>188403.75</v>
      </c>
      <c r="I39" s="52">
        <v>357493.125</v>
      </c>
      <c r="J39" s="52">
        <v>1579266.375</v>
      </c>
      <c r="K39" s="52">
        <v>342171.53125</v>
      </c>
      <c r="L39" s="52"/>
      <c r="M39" s="52">
        <v>994446</v>
      </c>
      <c r="N39" s="52">
        <v>317484.90625</v>
      </c>
      <c r="O39" s="52">
        <v>1197086.75</v>
      </c>
      <c r="P39" s="52">
        <v>230271.25</v>
      </c>
      <c r="Q39" s="52"/>
      <c r="R39" s="52"/>
      <c r="V39" s="3">
        <v>317484.90625</v>
      </c>
      <c r="W39" s="3">
        <v>2861949</v>
      </c>
      <c r="X39" s="3">
        <v>3179434</v>
      </c>
      <c r="Y39" s="3">
        <v>1896751.25</v>
      </c>
      <c r="Z39" s="3">
        <v>2421804</v>
      </c>
      <c r="AA39" s="3">
        <v>12005490</v>
      </c>
      <c r="AB39" s="3">
        <v>0.60036545991897583</v>
      </c>
      <c r="AC39" s="3">
        <v>0.18114736676216125</v>
      </c>
      <c r="AD39" s="3">
        <v>19996970</v>
      </c>
      <c r="AE39" s="3">
        <v>108763016</v>
      </c>
      <c r="AF39" s="3">
        <v>32387996</v>
      </c>
      <c r="AG39" s="3">
        <v>302119.5</v>
      </c>
      <c r="AH39" s="3">
        <v>64589189</v>
      </c>
      <c r="AI39" s="3">
        <v>0</v>
      </c>
      <c r="AJ39" s="3">
        <v>0</v>
      </c>
      <c r="AK39" s="3">
        <v>213.78689575195313</v>
      </c>
      <c r="AL39" s="3">
        <v>10.523762702941895</v>
      </c>
      <c r="AM39" s="3">
        <v>66.188941955566406</v>
      </c>
      <c r="AN39" s="3">
        <v>107.20259857177734</v>
      </c>
    </row>
    <row r="40" spans="1:40">
      <c r="A40" s="3">
        <v>103021102</v>
      </c>
      <c r="B40" s="3" t="s">
        <v>69</v>
      </c>
      <c r="C40" s="3" t="s">
        <v>791</v>
      </c>
      <c r="D40" s="52" t="s">
        <v>49</v>
      </c>
      <c r="E40" s="52">
        <v>2083093</v>
      </c>
      <c r="F40" s="52">
        <v>551761.9375</v>
      </c>
      <c r="G40" s="52">
        <v>1303352.875</v>
      </c>
      <c r="H40" s="52">
        <v>2871027.5</v>
      </c>
      <c r="I40" s="52">
        <v>197392.78125</v>
      </c>
      <c r="J40" s="52">
        <v>1572151.625</v>
      </c>
      <c r="K40" s="52">
        <v>338449.1875</v>
      </c>
      <c r="L40" s="52"/>
      <c r="M40" s="52">
        <v>2083093</v>
      </c>
      <c r="N40" s="52">
        <v>551761.9375</v>
      </c>
      <c r="O40" s="52">
        <v>1592986.75</v>
      </c>
      <c r="P40" s="52">
        <v>3509033.5</v>
      </c>
      <c r="Q40" s="52"/>
      <c r="R40" s="52"/>
      <c r="V40" s="3">
        <v>551761.9375</v>
      </c>
      <c r="W40" s="3">
        <v>6793315.5</v>
      </c>
      <c r="X40" s="3">
        <v>7345077.5</v>
      </c>
      <c r="Y40" s="3">
        <v>2123913.5</v>
      </c>
      <c r="Z40" s="3">
        <v>7185113</v>
      </c>
      <c r="AA40" s="3">
        <v>19254626</v>
      </c>
      <c r="AB40" s="3">
        <v>0.71368712186813354</v>
      </c>
      <c r="AC40" s="3">
        <v>0.33399403095245361</v>
      </c>
      <c r="AD40" s="3">
        <v>26979086</v>
      </c>
      <c r="AE40" s="3">
        <v>77689376</v>
      </c>
      <c r="AF40" s="3">
        <v>26795920</v>
      </c>
      <c r="AG40" s="3">
        <v>215803.828125</v>
      </c>
      <c r="AH40" s="3">
        <v>45320055</v>
      </c>
      <c r="AI40" s="3">
        <v>0</v>
      </c>
      <c r="AJ40" s="3">
        <v>0</v>
      </c>
      <c r="AK40" s="3">
        <v>210.00579833984375</v>
      </c>
      <c r="AL40" s="3">
        <v>34.035900115966797</v>
      </c>
      <c r="AM40" s="3">
        <v>125.01671600341797</v>
      </c>
      <c r="AN40" s="3">
        <v>124.16795349121094</v>
      </c>
    </row>
    <row r="41" spans="1:40">
      <c r="A41" s="3">
        <v>103021252</v>
      </c>
      <c r="B41" s="3" t="s">
        <v>82</v>
      </c>
      <c r="C41" s="3" t="s">
        <v>791</v>
      </c>
      <c r="D41" s="52" t="s">
        <v>49</v>
      </c>
      <c r="E41" s="52">
        <v>1559933.5</v>
      </c>
      <c r="F41" s="52">
        <v>522535.0625</v>
      </c>
      <c r="G41" s="52">
        <v>1332963.625</v>
      </c>
      <c r="H41" s="52">
        <v>227587.953125</v>
      </c>
      <c r="I41" s="52">
        <v>142307.28125</v>
      </c>
      <c r="J41" s="52">
        <v>1723568.25</v>
      </c>
      <c r="K41" s="52">
        <v>366142.8125</v>
      </c>
      <c r="L41" s="52"/>
      <c r="M41" s="52">
        <v>1559933.5</v>
      </c>
      <c r="N41" s="52">
        <v>522535.0625</v>
      </c>
      <c r="O41" s="52">
        <v>1629177.75</v>
      </c>
      <c r="P41" s="52">
        <v>278163.0625</v>
      </c>
      <c r="Q41" s="52"/>
      <c r="R41" s="52"/>
      <c r="V41" s="3">
        <v>522535.0625</v>
      </c>
      <c r="W41" s="3">
        <v>3628935</v>
      </c>
      <c r="X41" s="3">
        <v>4151470</v>
      </c>
      <c r="Y41" s="3">
        <v>2246103.25</v>
      </c>
      <c r="Z41" s="3">
        <v>3467274.25</v>
      </c>
      <c r="AA41" s="3">
        <v>17116370</v>
      </c>
      <c r="AB41" s="3">
        <v>0.67298251390457153</v>
      </c>
      <c r="AC41" s="3">
        <v>0.2702038586139679</v>
      </c>
      <c r="AD41" s="3">
        <v>25433602</v>
      </c>
      <c r="AE41" s="3">
        <v>95600136</v>
      </c>
      <c r="AF41" s="3">
        <v>16393877</v>
      </c>
      <c r="AG41" s="3">
        <v>265555.9375</v>
      </c>
      <c r="AH41" s="3">
        <v>64173037</v>
      </c>
      <c r="AI41" s="3">
        <v>0</v>
      </c>
      <c r="AJ41" s="3">
        <v>0</v>
      </c>
      <c r="AK41" s="3">
        <v>241.65544128417969</v>
      </c>
      <c r="AL41" s="3">
        <v>15.63312816619873</v>
      </c>
      <c r="AM41" s="3">
        <v>95.774932861328125</v>
      </c>
      <c r="AN41" s="3">
        <v>61.734176635742188</v>
      </c>
    </row>
    <row r="42" spans="1:40">
      <c r="A42" s="3">
        <v>103021453</v>
      </c>
      <c r="B42" s="3" t="s">
        <v>95</v>
      </c>
      <c r="C42" s="3" t="s">
        <v>791</v>
      </c>
      <c r="D42" s="52" t="s">
        <v>49</v>
      </c>
      <c r="E42" s="52">
        <v>1102867</v>
      </c>
      <c r="F42" s="52">
        <v>182259.90625</v>
      </c>
      <c r="G42" s="52">
        <v>490260.375</v>
      </c>
      <c r="H42" s="52">
        <v>746330.875</v>
      </c>
      <c r="I42" s="52">
        <v>29702.638671875</v>
      </c>
      <c r="J42" s="52">
        <v>627707.0625</v>
      </c>
      <c r="K42" s="52">
        <v>128178.8828125</v>
      </c>
      <c r="L42" s="52"/>
      <c r="M42" s="52">
        <v>1102867</v>
      </c>
      <c r="N42" s="52">
        <v>182259.90625</v>
      </c>
      <c r="O42" s="52">
        <v>599207.125</v>
      </c>
      <c r="P42" s="52">
        <v>912182.125</v>
      </c>
      <c r="Q42" s="52"/>
      <c r="R42" s="52"/>
      <c r="V42" s="3">
        <v>182259.90625</v>
      </c>
      <c r="W42" s="3">
        <v>2497340</v>
      </c>
      <c r="X42" s="3">
        <v>2679600</v>
      </c>
      <c r="Y42" s="3">
        <v>809967</v>
      </c>
      <c r="Z42" s="3">
        <v>2614256.25</v>
      </c>
      <c r="AA42" s="3">
        <v>8113711.5</v>
      </c>
      <c r="AB42" s="3">
        <v>0.75268024206161499</v>
      </c>
      <c r="AC42" s="3">
        <v>0.39257600903511047</v>
      </c>
      <c r="AD42" s="3">
        <v>10779759</v>
      </c>
      <c r="AE42" s="3">
        <v>26947842</v>
      </c>
      <c r="AF42" s="3">
        <v>7956848</v>
      </c>
      <c r="AG42" s="3">
        <v>74855.1171875</v>
      </c>
      <c r="AH42" s="3">
        <v>14233561</v>
      </c>
      <c r="AI42" s="3">
        <v>0</v>
      </c>
      <c r="AJ42" s="3">
        <v>0</v>
      </c>
      <c r="AK42" s="3">
        <v>190.14813232421875</v>
      </c>
      <c r="AL42" s="3">
        <v>35.797153472900391</v>
      </c>
      <c r="AM42" s="3">
        <v>144.00831604003906</v>
      </c>
      <c r="AN42" s="3">
        <v>106.29664611816406</v>
      </c>
    </row>
    <row r="43" spans="1:40">
      <c r="A43" s="3">
        <v>103021603</v>
      </c>
      <c r="B43" s="3" t="s">
        <v>113</v>
      </c>
      <c r="C43" s="3" t="s">
        <v>791</v>
      </c>
      <c r="D43" s="52" t="s">
        <v>49</v>
      </c>
      <c r="E43" s="52">
        <v>809254.9375</v>
      </c>
      <c r="F43" s="52">
        <v>196703.25</v>
      </c>
      <c r="G43" s="52">
        <v>437438.0625</v>
      </c>
      <c r="H43" s="52">
        <v>184967.09375</v>
      </c>
      <c r="I43" s="52">
        <v>102635.0703125</v>
      </c>
      <c r="J43" s="52">
        <v>507875.4375</v>
      </c>
      <c r="K43" s="52">
        <v>107707.234375</v>
      </c>
      <c r="L43" s="52"/>
      <c r="M43" s="52">
        <v>809254.9375</v>
      </c>
      <c r="N43" s="52">
        <v>196703.25</v>
      </c>
      <c r="O43" s="52">
        <v>534646.5625</v>
      </c>
      <c r="P43" s="52">
        <v>226070.90625</v>
      </c>
      <c r="Q43" s="52"/>
      <c r="R43" s="52"/>
      <c r="V43" s="3">
        <v>196703.25</v>
      </c>
      <c r="W43" s="3">
        <v>1642002.5</v>
      </c>
      <c r="X43" s="3">
        <v>1838705.75</v>
      </c>
      <c r="Y43" s="3">
        <v>704578.6875</v>
      </c>
      <c r="Z43" s="3">
        <v>1569972.375</v>
      </c>
      <c r="AA43" s="3">
        <v>7440772</v>
      </c>
      <c r="AB43" s="3">
        <v>0.76324856281280518</v>
      </c>
      <c r="AC43" s="3">
        <v>0.29429376125335693</v>
      </c>
      <c r="AD43" s="3">
        <v>9748819</v>
      </c>
      <c r="AE43" s="3">
        <v>31854326</v>
      </c>
      <c r="AF43" s="3">
        <v>8999617</v>
      </c>
      <c r="AG43" s="3">
        <v>88484.2421875</v>
      </c>
      <c r="AH43" s="3">
        <v>18847100</v>
      </c>
      <c r="AI43" s="3">
        <v>0</v>
      </c>
      <c r="AJ43" s="3">
        <v>0</v>
      </c>
      <c r="AK43" s="3">
        <v>212.99951171875</v>
      </c>
      <c r="AL43" s="3">
        <v>20.780036926269531</v>
      </c>
      <c r="AM43" s="3">
        <v>110.17576599121094</v>
      </c>
      <c r="AN43" s="3">
        <v>101.70869445800781</v>
      </c>
    </row>
    <row r="44" spans="1:40">
      <c r="A44" s="3">
        <v>103021752</v>
      </c>
      <c r="B44" s="3" t="s">
        <v>127</v>
      </c>
      <c r="C44" s="3" t="s">
        <v>791</v>
      </c>
      <c r="D44" s="52" t="s">
        <v>49</v>
      </c>
      <c r="E44" s="52">
        <v>1057983.875</v>
      </c>
      <c r="F44" s="52">
        <v>305764.34375</v>
      </c>
      <c r="G44" s="52">
        <v>712801.1875</v>
      </c>
      <c r="H44" s="52">
        <v>136788.75</v>
      </c>
      <c r="I44" s="52">
        <v>185743.796875</v>
      </c>
      <c r="J44" s="52">
        <v>1351077.75</v>
      </c>
      <c r="K44" s="52">
        <v>281121.1875</v>
      </c>
      <c r="L44" s="52"/>
      <c r="M44" s="52">
        <v>1057983.875</v>
      </c>
      <c r="N44" s="52">
        <v>305764.34375</v>
      </c>
      <c r="O44" s="52">
        <v>871201.4375</v>
      </c>
      <c r="P44" s="52">
        <v>167186.25</v>
      </c>
      <c r="Q44" s="52"/>
      <c r="R44" s="52"/>
      <c r="V44" s="3">
        <v>305764.34375</v>
      </c>
      <c r="W44" s="3">
        <v>2374438.75</v>
      </c>
      <c r="X44" s="3">
        <v>2680203</v>
      </c>
      <c r="Y44" s="3">
        <v>1656842.125</v>
      </c>
      <c r="Z44" s="3">
        <v>2096371.5</v>
      </c>
      <c r="AA44" s="3">
        <v>10868973</v>
      </c>
      <c r="AB44" s="3">
        <v>0.62616890668869019</v>
      </c>
      <c r="AC44" s="3">
        <v>0.23499833047389984</v>
      </c>
      <c r="AD44" s="3">
        <v>17357894</v>
      </c>
      <c r="AE44" s="3">
        <v>72405792</v>
      </c>
      <c r="AF44" s="3">
        <v>7105420</v>
      </c>
      <c r="AG44" s="3">
        <v>201127.203125</v>
      </c>
      <c r="AH44" s="3">
        <v>46166485</v>
      </c>
      <c r="AI44" s="3">
        <v>0</v>
      </c>
      <c r="AJ44" s="3">
        <v>0</v>
      </c>
      <c r="AK44" s="3">
        <v>229.53874206542969</v>
      </c>
      <c r="AL44" s="3">
        <v>13.325909614562988</v>
      </c>
      <c r="AM44" s="3">
        <v>86.303062438964844</v>
      </c>
      <c r="AN44" s="3">
        <v>35.327991485595703</v>
      </c>
    </row>
    <row r="45" spans="1:40">
      <c r="A45" s="3">
        <v>103021903</v>
      </c>
      <c r="B45" s="3" t="s">
        <v>133</v>
      </c>
      <c r="C45" s="3" t="s">
        <v>791</v>
      </c>
      <c r="D45" s="52" t="s">
        <v>49</v>
      </c>
      <c r="E45" s="52">
        <v>1545269</v>
      </c>
      <c r="F45" s="52">
        <v>234577.046875</v>
      </c>
      <c r="G45" s="52">
        <v>352917.0625</v>
      </c>
      <c r="H45" s="52">
        <v>194814.453125</v>
      </c>
      <c r="I45" s="52">
        <v>80430.296875</v>
      </c>
      <c r="J45" s="52">
        <v>448019.28125</v>
      </c>
      <c r="K45" s="52">
        <v>85814.2109375</v>
      </c>
      <c r="L45" s="52"/>
      <c r="M45" s="52">
        <v>1545269</v>
      </c>
      <c r="N45" s="52">
        <v>234577.046875</v>
      </c>
      <c r="O45" s="52">
        <v>431343.09375</v>
      </c>
      <c r="P45" s="52">
        <v>238106.546875</v>
      </c>
      <c r="Q45" s="52"/>
      <c r="R45" s="52"/>
      <c r="V45" s="3">
        <v>234577.046875</v>
      </c>
      <c r="W45" s="3">
        <v>2259245</v>
      </c>
      <c r="X45" s="3">
        <v>2493822</v>
      </c>
      <c r="Y45" s="3">
        <v>682596.3125</v>
      </c>
      <c r="Z45" s="3">
        <v>2214718.75</v>
      </c>
      <c r="AA45" s="3">
        <v>11085226</v>
      </c>
      <c r="AB45" s="3">
        <v>0.83368045091629028</v>
      </c>
      <c r="AC45" s="3">
        <v>0.68626528978347778</v>
      </c>
      <c r="AD45" s="3">
        <v>13296733</v>
      </c>
      <c r="AE45" s="3">
        <v>19551222</v>
      </c>
      <c r="AF45" s="3">
        <v>-815894</v>
      </c>
      <c r="AG45" s="3">
        <v>54308.94921875</v>
      </c>
      <c r="AH45" s="3">
        <v>2875112</v>
      </c>
      <c r="AI45" s="3">
        <v>0</v>
      </c>
      <c r="AJ45" s="3">
        <v>0</v>
      </c>
      <c r="AK45" s="3">
        <v>52.939929962158203</v>
      </c>
      <c r="AL45" s="3">
        <v>45.919174194335938</v>
      </c>
      <c r="AM45" s="3">
        <v>244.83502197265625</v>
      </c>
      <c r="AN45" s="3">
        <v>0</v>
      </c>
    </row>
    <row r="46" spans="1:40">
      <c r="A46" s="3">
        <v>103022103</v>
      </c>
      <c r="B46" s="3" t="s">
        <v>151</v>
      </c>
      <c r="C46" s="3" t="s">
        <v>791</v>
      </c>
      <c r="D46" s="52" t="s">
        <v>49</v>
      </c>
      <c r="E46" s="52">
        <v>359665.34375</v>
      </c>
      <c r="F46" s="52">
        <v>93580.046875</v>
      </c>
      <c r="G46" s="52">
        <v>199925.09375</v>
      </c>
      <c r="H46" s="52">
        <v>319356.90625</v>
      </c>
      <c r="I46" s="52">
        <v>42558.80078125</v>
      </c>
      <c r="J46" s="52">
        <v>264998.625</v>
      </c>
      <c r="K46" s="52">
        <v>57162.359375</v>
      </c>
      <c r="L46" s="52"/>
      <c r="M46" s="52">
        <v>359665.34375</v>
      </c>
      <c r="N46" s="52">
        <v>93580.046875</v>
      </c>
      <c r="O46" s="52">
        <v>244352.890625</v>
      </c>
      <c r="P46" s="52">
        <v>390325.09375</v>
      </c>
      <c r="Q46" s="52"/>
      <c r="R46" s="52"/>
      <c r="V46" s="3">
        <v>93580.046875</v>
      </c>
      <c r="W46" s="3">
        <v>978668.5625</v>
      </c>
      <c r="X46" s="3">
        <v>1072248.625</v>
      </c>
      <c r="Y46" s="3">
        <v>358578.6875</v>
      </c>
      <c r="Z46" s="3">
        <v>994343.375</v>
      </c>
      <c r="AA46" s="3">
        <v>3544677.75</v>
      </c>
      <c r="AB46" s="3">
        <v>0.74382638931274414</v>
      </c>
      <c r="AC46" s="3">
        <v>0.2903275191783905</v>
      </c>
      <c r="AD46" s="3">
        <v>4765464</v>
      </c>
      <c r="AE46" s="3">
        <v>16728118</v>
      </c>
      <c r="AF46" s="3">
        <v>-1333025</v>
      </c>
      <c r="AG46" s="3">
        <v>46466.99609375</v>
      </c>
      <c r="AH46" s="3">
        <v>9233600</v>
      </c>
      <c r="AI46" s="3">
        <v>0</v>
      </c>
      <c r="AJ46" s="3">
        <v>0</v>
      </c>
      <c r="AK46" s="3">
        <v>198.71308898925781</v>
      </c>
      <c r="AL46" s="3">
        <v>23.075489044189453</v>
      </c>
      <c r="AM46" s="3">
        <v>102.55588531494141</v>
      </c>
      <c r="AN46" s="3">
        <v>0</v>
      </c>
    </row>
    <row r="47" spans="1:40">
      <c r="A47" s="3">
        <v>103022253</v>
      </c>
      <c r="B47" s="3" t="s">
        <v>165</v>
      </c>
      <c r="C47" s="3" t="s">
        <v>791</v>
      </c>
      <c r="D47" s="52" t="s">
        <v>49</v>
      </c>
      <c r="E47" s="52">
        <v>1081026</v>
      </c>
      <c r="F47" s="52">
        <v>267808.34375</v>
      </c>
      <c r="G47" s="52">
        <v>730404.3125</v>
      </c>
      <c r="H47" s="52">
        <v>226287.90625</v>
      </c>
      <c r="I47" s="52">
        <v>143079.71875</v>
      </c>
      <c r="J47" s="52">
        <v>765520.0625</v>
      </c>
      <c r="K47" s="52">
        <v>155199.78125</v>
      </c>
      <c r="L47" s="52"/>
      <c r="M47" s="52">
        <v>1081026</v>
      </c>
      <c r="N47" s="52">
        <v>267808.34375</v>
      </c>
      <c r="O47" s="52">
        <v>892716.375</v>
      </c>
      <c r="P47" s="52">
        <v>276574.09375</v>
      </c>
      <c r="Q47" s="52"/>
      <c r="R47" s="52"/>
      <c r="V47" s="3">
        <v>267808.34375</v>
      </c>
      <c r="W47" s="3">
        <v>2335997.5</v>
      </c>
      <c r="X47" s="3">
        <v>2603805.75</v>
      </c>
      <c r="Y47" s="3">
        <v>1033328.375</v>
      </c>
      <c r="Z47" s="3">
        <v>2250316.5</v>
      </c>
      <c r="AA47" s="3">
        <v>10624856</v>
      </c>
      <c r="AB47" s="3">
        <v>0.73567038774490356</v>
      </c>
      <c r="AC47" s="3">
        <v>0.36369594931602478</v>
      </c>
      <c r="AD47" s="3">
        <v>14442413</v>
      </c>
      <c r="AE47" s="3">
        <v>40052900</v>
      </c>
      <c r="AF47" s="3">
        <v>4796709</v>
      </c>
      <c r="AG47" s="3">
        <v>111258.0546875</v>
      </c>
      <c r="AH47" s="3">
        <v>22782179</v>
      </c>
      <c r="AI47" s="3">
        <v>0</v>
      </c>
      <c r="AJ47" s="3">
        <v>0</v>
      </c>
      <c r="AK47" s="3">
        <v>204.768798828125</v>
      </c>
      <c r="AL47" s="3">
        <v>23.403301239013672</v>
      </c>
      <c r="AM47" s="3">
        <v>129.81004333496094</v>
      </c>
      <c r="AN47" s="3">
        <v>43.113365173339844</v>
      </c>
    </row>
    <row r="48" spans="1:40">
      <c r="A48" s="3">
        <v>103022503</v>
      </c>
      <c r="B48" s="3" t="s">
        <v>174</v>
      </c>
      <c r="C48" s="3" t="s">
        <v>791</v>
      </c>
      <c r="D48" s="52" t="s">
        <v>49</v>
      </c>
      <c r="E48" s="52">
        <v>2245023</v>
      </c>
      <c r="F48" s="52">
        <v>165553.796875</v>
      </c>
      <c r="G48" s="52">
        <v>266006.5</v>
      </c>
      <c r="H48" s="52">
        <v>313643.25</v>
      </c>
      <c r="I48" s="52">
        <v>108189.796875</v>
      </c>
      <c r="J48" s="52">
        <v>401534.90625</v>
      </c>
      <c r="K48" s="52"/>
      <c r="L48" s="52"/>
      <c r="M48" s="52">
        <v>2245023</v>
      </c>
      <c r="N48" s="52">
        <v>165553.796875</v>
      </c>
      <c r="O48" s="52">
        <v>325119.09375</v>
      </c>
      <c r="P48" s="52">
        <v>383341.75</v>
      </c>
      <c r="Q48" s="52"/>
      <c r="R48" s="52"/>
      <c r="V48" s="3">
        <v>165553.796875</v>
      </c>
      <c r="W48" s="3">
        <v>2932862.5</v>
      </c>
      <c r="X48" s="3">
        <v>3098416.25</v>
      </c>
      <c r="Y48" s="3">
        <v>567088.6875</v>
      </c>
      <c r="Z48" s="3">
        <v>2953483.75</v>
      </c>
      <c r="AA48" s="3">
        <v>15025295</v>
      </c>
      <c r="AB48" s="3">
        <v>0.86475354433059692</v>
      </c>
      <c r="AC48" s="3">
        <v>0.77703219652175903</v>
      </c>
      <c r="AD48" s="3">
        <v>17375234</v>
      </c>
      <c r="AE48" s="3">
        <v>22402696</v>
      </c>
      <c r="AF48" s="3">
        <v>4099115</v>
      </c>
      <c r="AG48" s="3">
        <v>62229.7109375</v>
      </c>
      <c r="AH48" s="3">
        <v>1311802</v>
      </c>
      <c r="AI48" s="3">
        <v>0</v>
      </c>
      <c r="AJ48" s="3">
        <v>0</v>
      </c>
      <c r="AK48" s="3">
        <v>21.079994201660156</v>
      </c>
      <c r="AL48" s="3">
        <v>49.789981842041016</v>
      </c>
      <c r="AM48" s="3">
        <v>279.21124267578125</v>
      </c>
      <c r="AN48" s="3">
        <v>65.870704650878906</v>
      </c>
    </row>
    <row r="49" spans="1:40">
      <c r="A49" s="3">
        <v>103022803</v>
      </c>
      <c r="B49" s="3" t="s">
        <v>175</v>
      </c>
      <c r="C49" s="3" t="s">
        <v>791</v>
      </c>
      <c r="D49" s="52" t="s">
        <v>49</v>
      </c>
      <c r="E49" s="52">
        <v>1924059.75</v>
      </c>
      <c r="F49" s="52">
        <v>321242.40625</v>
      </c>
      <c r="G49" s="52">
        <v>752866.25</v>
      </c>
      <c r="H49" s="52">
        <v>1848326.375</v>
      </c>
      <c r="I49" s="52">
        <v>241795.59375</v>
      </c>
      <c r="J49" s="52">
        <v>700696.375</v>
      </c>
      <c r="K49" s="52">
        <v>155080.484375</v>
      </c>
      <c r="L49" s="52"/>
      <c r="M49" s="52">
        <v>1924059.75</v>
      </c>
      <c r="N49" s="52">
        <v>321242.40625</v>
      </c>
      <c r="O49" s="52">
        <v>920169.875</v>
      </c>
      <c r="P49" s="52">
        <v>2259065.5</v>
      </c>
      <c r="Q49" s="52"/>
      <c r="R49" s="52"/>
      <c r="V49" s="3">
        <v>321242.40625</v>
      </c>
      <c r="W49" s="3">
        <v>4922128.5</v>
      </c>
      <c r="X49" s="3">
        <v>5243371</v>
      </c>
      <c r="Y49" s="3">
        <v>1021938.75</v>
      </c>
      <c r="Z49" s="3">
        <v>5103295</v>
      </c>
      <c r="AA49" s="3">
        <v>15395525</v>
      </c>
      <c r="AB49" s="3">
        <v>0.80268824100494385</v>
      </c>
      <c r="AC49" s="3">
        <v>0.49537903070449829</v>
      </c>
      <c r="AD49" s="3">
        <v>19179956</v>
      </c>
      <c r="AE49" s="3">
        <v>38415216</v>
      </c>
      <c r="AF49" s="3">
        <v>-2581525</v>
      </c>
      <c r="AG49" s="3">
        <v>106708.9296875</v>
      </c>
      <c r="AH49" s="3">
        <v>12883377</v>
      </c>
      <c r="AI49" s="3">
        <v>0</v>
      </c>
      <c r="AJ49" s="3">
        <v>0</v>
      </c>
      <c r="AK49" s="3">
        <v>120.73382568359375</v>
      </c>
      <c r="AL49" s="3">
        <v>49.137134552001953</v>
      </c>
      <c r="AM49" s="3">
        <v>179.74087524414063</v>
      </c>
      <c r="AN49" s="3">
        <v>0</v>
      </c>
    </row>
    <row r="50" spans="1:40">
      <c r="A50" s="3">
        <v>103023153</v>
      </c>
      <c r="B50" s="3" t="s">
        <v>184</v>
      </c>
      <c r="C50" s="3" t="s">
        <v>791</v>
      </c>
      <c r="D50" s="52" t="s">
        <v>49</v>
      </c>
      <c r="E50" s="52">
        <v>1760170.375</v>
      </c>
      <c r="F50" s="52">
        <v>375205.65625</v>
      </c>
      <c r="G50" s="52">
        <v>1018747</v>
      </c>
      <c r="H50" s="52">
        <v>354690.4375</v>
      </c>
      <c r="I50" s="52">
        <v>245071.15625</v>
      </c>
      <c r="J50" s="52">
        <v>1006069.125</v>
      </c>
      <c r="K50" s="52">
        <v>218761.359375</v>
      </c>
      <c r="L50" s="52"/>
      <c r="M50" s="52">
        <v>1760170.375</v>
      </c>
      <c r="N50" s="52">
        <v>375205.65625</v>
      </c>
      <c r="O50" s="52">
        <v>1245135.25</v>
      </c>
      <c r="P50" s="52">
        <v>433510.5625</v>
      </c>
      <c r="Q50" s="52"/>
      <c r="R50" s="52"/>
      <c r="V50" s="3">
        <v>375205.65625</v>
      </c>
      <c r="W50" s="3">
        <v>3597440.5</v>
      </c>
      <c r="X50" s="3">
        <v>3972646.25</v>
      </c>
      <c r="Y50" s="3">
        <v>1381274.75</v>
      </c>
      <c r="Z50" s="3">
        <v>3438816</v>
      </c>
      <c r="AA50" s="3">
        <v>15986725</v>
      </c>
      <c r="AB50" s="3">
        <v>0.75729537010192871</v>
      </c>
      <c r="AC50" s="3">
        <v>0.43069708347320557</v>
      </c>
      <c r="AD50" s="3">
        <v>21110290</v>
      </c>
      <c r="AE50" s="3">
        <v>47298424</v>
      </c>
      <c r="AF50" s="3">
        <v>10460914</v>
      </c>
      <c r="AG50" s="3">
        <v>131384.515625</v>
      </c>
      <c r="AH50" s="3">
        <v>20203801</v>
      </c>
      <c r="AI50" s="3">
        <v>0</v>
      </c>
      <c r="AJ50" s="3">
        <v>0</v>
      </c>
      <c r="AK50" s="3">
        <v>153.776123046875</v>
      </c>
      <c r="AL50" s="3">
        <v>30.236791610717773</v>
      </c>
      <c r="AM50" s="3">
        <v>160.67562866210938</v>
      </c>
      <c r="AN50" s="3">
        <v>79.620597839355469</v>
      </c>
    </row>
    <row r="51" spans="1:40">
      <c r="A51" s="3">
        <v>103023807</v>
      </c>
      <c r="B51" s="3" t="s">
        <v>581</v>
      </c>
      <c r="C51" s="3" t="s">
        <v>552</v>
      </c>
      <c r="D51" s="52" t="s">
        <v>49</v>
      </c>
      <c r="E51" s="52"/>
      <c r="F51" s="52"/>
      <c r="G51" s="52"/>
      <c r="H51" s="52"/>
      <c r="I51" s="52"/>
      <c r="J51" s="52">
        <v>136723.3125</v>
      </c>
      <c r="K51" s="52">
        <v>28008.48046875</v>
      </c>
      <c r="L51" s="52">
        <v>258612.15625</v>
      </c>
      <c r="M51" s="52"/>
      <c r="N51" s="52"/>
      <c r="O51" s="52"/>
      <c r="P51" s="52"/>
      <c r="Q51" s="52">
        <v>258612.15625</v>
      </c>
      <c r="R51" s="52"/>
      <c r="V51" s="3">
        <v>0</v>
      </c>
      <c r="W51" s="3">
        <v>286620.625</v>
      </c>
      <c r="X51" s="3">
        <v>286620.625</v>
      </c>
      <c r="Y51" s="3">
        <v>136723.3125</v>
      </c>
      <c r="Z51" s="3">
        <v>258612.15625</v>
      </c>
      <c r="AA51" s="3">
        <v>974969.625</v>
      </c>
      <c r="AB51" s="3">
        <v>0.55661946535110474</v>
      </c>
      <c r="AC51" s="3">
        <v>0.24576568603515625</v>
      </c>
      <c r="AD51" s="3">
        <v>1751590.875</v>
      </c>
      <c r="AE51" s="3">
        <v>7134920.5</v>
      </c>
      <c r="AF51" s="3">
        <v>98056</v>
      </c>
      <c r="AG51" s="3">
        <v>19819.22265625</v>
      </c>
      <c r="AJ51" s="3">
        <v>0</v>
      </c>
      <c r="AL51" s="3">
        <v>14.461749076843262</v>
      </c>
      <c r="AM51" s="3">
        <v>88.378387451171875</v>
      </c>
      <c r="AN51" s="3">
        <v>4.9475197792053223</v>
      </c>
    </row>
    <row r="52" spans="1:40">
      <c r="A52" s="3">
        <v>103023912</v>
      </c>
      <c r="B52" s="3" t="s">
        <v>204</v>
      </c>
      <c r="C52" s="3" t="s">
        <v>791</v>
      </c>
      <c r="D52" s="52" t="s">
        <v>49</v>
      </c>
      <c r="E52" s="52">
        <v>922932.4375</v>
      </c>
      <c r="F52" s="52">
        <v>401449.1875</v>
      </c>
      <c r="G52" s="52">
        <v>1148484.375</v>
      </c>
      <c r="H52" s="52">
        <v>92263.5</v>
      </c>
      <c r="I52" s="52">
        <v>203377.734375</v>
      </c>
      <c r="J52" s="52">
        <v>1954845.5</v>
      </c>
      <c r="K52" s="52">
        <v>416170.25</v>
      </c>
      <c r="L52" s="52"/>
      <c r="M52" s="52">
        <v>922932.4375</v>
      </c>
      <c r="N52" s="52">
        <v>401449.1875</v>
      </c>
      <c r="O52" s="52">
        <v>1403703.125</v>
      </c>
      <c r="P52" s="52">
        <v>112766.5</v>
      </c>
      <c r="Q52" s="52"/>
      <c r="R52" s="52"/>
      <c r="V52" s="3">
        <v>401449.1875</v>
      </c>
      <c r="W52" s="3">
        <v>2783228.25</v>
      </c>
      <c r="X52" s="3">
        <v>3184677.5</v>
      </c>
      <c r="Y52" s="3">
        <v>2356294.75</v>
      </c>
      <c r="Z52" s="3">
        <v>2439402</v>
      </c>
      <c r="AA52" s="3">
        <v>11615734</v>
      </c>
      <c r="AB52" s="3">
        <v>0.53260242938995361</v>
      </c>
      <c r="AC52" s="3">
        <v>0.20163077116012573</v>
      </c>
      <c r="AD52" s="3">
        <v>21809390</v>
      </c>
      <c r="AE52" s="3">
        <v>106816784</v>
      </c>
      <c r="AF52" s="3">
        <v>29432606</v>
      </c>
      <c r="AG52" s="3">
        <v>296713.28125</v>
      </c>
      <c r="AH52" s="3">
        <v>74831578</v>
      </c>
      <c r="AI52" s="3">
        <v>0</v>
      </c>
      <c r="AJ52" s="3">
        <v>0</v>
      </c>
      <c r="AK52" s="3">
        <v>252.20164489746094</v>
      </c>
      <c r="AL52" s="3">
        <v>10.733181953430176</v>
      </c>
      <c r="AM52" s="3">
        <v>73.503250122070313</v>
      </c>
      <c r="AN52" s="3">
        <v>99.195442199707031</v>
      </c>
    </row>
    <row r="53" spans="1:40">
      <c r="A53" s="3">
        <v>103024102</v>
      </c>
      <c r="B53" s="3" t="s">
        <v>212</v>
      </c>
      <c r="C53" s="3" t="s">
        <v>791</v>
      </c>
      <c r="D53" s="52" t="s">
        <v>49</v>
      </c>
      <c r="E53" s="52">
        <v>1654451.25</v>
      </c>
      <c r="F53" s="52">
        <v>487451.25</v>
      </c>
      <c r="G53" s="52">
        <v>1145115.25</v>
      </c>
      <c r="H53" s="52">
        <v>173646</v>
      </c>
      <c r="I53" s="52">
        <v>204124.796875</v>
      </c>
      <c r="J53" s="52">
        <v>1390310.375</v>
      </c>
      <c r="K53" s="52">
        <v>294016.0625</v>
      </c>
      <c r="L53" s="52"/>
      <c r="M53" s="52">
        <v>1654451.25</v>
      </c>
      <c r="N53" s="52">
        <v>487451.25</v>
      </c>
      <c r="O53" s="52">
        <v>1399585.125</v>
      </c>
      <c r="P53" s="52">
        <v>212234</v>
      </c>
      <c r="Q53" s="52"/>
      <c r="R53" s="52"/>
      <c r="V53" s="3">
        <v>487451.25</v>
      </c>
      <c r="W53" s="3">
        <v>3471353.25</v>
      </c>
      <c r="X53" s="3">
        <v>3958804.5</v>
      </c>
      <c r="Y53" s="3">
        <v>1877761.625</v>
      </c>
      <c r="Z53" s="3">
        <v>3266270.5</v>
      </c>
      <c r="AA53" s="3">
        <v>15192551</v>
      </c>
      <c r="AB53" s="3">
        <v>0.69822824001312256</v>
      </c>
      <c r="AC53" s="3">
        <v>0.24770477414131165</v>
      </c>
      <c r="AD53" s="3">
        <v>21758718</v>
      </c>
      <c r="AE53" s="3">
        <v>87860968</v>
      </c>
      <c r="AF53" s="3">
        <v>11265484</v>
      </c>
      <c r="AG53" s="3">
        <v>244058.25</v>
      </c>
      <c r="AH53" s="3">
        <v>53398880</v>
      </c>
      <c r="AI53" s="3">
        <v>0</v>
      </c>
      <c r="AJ53" s="3">
        <v>0</v>
      </c>
      <c r="AK53" s="3">
        <v>218.79563903808594</v>
      </c>
      <c r="AL53" s="3">
        <v>16.220735549926758</v>
      </c>
      <c r="AM53" s="3">
        <v>89.153793334960938</v>
      </c>
      <c r="AN53" s="3">
        <v>46.15899658203125</v>
      </c>
    </row>
    <row r="54" spans="1:40">
      <c r="A54" s="3">
        <v>103024603</v>
      </c>
      <c r="B54" s="3" t="s">
        <v>229</v>
      </c>
      <c r="C54" s="3" t="s">
        <v>791</v>
      </c>
      <c r="D54" s="52" t="s">
        <v>49</v>
      </c>
      <c r="E54" s="52">
        <v>921889.0625</v>
      </c>
      <c r="F54" s="52">
        <v>273944.5625</v>
      </c>
      <c r="G54" s="52">
        <v>673415.125</v>
      </c>
      <c r="H54" s="52">
        <v>132358.5</v>
      </c>
      <c r="I54" s="52">
        <v>149078.796875</v>
      </c>
      <c r="J54" s="52">
        <v>1107247.625</v>
      </c>
      <c r="K54" s="52">
        <v>249866.25</v>
      </c>
      <c r="L54" s="52"/>
      <c r="M54" s="52">
        <v>921889.0625</v>
      </c>
      <c r="N54" s="52">
        <v>273944.5625</v>
      </c>
      <c r="O54" s="52">
        <v>823062.9375</v>
      </c>
      <c r="P54" s="52">
        <v>161771.5</v>
      </c>
      <c r="Q54" s="52"/>
      <c r="R54" s="52"/>
      <c r="V54" s="3">
        <v>273944.5625</v>
      </c>
      <c r="W54" s="3">
        <v>2126607.75</v>
      </c>
      <c r="X54" s="3">
        <v>2400552.25</v>
      </c>
      <c r="Y54" s="3">
        <v>1381192.25</v>
      </c>
      <c r="Z54" s="3">
        <v>1906723.5</v>
      </c>
      <c r="AA54" s="3">
        <v>10028408</v>
      </c>
      <c r="AB54" s="3">
        <v>0.64670228958129883</v>
      </c>
      <c r="AC54" s="3">
        <v>0.26834675669670105</v>
      </c>
      <c r="AD54" s="3">
        <v>15506993</v>
      </c>
      <c r="AE54" s="3">
        <v>58372644</v>
      </c>
      <c r="AF54" s="3">
        <v>4072115</v>
      </c>
      <c r="AG54" s="3">
        <v>162146.234375</v>
      </c>
      <c r="AH54" s="3">
        <v>38955481</v>
      </c>
      <c r="AI54" s="3">
        <v>0</v>
      </c>
      <c r="AJ54" s="3">
        <v>0</v>
      </c>
      <c r="AK54" s="3">
        <v>240.24906921386719</v>
      </c>
      <c r="AL54" s="3">
        <v>14.80486011505127</v>
      </c>
      <c r="AM54" s="3">
        <v>95.635848999023438</v>
      </c>
      <c r="AN54" s="3">
        <v>25.113842010498047</v>
      </c>
    </row>
    <row r="55" spans="1:40">
      <c r="A55" s="3">
        <v>103024753</v>
      </c>
      <c r="B55" s="3" t="s">
        <v>241</v>
      </c>
      <c r="C55" s="3" t="s">
        <v>791</v>
      </c>
      <c r="D55" s="52" t="s">
        <v>49</v>
      </c>
      <c r="E55" s="52">
        <v>2257301.75</v>
      </c>
      <c r="F55" s="52">
        <v>452622.15625</v>
      </c>
      <c r="G55" s="52">
        <v>1016156.375</v>
      </c>
      <c r="H55" s="52">
        <v>873085.0625</v>
      </c>
      <c r="I55" s="52">
        <v>223519</v>
      </c>
      <c r="J55" s="52">
        <v>1096369.75</v>
      </c>
      <c r="K55" s="52">
        <v>222425.1875</v>
      </c>
      <c r="L55" s="52"/>
      <c r="M55" s="52">
        <v>2257301.75</v>
      </c>
      <c r="N55" s="52">
        <v>452622.15625</v>
      </c>
      <c r="O55" s="52">
        <v>1241968.875</v>
      </c>
      <c r="P55" s="52">
        <v>1067104</v>
      </c>
      <c r="Q55" s="52"/>
      <c r="R55" s="52"/>
      <c r="V55" s="3">
        <v>452622.15625</v>
      </c>
      <c r="W55" s="3">
        <v>4592487</v>
      </c>
      <c r="X55" s="3">
        <v>5045109</v>
      </c>
      <c r="Y55" s="3">
        <v>1548991.875</v>
      </c>
      <c r="Z55" s="3">
        <v>4566374.5</v>
      </c>
      <c r="AA55" s="3">
        <v>19101130</v>
      </c>
      <c r="AB55" s="3">
        <v>0.78983181715011597</v>
      </c>
      <c r="AC55" s="3">
        <v>0.48549968004226685</v>
      </c>
      <c r="AD55" s="3">
        <v>24183794</v>
      </c>
      <c r="AE55" s="3">
        <v>46298792</v>
      </c>
      <c r="AF55" s="3">
        <v>32768972</v>
      </c>
      <c r="AG55" s="3">
        <v>128607.7578125</v>
      </c>
      <c r="AH55" s="3">
        <v>16842186</v>
      </c>
      <c r="AI55" s="3">
        <v>0</v>
      </c>
      <c r="AJ55" s="3">
        <v>0</v>
      </c>
      <c r="AK55" s="3">
        <v>130.95777893066406</v>
      </c>
      <c r="AL55" s="3">
        <v>39.228652954101563</v>
      </c>
      <c r="AM55" s="3">
        <v>188.04304504394531</v>
      </c>
      <c r="AN55" s="3">
        <v>254.79779052734375</v>
      </c>
    </row>
    <row r="56" spans="1:40">
      <c r="A56" s="3">
        <v>103025002</v>
      </c>
      <c r="B56" s="3" t="s">
        <v>263</v>
      </c>
      <c r="C56" s="3" t="s">
        <v>791</v>
      </c>
      <c r="D56" s="52" t="s">
        <v>49</v>
      </c>
      <c r="E56" s="52">
        <v>948093.875</v>
      </c>
      <c r="F56" s="52">
        <v>271298.84375</v>
      </c>
      <c r="G56" s="52">
        <v>665378.9375</v>
      </c>
      <c r="H56" s="52">
        <v>104007.1484375</v>
      </c>
      <c r="I56" s="52">
        <v>75714.71875</v>
      </c>
      <c r="J56" s="52">
        <v>793120.3125</v>
      </c>
      <c r="K56" s="52">
        <v>173248.15625</v>
      </c>
      <c r="L56" s="52"/>
      <c r="M56" s="52">
        <v>948093.875</v>
      </c>
      <c r="N56" s="52">
        <v>271298.84375</v>
      </c>
      <c r="O56" s="52">
        <v>813240.875</v>
      </c>
      <c r="P56" s="52">
        <v>127119.8515625</v>
      </c>
      <c r="Q56" s="52"/>
      <c r="R56" s="52"/>
      <c r="V56" s="3">
        <v>271298.84375</v>
      </c>
      <c r="W56" s="3">
        <v>1966442.75</v>
      </c>
      <c r="X56" s="3">
        <v>2237741.5</v>
      </c>
      <c r="Y56" s="3">
        <v>1064419.125</v>
      </c>
      <c r="Z56" s="3">
        <v>1888454.625</v>
      </c>
      <c r="AA56" s="3">
        <v>9203793</v>
      </c>
      <c r="AB56" s="3">
        <v>0.715282142162323</v>
      </c>
      <c r="AC56" s="3">
        <v>0.2750994861125946</v>
      </c>
      <c r="AD56" s="3">
        <v>12867360</v>
      </c>
      <c r="AE56" s="3">
        <v>45666488</v>
      </c>
      <c r="AF56" s="3">
        <v>11590157</v>
      </c>
      <c r="AG56" s="3">
        <v>126851.359375</v>
      </c>
      <c r="AH56" s="3">
        <v>27527472</v>
      </c>
      <c r="AI56" s="3">
        <v>0</v>
      </c>
      <c r="AJ56" s="3">
        <v>0</v>
      </c>
      <c r="AK56" s="3">
        <v>217.0057373046875</v>
      </c>
      <c r="AL56" s="3">
        <v>17.640659332275391</v>
      </c>
      <c r="AM56" s="3">
        <v>101.43651580810547</v>
      </c>
      <c r="AN56" s="3">
        <v>91.368019104003906</v>
      </c>
    </row>
    <row r="57" spans="1:40">
      <c r="A57" s="3">
        <v>103026002</v>
      </c>
      <c r="B57" s="3" t="s">
        <v>293</v>
      </c>
      <c r="C57" s="3" t="s">
        <v>791</v>
      </c>
      <c r="D57" s="52" t="s">
        <v>49</v>
      </c>
      <c r="E57" s="52">
        <v>5737402</v>
      </c>
      <c r="F57" s="52">
        <v>778313.25</v>
      </c>
      <c r="G57" s="52">
        <v>1781199.375</v>
      </c>
      <c r="H57" s="52">
        <v>2677125.5</v>
      </c>
      <c r="I57" s="52">
        <v>194595</v>
      </c>
      <c r="J57" s="52">
        <v>1582609.75</v>
      </c>
      <c r="K57" s="52">
        <v>295462.375</v>
      </c>
      <c r="L57" s="52"/>
      <c r="M57" s="52">
        <v>5737402</v>
      </c>
      <c r="N57" s="52">
        <v>778313.25</v>
      </c>
      <c r="O57" s="52">
        <v>2177021.25</v>
      </c>
      <c r="P57" s="52">
        <v>3272042.5</v>
      </c>
      <c r="Q57" s="52"/>
      <c r="R57" s="52"/>
      <c r="V57" s="3">
        <v>778313.25</v>
      </c>
      <c r="W57" s="3">
        <v>10685784</v>
      </c>
      <c r="X57" s="3">
        <v>11464097</v>
      </c>
      <c r="Y57" s="3">
        <v>2360923</v>
      </c>
      <c r="Z57" s="3">
        <v>11186466</v>
      </c>
      <c r="AA57" s="3">
        <v>39996668</v>
      </c>
      <c r="AB57" s="3">
        <v>0.80626505613327026</v>
      </c>
      <c r="AC57" s="3">
        <v>0.61865133047103882</v>
      </c>
      <c r="AD57" s="3">
        <v>49607344</v>
      </c>
      <c r="AE57" s="3">
        <v>76647344</v>
      </c>
      <c r="AF57" s="3">
        <v>24537824</v>
      </c>
      <c r="AG57" s="3">
        <v>212909.28125</v>
      </c>
      <c r="AH57" s="3">
        <v>13821536</v>
      </c>
      <c r="AI57" s="3">
        <v>0</v>
      </c>
      <c r="AJ57" s="3">
        <v>0</v>
      </c>
      <c r="AK57" s="3">
        <v>64.917488098144531</v>
      </c>
      <c r="AL57" s="3">
        <v>53.844985961914063</v>
      </c>
      <c r="AM57" s="3">
        <v>232.99755859375</v>
      </c>
      <c r="AN57" s="3">
        <v>115.25013732910156</v>
      </c>
    </row>
    <row r="58" spans="1:40">
      <c r="A58" s="3">
        <v>103026037</v>
      </c>
      <c r="B58" s="3" t="s">
        <v>598</v>
      </c>
      <c r="C58" s="3" t="s">
        <v>552</v>
      </c>
      <c r="D58" s="52" t="s">
        <v>49</v>
      </c>
      <c r="E58" s="52"/>
      <c r="F58" s="52"/>
      <c r="G58" s="52"/>
      <c r="H58" s="52"/>
      <c r="I58" s="52"/>
      <c r="J58" s="52"/>
      <c r="K58" s="52"/>
      <c r="L58" s="52">
        <v>66878.3984375</v>
      </c>
      <c r="M58" s="52"/>
      <c r="N58" s="52"/>
      <c r="O58" s="52"/>
      <c r="P58" s="52"/>
      <c r="Q58" s="52">
        <v>66878.3984375</v>
      </c>
      <c r="R58" s="52"/>
      <c r="V58" s="3">
        <v>0</v>
      </c>
      <c r="W58" s="3">
        <v>66878.3984375</v>
      </c>
      <c r="X58" s="3">
        <v>66878.3984375</v>
      </c>
      <c r="Y58" s="3">
        <v>0</v>
      </c>
      <c r="Z58" s="3">
        <v>66878.3984375</v>
      </c>
      <c r="AJ58" s="3">
        <v>1</v>
      </c>
    </row>
    <row r="59" spans="1:40">
      <c r="A59" s="3">
        <v>103026303</v>
      </c>
      <c r="B59" s="3" t="s">
        <v>313</v>
      </c>
      <c r="C59" s="3" t="s">
        <v>791</v>
      </c>
      <c r="D59" s="52" t="s">
        <v>49</v>
      </c>
      <c r="E59" s="52">
        <v>930347.6875</v>
      </c>
      <c r="F59" s="52">
        <v>300971.09375</v>
      </c>
      <c r="G59" s="52">
        <v>725488.875</v>
      </c>
      <c r="H59" s="52">
        <v>88529.8515625</v>
      </c>
      <c r="I59" s="52">
        <v>93325.671875</v>
      </c>
      <c r="J59" s="52">
        <v>1270508.125</v>
      </c>
      <c r="K59" s="52">
        <v>269371.90625</v>
      </c>
      <c r="L59" s="52"/>
      <c r="M59" s="52">
        <v>930347.6875</v>
      </c>
      <c r="N59" s="52">
        <v>300971.09375</v>
      </c>
      <c r="O59" s="52">
        <v>886708.625</v>
      </c>
      <c r="P59" s="52">
        <v>108203.1484375</v>
      </c>
      <c r="Q59" s="52"/>
      <c r="R59" s="52"/>
      <c r="V59" s="3">
        <v>300971.09375</v>
      </c>
      <c r="W59" s="3">
        <v>2107064</v>
      </c>
      <c r="X59" s="3">
        <v>2408035</v>
      </c>
      <c r="Y59" s="3">
        <v>1571479.25</v>
      </c>
      <c r="Z59" s="3">
        <v>1925259.375</v>
      </c>
      <c r="AA59" s="3">
        <v>9274167</v>
      </c>
      <c r="AB59" s="3">
        <v>0.6106952428817749</v>
      </c>
      <c r="AC59" s="3">
        <v>0.16299095749855042</v>
      </c>
      <c r="AD59" s="3">
        <v>15186244</v>
      </c>
      <c r="AE59" s="3">
        <v>90947224</v>
      </c>
      <c r="AF59" s="3">
        <v>26005876</v>
      </c>
      <c r="AG59" s="3">
        <v>252631.171875</v>
      </c>
      <c r="AH59" s="3">
        <v>48307679</v>
      </c>
      <c r="AI59" s="3">
        <v>0</v>
      </c>
      <c r="AJ59" s="3">
        <v>0</v>
      </c>
      <c r="AK59" s="3">
        <v>191.21820068359375</v>
      </c>
      <c r="AL59" s="3">
        <v>9.5318202972412109</v>
      </c>
      <c r="AM59" s="3">
        <v>60.112312316894531</v>
      </c>
      <c r="AN59" s="3">
        <v>102.94009399414063</v>
      </c>
    </row>
    <row r="60" spans="1:40">
      <c r="A60" s="3">
        <v>103026343</v>
      </c>
      <c r="B60" s="3" t="s">
        <v>316</v>
      </c>
      <c r="C60" s="3" t="s">
        <v>791</v>
      </c>
      <c r="D60" s="52" t="s">
        <v>49</v>
      </c>
      <c r="E60" s="52">
        <v>1439574.75</v>
      </c>
      <c r="F60" s="52">
        <v>392818.34375</v>
      </c>
      <c r="G60" s="52">
        <v>749812.6875</v>
      </c>
      <c r="H60" s="52">
        <v>150754.046875</v>
      </c>
      <c r="I60" s="52">
        <v>181706.03125</v>
      </c>
      <c r="J60" s="52">
        <v>1424649.625</v>
      </c>
      <c r="K60" s="52">
        <v>315810.40625</v>
      </c>
      <c r="L60" s="52"/>
      <c r="M60" s="52">
        <v>1439574.75</v>
      </c>
      <c r="N60" s="52">
        <v>392818.34375</v>
      </c>
      <c r="O60" s="52">
        <v>916437.75</v>
      </c>
      <c r="P60" s="52">
        <v>184254.953125</v>
      </c>
      <c r="Q60" s="52"/>
      <c r="R60" s="52"/>
      <c r="V60" s="3">
        <v>392818.34375</v>
      </c>
      <c r="W60" s="3">
        <v>2837658</v>
      </c>
      <c r="X60" s="3">
        <v>3230476.25</v>
      </c>
      <c r="Y60" s="3">
        <v>1817468</v>
      </c>
      <c r="Z60" s="3">
        <v>2540267.5</v>
      </c>
      <c r="AA60" s="3">
        <v>13167730</v>
      </c>
      <c r="AB60" s="3">
        <v>0.65923440456390381</v>
      </c>
      <c r="AC60" s="3">
        <v>0.1980297863483429</v>
      </c>
      <c r="AD60" s="3">
        <v>19974276</v>
      </c>
      <c r="AE60" s="3">
        <v>98022616</v>
      </c>
      <c r="AF60" s="3">
        <v>20401900</v>
      </c>
      <c r="AG60" s="3">
        <v>272285.03125</v>
      </c>
      <c r="AH60" s="3">
        <v>59105863</v>
      </c>
      <c r="AI60" s="3">
        <v>0</v>
      </c>
      <c r="AJ60" s="3">
        <v>0</v>
      </c>
      <c r="AK60" s="3">
        <v>217.073486328125</v>
      </c>
      <c r="AL60" s="3">
        <v>11.864317893981934</v>
      </c>
      <c r="AM60" s="3">
        <v>73.357963562011719</v>
      </c>
      <c r="AN60" s="3">
        <v>74.928466796875</v>
      </c>
    </row>
    <row r="61" spans="1:40">
      <c r="A61" s="3">
        <v>103026402</v>
      </c>
      <c r="B61" s="3" t="s">
        <v>319</v>
      </c>
      <c r="C61" s="3" t="s">
        <v>791</v>
      </c>
      <c r="D61" s="52" t="s">
        <v>49</v>
      </c>
      <c r="E61" s="52">
        <v>1313646.875</v>
      </c>
      <c r="F61" s="52">
        <v>522340.9375</v>
      </c>
      <c r="G61" s="52">
        <v>1309090.625</v>
      </c>
      <c r="H61" s="52">
        <v>188378.09375</v>
      </c>
      <c r="I61" s="52">
        <v>51611.4609375</v>
      </c>
      <c r="J61" s="52">
        <v>2082002</v>
      </c>
      <c r="K61" s="52">
        <v>455216.53125</v>
      </c>
      <c r="L61" s="52"/>
      <c r="M61" s="52">
        <v>1313646.875</v>
      </c>
      <c r="N61" s="52">
        <v>522340.9375</v>
      </c>
      <c r="O61" s="52">
        <v>1599999.625</v>
      </c>
      <c r="P61" s="52">
        <v>230239.90625</v>
      </c>
      <c r="Q61" s="52"/>
      <c r="R61" s="52"/>
      <c r="V61" s="3">
        <v>522340.9375</v>
      </c>
      <c r="W61" s="3">
        <v>3317943.5</v>
      </c>
      <c r="X61" s="3">
        <v>3840284.5</v>
      </c>
      <c r="Y61" s="3">
        <v>2604343</v>
      </c>
      <c r="Z61" s="3">
        <v>3143886.5</v>
      </c>
      <c r="AA61" s="3">
        <v>14439933</v>
      </c>
      <c r="AB61" s="3">
        <v>0.57219362258911133</v>
      </c>
      <c r="AC61" s="3">
        <v>0.23279540240764618</v>
      </c>
      <c r="AD61" s="3">
        <v>25236096</v>
      </c>
      <c r="AE61" s="3">
        <v>110598168</v>
      </c>
      <c r="AF61" s="3">
        <v>5149396</v>
      </c>
      <c r="AG61" s="3">
        <v>307217.125</v>
      </c>
      <c r="AH61" s="3">
        <v>76648513</v>
      </c>
      <c r="AI61" s="3">
        <v>0</v>
      </c>
      <c r="AJ61" s="3">
        <v>0</v>
      </c>
      <c r="AK61" s="3">
        <v>249.49296569824219</v>
      </c>
      <c r="AL61" s="3">
        <v>12.500228881835938</v>
      </c>
      <c r="AM61" s="3">
        <v>82.144172668457031</v>
      </c>
      <c r="AN61" s="3">
        <v>16.761423110961914</v>
      </c>
    </row>
    <row r="62" spans="1:40">
      <c r="A62" s="3">
        <v>103026852</v>
      </c>
      <c r="B62" s="3" t="s">
        <v>335</v>
      </c>
      <c r="C62" s="3" t="s">
        <v>791</v>
      </c>
      <c r="D62" s="52" t="s">
        <v>49</v>
      </c>
      <c r="E62" s="52">
        <v>2042646.75</v>
      </c>
      <c r="F62" s="52">
        <v>702844.625</v>
      </c>
      <c r="G62" s="52">
        <v>1735524.875</v>
      </c>
      <c r="H62" s="52">
        <v>261791.09375</v>
      </c>
      <c r="I62" s="52">
        <v>485376.6875</v>
      </c>
      <c r="J62" s="52">
        <v>3441958.25</v>
      </c>
      <c r="K62" s="52">
        <v>744971.8125</v>
      </c>
      <c r="L62" s="52"/>
      <c r="M62" s="52">
        <v>2042646.75</v>
      </c>
      <c r="N62" s="52">
        <v>702844.625</v>
      </c>
      <c r="O62" s="52">
        <v>2121197.25</v>
      </c>
      <c r="P62" s="52">
        <v>319966.90625</v>
      </c>
      <c r="Q62" s="52"/>
      <c r="R62" s="52"/>
      <c r="V62" s="3">
        <v>702844.625</v>
      </c>
      <c r="W62" s="3">
        <v>5270311</v>
      </c>
      <c r="X62" s="3">
        <v>5973155.5</v>
      </c>
      <c r="Y62" s="3">
        <v>4144803</v>
      </c>
      <c r="Z62" s="3">
        <v>4483811</v>
      </c>
      <c r="AA62" s="3">
        <v>23078604</v>
      </c>
      <c r="AB62" s="3">
        <v>0.58543074131011963</v>
      </c>
      <c r="AC62" s="3">
        <v>0.20942670106887817</v>
      </c>
      <c r="AD62" s="3">
        <v>39421580</v>
      </c>
      <c r="AE62" s="3">
        <v>186993680</v>
      </c>
      <c r="AF62" s="3">
        <v>27967020</v>
      </c>
      <c r="AG62" s="3">
        <v>519426.875</v>
      </c>
      <c r="AH62" s="3">
        <v>124111646</v>
      </c>
      <c r="AI62" s="3">
        <v>0</v>
      </c>
      <c r="AJ62" s="3">
        <v>0</v>
      </c>
      <c r="AK62" s="3">
        <v>238.93959045410156</v>
      </c>
      <c r="AL62" s="3">
        <v>11.49951171875</v>
      </c>
      <c r="AM62" s="3">
        <v>75.894378662109375</v>
      </c>
      <c r="AN62" s="3">
        <v>53.842075347900391</v>
      </c>
    </row>
    <row r="63" spans="1:40">
      <c r="A63" s="3">
        <v>103026873</v>
      </c>
      <c r="B63" s="3" t="s">
        <v>353</v>
      </c>
      <c r="C63" s="3" t="s">
        <v>791</v>
      </c>
      <c r="D63" s="52" t="s">
        <v>49</v>
      </c>
      <c r="E63" s="52">
        <v>731411.875</v>
      </c>
      <c r="F63" s="52">
        <v>193912.34375</v>
      </c>
      <c r="G63" s="52">
        <v>547492</v>
      </c>
      <c r="H63" s="52">
        <v>140397.75</v>
      </c>
      <c r="I63" s="52">
        <v>33394.4375</v>
      </c>
      <c r="J63" s="52">
        <v>470196.5</v>
      </c>
      <c r="K63" s="52">
        <v>97446.5625</v>
      </c>
      <c r="L63" s="52"/>
      <c r="M63" s="52">
        <v>731411.875</v>
      </c>
      <c r="N63" s="52">
        <v>193912.34375</v>
      </c>
      <c r="O63" s="52">
        <v>669156.875</v>
      </c>
      <c r="P63" s="52">
        <v>171597.25</v>
      </c>
      <c r="Q63" s="52"/>
      <c r="R63" s="52"/>
      <c r="V63" s="3">
        <v>193912.34375</v>
      </c>
      <c r="W63" s="3">
        <v>1550142.5</v>
      </c>
      <c r="X63" s="3">
        <v>1744054.875</v>
      </c>
      <c r="Y63" s="3">
        <v>664108.875</v>
      </c>
      <c r="Z63" s="3">
        <v>1572166</v>
      </c>
      <c r="AA63" s="3">
        <v>6908938.5</v>
      </c>
      <c r="AB63" s="3">
        <v>0.74082976579666138</v>
      </c>
      <c r="AC63" s="3">
        <v>0.34352943301200867</v>
      </c>
      <c r="AD63" s="3">
        <v>9325946</v>
      </c>
      <c r="AE63" s="3">
        <v>26819154</v>
      </c>
      <c r="AF63" s="3">
        <v>10350378</v>
      </c>
      <c r="AG63" s="3">
        <v>74497.6484375</v>
      </c>
      <c r="AH63" s="3">
        <v>12858663</v>
      </c>
      <c r="AI63" s="3">
        <v>0</v>
      </c>
      <c r="AJ63" s="3">
        <v>0</v>
      </c>
      <c r="AK63" s="3">
        <v>172.60494995117188</v>
      </c>
      <c r="AL63" s="3">
        <v>23.410871505737305</v>
      </c>
      <c r="AM63" s="3">
        <v>125.18443298339844</v>
      </c>
      <c r="AN63" s="3">
        <v>138.93563842773438</v>
      </c>
    </row>
    <row r="64" spans="1:40">
      <c r="A64" s="3">
        <v>103026902</v>
      </c>
      <c r="B64" s="3" t="s">
        <v>338</v>
      </c>
      <c r="C64" s="3" t="s">
        <v>791</v>
      </c>
      <c r="D64" s="52" t="s">
        <v>49</v>
      </c>
      <c r="E64" s="52">
        <v>1447159.625</v>
      </c>
      <c r="F64" s="52">
        <v>474168.3125</v>
      </c>
      <c r="G64" s="52">
        <v>1122547.875</v>
      </c>
      <c r="H64" s="52">
        <v>396788.84375</v>
      </c>
      <c r="I64" s="52">
        <v>192107.34375</v>
      </c>
      <c r="J64" s="52">
        <v>1570588</v>
      </c>
      <c r="K64" s="52">
        <v>337131.03125</v>
      </c>
      <c r="L64" s="52"/>
      <c r="M64" s="52">
        <v>1447159.625</v>
      </c>
      <c r="N64" s="52">
        <v>474168.3125</v>
      </c>
      <c r="O64" s="52">
        <v>1372002.875</v>
      </c>
      <c r="P64" s="52">
        <v>484964.15625</v>
      </c>
      <c r="Q64" s="52"/>
      <c r="R64" s="52"/>
      <c r="V64" s="3">
        <v>474168.3125</v>
      </c>
      <c r="W64" s="3">
        <v>3495734.5</v>
      </c>
      <c r="X64" s="3">
        <v>3969902.75</v>
      </c>
      <c r="Y64" s="3">
        <v>2044756.25</v>
      </c>
      <c r="Z64" s="3">
        <v>3304126.75</v>
      </c>
      <c r="AA64" s="3">
        <v>14192849</v>
      </c>
      <c r="AB64" s="3">
        <v>0.64452821016311646</v>
      </c>
      <c r="AC64" s="3">
        <v>0.24602659046649933</v>
      </c>
      <c r="AD64" s="3">
        <v>22020524</v>
      </c>
      <c r="AE64" s="3">
        <v>89021792</v>
      </c>
      <c r="AF64" s="3">
        <v>13214222</v>
      </c>
      <c r="AG64" s="3">
        <v>247282.75</v>
      </c>
      <c r="AH64" s="3">
        <v>55294687</v>
      </c>
      <c r="AI64" s="3">
        <v>0</v>
      </c>
      <c r="AJ64" s="3">
        <v>0</v>
      </c>
      <c r="AK64" s="3">
        <v>223.60916137695313</v>
      </c>
      <c r="AL64" s="3">
        <v>16.054103851318359</v>
      </c>
      <c r="AM64" s="3">
        <v>89.049980163574219</v>
      </c>
      <c r="AN64" s="3">
        <v>53.437702178955078</v>
      </c>
    </row>
    <row r="65" spans="1:40">
      <c r="A65" s="3">
        <v>103027307</v>
      </c>
      <c r="B65" s="3" t="s">
        <v>608</v>
      </c>
      <c r="C65" s="3" t="s">
        <v>552</v>
      </c>
      <c r="D65" s="52" t="s">
        <v>49</v>
      </c>
      <c r="E65" s="52"/>
      <c r="F65" s="52"/>
      <c r="G65" s="52"/>
      <c r="H65" s="52"/>
      <c r="I65" s="52"/>
      <c r="J65" s="52">
        <v>145431.984375</v>
      </c>
      <c r="K65" s="52">
        <v>32787.6484375</v>
      </c>
      <c r="L65" s="52">
        <v>268474.0625</v>
      </c>
      <c r="M65" s="52"/>
      <c r="N65" s="52"/>
      <c r="O65" s="52"/>
      <c r="P65" s="52"/>
      <c r="Q65" s="52">
        <v>268474.0625</v>
      </c>
      <c r="R65" s="52"/>
      <c r="V65" s="3">
        <v>0</v>
      </c>
      <c r="W65" s="3">
        <v>301261.71875</v>
      </c>
      <c r="X65" s="3">
        <v>301261.71875</v>
      </c>
      <c r="Y65" s="3">
        <v>145431.984375</v>
      </c>
      <c r="Z65" s="3">
        <v>268474.0625</v>
      </c>
      <c r="AA65" s="3">
        <v>1039933.8125</v>
      </c>
      <c r="AB65" s="3">
        <v>0.56227898597717285</v>
      </c>
      <c r="AC65" s="3">
        <v>0.19679589569568634</v>
      </c>
      <c r="AD65" s="3">
        <v>1849498</v>
      </c>
      <c r="AE65" s="3">
        <v>9025297</v>
      </c>
      <c r="AF65" s="3">
        <v>2199177</v>
      </c>
      <c r="AG65" s="3">
        <v>25070.26953125</v>
      </c>
      <c r="AJ65" s="3">
        <v>0</v>
      </c>
      <c r="AL65" s="3">
        <v>12.016692161560059</v>
      </c>
      <c r="AM65" s="3">
        <v>73.772560119628906</v>
      </c>
      <c r="AN65" s="3">
        <v>87.72052001953125</v>
      </c>
    </row>
    <row r="66" spans="1:40">
      <c r="A66" s="3">
        <v>103027352</v>
      </c>
      <c r="B66" s="3" t="s">
        <v>373</v>
      </c>
      <c r="C66" s="3" t="s">
        <v>791</v>
      </c>
      <c r="D66" s="52" t="s">
        <v>49</v>
      </c>
      <c r="E66" s="52">
        <v>3231163.25</v>
      </c>
      <c r="F66" s="52">
        <v>762947.5625</v>
      </c>
      <c r="G66" s="52">
        <v>1850500.125</v>
      </c>
      <c r="H66" s="52">
        <v>2792703.5</v>
      </c>
      <c r="I66" s="52">
        <v>511749.375</v>
      </c>
      <c r="J66" s="52">
        <v>1358837.875</v>
      </c>
      <c r="K66" s="52">
        <v>269157.90625</v>
      </c>
      <c r="L66" s="52"/>
      <c r="M66" s="52">
        <v>3231163.25</v>
      </c>
      <c r="N66" s="52">
        <v>762947.5625</v>
      </c>
      <c r="O66" s="52">
        <v>2261722.25</v>
      </c>
      <c r="P66" s="52">
        <v>3413304.5</v>
      </c>
      <c r="Q66" s="52"/>
      <c r="R66" s="52"/>
      <c r="V66" s="3">
        <v>762947.5625</v>
      </c>
      <c r="W66" s="3">
        <v>8655274</v>
      </c>
      <c r="X66" s="3">
        <v>9418222</v>
      </c>
      <c r="Y66" s="3">
        <v>2121785.5</v>
      </c>
      <c r="Z66" s="3">
        <v>8906190</v>
      </c>
      <c r="AA66" s="3">
        <v>29598922</v>
      </c>
      <c r="AB66" s="3">
        <v>0.80046015977859497</v>
      </c>
      <c r="AC66" s="3">
        <v>0.38256138563156128</v>
      </c>
      <c r="AD66" s="3">
        <v>36977384</v>
      </c>
      <c r="AE66" s="3">
        <v>91570168</v>
      </c>
      <c r="AF66" s="3">
        <v>16605148</v>
      </c>
      <c r="AG66" s="3">
        <v>254361.578125</v>
      </c>
      <c r="AH66" s="3">
        <v>43621735</v>
      </c>
      <c r="AI66" s="3">
        <v>0</v>
      </c>
      <c r="AJ66" s="3">
        <v>0</v>
      </c>
      <c r="AK66" s="3">
        <v>171.49497985839844</v>
      </c>
      <c r="AL66" s="3">
        <v>37.026905059814453</v>
      </c>
      <c r="AM66" s="3">
        <v>145.37330627441406</v>
      </c>
      <c r="AN66" s="3">
        <v>65.281669616699219</v>
      </c>
    </row>
    <row r="67" spans="1:40">
      <c r="A67" s="3">
        <v>103027503</v>
      </c>
      <c r="B67" s="3" t="s">
        <v>393</v>
      </c>
      <c r="C67" s="3" t="s">
        <v>791</v>
      </c>
      <c r="D67" s="52" t="s">
        <v>49</v>
      </c>
      <c r="E67" s="52">
        <v>2201416.25</v>
      </c>
      <c r="F67" s="52">
        <v>496270.5</v>
      </c>
      <c r="G67" s="52">
        <v>1296948.5</v>
      </c>
      <c r="H67" s="52">
        <v>796476.625</v>
      </c>
      <c r="I67" s="52">
        <v>281386.90625</v>
      </c>
      <c r="J67" s="52">
        <v>1421202.25</v>
      </c>
      <c r="K67" s="52">
        <v>209493.9375</v>
      </c>
      <c r="L67" s="52"/>
      <c r="M67" s="52">
        <v>2201416.25</v>
      </c>
      <c r="N67" s="52">
        <v>496270.5</v>
      </c>
      <c r="O67" s="52">
        <v>1585159.25</v>
      </c>
      <c r="P67" s="52">
        <v>973471.375</v>
      </c>
      <c r="Q67" s="52"/>
      <c r="R67" s="52"/>
      <c r="V67" s="3">
        <v>496270.5</v>
      </c>
      <c r="W67" s="3">
        <v>4785722.5</v>
      </c>
      <c r="X67" s="3">
        <v>5281993</v>
      </c>
      <c r="Y67" s="3">
        <v>1917472.75</v>
      </c>
      <c r="Z67" s="3">
        <v>4760047</v>
      </c>
      <c r="AA67" s="3">
        <v>21169422</v>
      </c>
      <c r="AB67" s="3">
        <v>0.75845396518707275</v>
      </c>
      <c r="AC67" s="3">
        <v>0.34246942400932312</v>
      </c>
      <c r="AD67" s="3">
        <v>27911282</v>
      </c>
      <c r="AE67" s="3">
        <v>79224496</v>
      </c>
      <c r="AF67" s="3">
        <v>15334025</v>
      </c>
      <c r="AG67" s="3">
        <v>220068.046875</v>
      </c>
      <c r="AH67" s="3">
        <v>34144087</v>
      </c>
      <c r="AI67" s="3">
        <v>0</v>
      </c>
      <c r="AJ67" s="3">
        <v>0</v>
      </c>
      <c r="AK67" s="3">
        <v>155.15240478515625</v>
      </c>
      <c r="AL67" s="3">
        <v>24.00163459777832</v>
      </c>
      <c r="AM67" s="3">
        <v>126.83023834228516</v>
      </c>
      <c r="AN67" s="3">
        <v>69.678558349609375</v>
      </c>
    </row>
    <row r="68" spans="1:40">
      <c r="A68" s="3">
        <v>103027753</v>
      </c>
      <c r="B68" s="3" t="s">
        <v>402</v>
      </c>
      <c r="C68" s="3" t="s">
        <v>791</v>
      </c>
      <c r="D68" s="52" t="s">
        <v>49</v>
      </c>
      <c r="E68" s="52">
        <v>437618.09375</v>
      </c>
      <c r="F68" s="52">
        <v>141648.296875</v>
      </c>
      <c r="G68" s="52">
        <v>538571.25</v>
      </c>
      <c r="H68" s="52">
        <v>29864.69921875</v>
      </c>
      <c r="I68" s="52">
        <v>51240.375</v>
      </c>
      <c r="J68" s="52">
        <v>890854.0625</v>
      </c>
      <c r="K68" s="52">
        <v>199869.015625</v>
      </c>
      <c r="L68" s="52"/>
      <c r="M68" s="52">
        <v>437618.09375</v>
      </c>
      <c r="N68" s="52">
        <v>141648.296875</v>
      </c>
      <c r="O68" s="52">
        <v>658253.8125</v>
      </c>
      <c r="P68" s="52">
        <v>36501.30078125</v>
      </c>
      <c r="Q68" s="52"/>
      <c r="R68" s="52"/>
      <c r="V68" s="3">
        <v>141648.296875</v>
      </c>
      <c r="W68" s="3">
        <v>1257163.5</v>
      </c>
      <c r="X68" s="3">
        <v>1398811.75</v>
      </c>
      <c r="Y68" s="3">
        <v>1032502.375</v>
      </c>
      <c r="Z68" s="3">
        <v>1132373.125</v>
      </c>
      <c r="AA68" s="3">
        <v>4669690</v>
      </c>
      <c r="AB68" s="3">
        <v>0.52497053146362305</v>
      </c>
      <c r="AC68" s="3">
        <v>0.15947254002094269</v>
      </c>
      <c r="AD68" s="3">
        <v>8895147</v>
      </c>
      <c r="AE68" s="3">
        <v>55420956</v>
      </c>
      <c r="AF68" s="3">
        <v>8834784</v>
      </c>
      <c r="AG68" s="3">
        <v>153947.09375</v>
      </c>
      <c r="AH68" s="3">
        <v>40085800</v>
      </c>
      <c r="AI68" s="3">
        <v>0</v>
      </c>
      <c r="AJ68" s="3">
        <v>0</v>
      </c>
      <c r="AK68" s="3">
        <v>260.38687133789063</v>
      </c>
      <c r="AL68" s="3">
        <v>9.0863151550292969</v>
      </c>
      <c r="AM68" s="3">
        <v>57.780544281005859</v>
      </c>
      <c r="AN68" s="3">
        <v>57.388442993164063</v>
      </c>
    </row>
    <row r="69" spans="1:40">
      <c r="A69" s="3">
        <v>103028203</v>
      </c>
      <c r="B69" s="3" t="s">
        <v>416</v>
      </c>
      <c r="C69" s="3" t="s">
        <v>791</v>
      </c>
      <c r="D69" s="52" t="s">
        <v>49</v>
      </c>
      <c r="E69" s="52">
        <v>565542.125</v>
      </c>
      <c r="F69" s="52">
        <v>124484.3984375</v>
      </c>
      <c r="G69" s="52">
        <v>279072.0625</v>
      </c>
      <c r="H69" s="52">
        <v>56767.94921875</v>
      </c>
      <c r="I69" s="52">
        <v>30091.078125</v>
      </c>
      <c r="J69" s="52">
        <v>416299.96875</v>
      </c>
      <c r="K69" s="52">
        <v>89566.0859375</v>
      </c>
      <c r="L69" s="52"/>
      <c r="M69" s="52">
        <v>565542.125</v>
      </c>
      <c r="N69" s="52">
        <v>124484.3984375</v>
      </c>
      <c r="O69" s="52">
        <v>341088.09375</v>
      </c>
      <c r="P69" s="52">
        <v>69383.046875</v>
      </c>
      <c r="Q69" s="52"/>
      <c r="R69" s="52"/>
      <c r="V69" s="3">
        <v>124484.3984375</v>
      </c>
      <c r="W69" s="3">
        <v>1021039.25</v>
      </c>
      <c r="X69" s="3">
        <v>1145523.625</v>
      </c>
      <c r="Y69" s="3">
        <v>540784.375</v>
      </c>
      <c r="Z69" s="3">
        <v>976013.3125</v>
      </c>
      <c r="AA69" s="3">
        <v>5112549.5</v>
      </c>
      <c r="AB69" s="3">
        <v>0.71932238340377808</v>
      </c>
      <c r="AC69" s="3">
        <v>0.25022581219673157</v>
      </c>
      <c r="AD69" s="3">
        <v>7107452</v>
      </c>
      <c r="AE69" s="3">
        <v>27261628</v>
      </c>
      <c r="AF69" s="3">
        <v>10696726</v>
      </c>
      <c r="AG69" s="3">
        <v>75726.7421875</v>
      </c>
      <c r="AH69" s="3">
        <v>16273225</v>
      </c>
      <c r="AI69" s="3">
        <v>0</v>
      </c>
      <c r="AJ69" s="3">
        <v>0</v>
      </c>
      <c r="AK69" s="3">
        <v>214.89402770996094</v>
      </c>
      <c r="AL69" s="3">
        <v>15.127068519592285</v>
      </c>
      <c r="AM69" s="3">
        <v>93.8565673828125</v>
      </c>
      <c r="AN69" s="3">
        <v>141.2542724609375</v>
      </c>
    </row>
    <row r="70" spans="1:40">
      <c r="A70" s="3">
        <v>103028302</v>
      </c>
      <c r="B70" s="3" t="s">
        <v>431</v>
      </c>
      <c r="C70" s="3" t="s">
        <v>791</v>
      </c>
      <c r="D70" s="52" t="s">
        <v>49</v>
      </c>
      <c r="E70" s="52">
        <v>2048676.625</v>
      </c>
      <c r="F70" s="52">
        <v>655325.25</v>
      </c>
      <c r="G70" s="52">
        <v>1600347.25</v>
      </c>
      <c r="H70" s="52">
        <v>317911.9375</v>
      </c>
      <c r="I70" s="52">
        <v>240346.859375</v>
      </c>
      <c r="J70" s="52">
        <v>1755639</v>
      </c>
      <c r="K70" s="52">
        <v>354912.1875</v>
      </c>
      <c r="L70" s="52"/>
      <c r="M70" s="52">
        <v>2048676.625</v>
      </c>
      <c r="N70" s="52">
        <v>655325.25</v>
      </c>
      <c r="O70" s="52">
        <v>1955980</v>
      </c>
      <c r="P70" s="52">
        <v>388559.0625</v>
      </c>
      <c r="Q70" s="52"/>
      <c r="R70" s="52"/>
      <c r="V70" s="3">
        <v>655325.25</v>
      </c>
      <c r="W70" s="3">
        <v>4562195</v>
      </c>
      <c r="X70" s="3">
        <v>5217520</v>
      </c>
      <c r="Y70" s="3">
        <v>2410964.25</v>
      </c>
      <c r="Z70" s="3">
        <v>4393215.5</v>
      </c>
      <c r="AA70" s="3">
        <v>21616868</v>
      </c>
      <c r="AB70" s="3">
        <v>0.7376895546913147</v>
      </c>
      <c r="AC70" s="3">
        <v>0.29888877272605896</v>
      </c>
      <c r="AD70" s="3">
        <v>29303476</v>
      </c>
      <c r="AE70" s="3">
        <v>98624584</v>
      </c>
      <c r="AF70" s="3">
        <v>8393399</v>
      </c>
      <c r="AG70" s="3">
        <v>273957.1875</v>
      </c>
      <c r="AH70" s="3">
        <v>52317409</v>
      </c>
      <c r="AI70" s="3">
        <v>0</v>
      </c>
      <c r="AJ70" s="3">
        <v>0</v>
      </c>
      <c r="AK70" s="3">
        <v>190.96928405761719</v>
      </c>
      <c r="AL70" s="3">
        <v>19.045019149780273</v>
      </c>
      <c r="AM70" s="3">
        <v>106.96370697021484</v>
      </c>
      <c r="AN70" s="3">
        <v>30.637630462646484</v>
      </c>
    </row>
    <row r="71" spans="1:40">
      <c r="A71" s="3">
        <v>103028653</v>
      </c>
      <c r="B71" s="3" t="s">
        <v>445</v>
      </c>
      <c r="C71" s="3" t="s">
        <v>791</v>
      </c>
      <c r="D71" s="52" t="s">
        <v>49</v>
      </c>
      <c r="E71" s="52">
        <v>1825353</v>
      </c>
      <c r="F71" s="52">
        <v>323588.5625</v>
      </c>
      <c r="G71" s="52">
        <v>595496.0625</v>
      </c>
      <c r="H71" s="52">
        <v>747212.375</v>
      </c>
      <c r="I71" s="52">
        <v>200556.859375</v>
      </c>
      <c r="J71" s="52">
        <v>647186.875</v>
      </c>
      <c r="K71" s="52">
        <v>136943.90625</v>
      </c>
      <c r="L71" s="52"/>
      <c r="M71" s="52">
        <v>1825353</v>
      </c>
      <c r="N71" s="52">
        <v>323588.5625</v>
      </c>
      <c r="O71" s="52">
        <v>727828.5625</v>
      </c>
      <c r="P71" s="52">
        <v>913259.625</v>
      </c>
      <c r="Q71" s="52"/>
      <c r="R71" s="52"/>
      <c r="V71" s="3">
        <v>323588.5625</v>
      </c>
      <c r="W71" s="3">
        <v>3505562.25</v>
      </c>
      <c r="X71" s="3">
        <v>3829150.75</v>
      </c>
      <c r="Y71" s="3">
        <v>970775.4375</v>
      </c>
      <c r="Z71" s="3">
        <v>3466441</v>
      </c>
      <c r="AA71" s="3">
        <v>14588978</v>
      </c>
      <c r="AB71" s="3">
        <v>0.81649929285049438</v>
      </c>
      <c r="AC71" s="3">
        <v>0.61390876770019531</v>
      </c>
      <c r="AD71" s="3">
        <v>17867716</v>
      </c>
      <c r="AE71" s="3">
        <v>29192038</v>
      </c>
      <c r="AF71" s="3">
        <v>5132817</v>
      </c>
      <c r="AG71" s="3">
        <v>81088.9921875</v>
      </c>
      <c r="AH71" s="3">
        <v>7423182</v>
      </c>
      <c r="AI71" s="3">
        <v>0</v>
      </c>
      <c r="AJ71" s="3">
        <v>0</v>
      </c>
      <c r="AK71" s="3">
        <v>91.543647766113281</v>
      </c>
      <c r="AL71" s="3">
        <v>47.221584320068359</v>
      </c>
      <c r="AM71" s="3">
        <v>220.34700012207031</v>
      </c>
      <c r="AN71" s="3">
        <v>63.298568725585938</v>
      </c>
    </row>
    <row r="72" spans="1:40">
      <c r="A72" s="3">
        <v>103028703</v>
      </c>
      <c r="B72" s="3" t="s">
        <v>447</v>
      </c>
      <c r="C72" s="3" t="s">
        <v>791</v>
      </c>
      <c r="D72" s="52" t="s">
        <v>49</v>
      </c>
      <c r="E72" s="52">
        <v>834517.1875</v>
      </c>
      <c r="F72" s="52">
        <v>234313.953125</v>
      </c>
      <c r="G72" s="52">
        <v>521261.90625</v>
      </c>
      <c r="H72" s="52">
        <v>644280.3125</v>
      </c>
      <c r="I72" s="52">
        <v>251404.71875</v>
      </c>
      <c r="J72" s="52">
        <v>1339785.875</v>
      </c>
      <c r="K72" s="52">
        <v>294693.5625</v>
      </c>
      <c r="L72" s="52"/>
      <c r="M72" s="52">
        <v>834517.1875</v>
      </c>
      <c r="N72" s="52">
        <v>234313.953125</v>
      </c>
      <c r="O72" s="52">
        <v>637097.875</v>
      </c>
      <c r="P72" s="52">
        <v>787453.6875</v>
      </c>
      <c r="Q72" s="52"/>
      <c r="R72" s="52"/>
      <c r="V72" s="3">
        <v>234313.953125</v>
      </c>
      <c r="W72" s="3">
        <v>2546157.75</v>
      </c>
      <c r="X72" s="3">
        <v>2780471.75</v>
      </c>
      <c r="Y72" s="3">
        <v>1574099.875</v>
      </c>
      <c r="Z72" s="3">
        <v>2259068.75</v>
      </c>
      <c r="AA72" s="3">
        <v>8540269</v>
      </c>
      <c r="AB72" s="3">
        <v>0.56870102882385254</v>
      </c>
      <c r="AC72" s="3">
        <v>0.22646117210388184</v>
      </c>
      <c r="AD72" s="3">
        <v>15017150</v>
      </c>
      <c r="AE72" s="3">
        <v>65171300</v>
      </c>
      <c r="AF72" s="3">
        <v>32459084</v>
      </c>
      <c r="AG72" s="3">
        <v>181031.390625</v>
      </c>
      <c r="AH72" s="3">
        <v>42214315</v>
      </c>
      <c r="AI72" s="3">
        <v>0</v>
      </c>
      <c r="AJ72" s="3">
        <v>0</v>
      </c>
      <c r="AK72" s="3">
        <v>233.18782043457031</v>
      </c>
      <c r="AL72" s="3">
        <v>15.359058380126953</v>
      </c>
      <c r="AM72" s="3">
        <v>82.953292846679688</v>
      </c>
      <c r="AN72" s="3">
        <v>179.30085754394531</v>
      </c>
    </row>
    <row r="73" spans="1:40">
      <c r="A73" s="3">
        <v>103028753</v>
      </c>
      <c r="B73" s="3" t="s">
        <v>449</v>
      </c>
      <c r="C73" s="3" t="s">
        <v>791</v>
      </c>
      <c r="D73" s="52" t="s">
        <v>49</v>
      </c>
      <c r="E73" s="52">
        <v>1113003.5</v>
      </c>
      <c r="F73" s="52">
        <v>253407.296875</v>
      </c>
      <c r="G73" s="52">
        <v>682295.1875</v>
      </c>
      <c r="H73" s="52">
        <v>271349.5625</v>
      </c>
      <c r="I73" s="52">
        <v>146592.78125</v>
      </c>
      <c r="J73" s="52">
        <v>700617.0625</v>
      </c>
      <c r="K73" s="52">
        <v>152681.609375</v>
      </c>
      <c r="L73" s="52"/>
      <c r="M73" s="52">
        <v>1113003.5</v>
      </c>
      <c r="N73" s="52">
        <v>253407.296875</v>
      </c>
      <c r="O73" s="52">
        <v>833916.375</v>
      </c>
      <c r="P73" s="52">
        <v>331649.4375</v>
      </c>
      <c r="Q73" s="52"/>
      <c r="R73" s="52"/>
      <c r="V73" s="3">
        <v>253407.296875</v>
      </c>
      <c r="W73" s="3">
        <v>2365922.5</v>
      </c>
      <c r="X73" s="3">
        <v>2619329.75</v>
      </c>
      <c r="Y73" s="3">
        <v>954024.375</v>
      </c>
      <c r="Z73" s="3">
        <v>2278569.25</v>
      </c>
      <c r="AA73" s="3">
        <v>10690863</v>
      </c>
      <c r="AB73" s="3">
        <v>0.75126153230667114</v>
      </c>
      <c r="AC73" s="3">
        <v>0.36330994963645935</v>
      </c>
      <c r="AD73" s="3">
        <v>14230548</v>
      </c>
      <c r="AE73" s="3">
        <v>37613964</v>
      </c>
      <c r="AF73" s="3">
        <v>11525019</v>
      </c>
      <c r="AG73" s="3">
        <v>104483.234375</v>
      </c>
      <c r="AH73" s="3">
        <v>21889702</v>
      </c>
      <c r="AI73" s="3">
        <v>0</v>
      </c>
      <c r="AJ73" s="3">
        <v>0</v>
      </c>
      <c r="AK73" s="3">
        <v>209.50444030761719</v>
      </c>
      <c r="AL73" s="3">
        <v>25.069377899169922</v>
      </c>
      <c r="AM73" s="3">
        <v>136.1993408203125</v>
      </c>
      <c r="AN73" s="3">
        <v>110.30496215820313</v>
      </c>
    </row>
    <row r="74" spans="1:40">
      <c r="A74" s="3">
        <v>103028807</v>
      </c>
      <c r="B74" s="3" t="s">
        <v>615</v>
      </c>
      <c r="C74" s="3" t="s">
        <v>552</v>
      </c>
      <c r="D74" s="52" t="s">
        <v>49</v>
      </c>
      <c r="E74" s="52"/>
      <c r="F74" s="52"/>
      <c r="G74" s="52"/>
      <c r="H74" s="52"/>
      <c r="I74" s="52"/>
      <c r="J74" s="52"/>
      <c r="K74" s="52"/>
      <c r="L74" s="52">
        <v>250031.40625</v>
      </c>
      <c r="M74" s="52"/>
      <c r="N74" s="52"/>
      <c r="O74" s="52"/>
      <c r="P74" s="52"/>
      <c r="Q74" s="52">
        <v>250031.40625</v>
      </c>
      <c r="R74" s="52"/>
      <c r="V74" s="3">
        <v>0</v>
      </c>
      <c r="W74" s="3">
        <v>250031.40625</v>
      </c>
      <c r="X74" s="3">
        <v>250031.40625</v>
      </c>
      <c r="Y74" s="3">
        <v>0</v>
      </c>
      <c r="Z74" s="3">
        <v>250031.40625</v>
      </c>
      <c r="AA74" s="3">
        <v>973263</v>
      </c>
      <c r="AB74" s="3">
        <v>0.60692793130874634</v>
      </c>
      <c r="AC74" s="3">
        <v>0.24115718901157379</v>
      </c>
      <c r="AD74" s="3">
        <v>1603589</v>
      </c>
      <c r="AE74" s="3">
        <v>6358608.5</v>
      </c>
      <c r="AF74" s="3">
        <v>3637340</v>
      </c>
      <c r="AG74" s="3">
        <v>17662.80078125</v>
      </c>
      <c r="AJ74" s="3">
        <v>0</v>
      </c>
      <c r="AL74" s="3">
        <v>14.155818939208984</v>
      </c>
      <c r="AM74" s="3">
        <v>90.789054870605469</v>
      </c>
      <c r="AN74" s="3">
        <v>205.93223571777344</v>
      </c>
    </row>
    <row r="75" spans="1:40">
      <c r="A75" s="3">
        <v>103028833</v>
      </c>
      <c r="B75" s="3" t="s">
        <v>469</v>
      </c>
      <c r="C75" s="3" t="s">
        <v>791</v>
      </c>
      <c r="D75" s="52" t="s">
        <v>49</v>
      </c>
      <c r="E75" s="52">
        <v>1882360</v>
      </c>
      <c r="F75" s="52">
        <v>317902.5</v>
      </c>
      <c r="G75" s="52">
        <v>759362.5</v>
      </c>
      <c r="H75" s="52">
        <v>411742.34375</v>
      </c>
      <c r="I75" s="52"/>
      <c r="J75" s="52"/>
      <c r="K75" s="52"/>
      <c r="L75" s="52"/>
      <c r="M75" s="52">
        <v>1882360</v>
      </c>
      <c r="N75" s="52">
        <v>317902.5</v>
      </c>
      <c r="O75" s="52">
        <v>928109.75</v>
      </c>
      <c r="P75" s="52">
        <v>503240.65625</v>
      </c>
      <c r="Q75" s="52"/>
      <c r="R75" s="52"/>
      <c r="V75" s="3">
        <v>317902.5</v>
      </c>
      <c r="W75" s="3">
        <v>3053464.75</v>
      </c>
      <c r="X75" s="3">
        <v>3371367.25</v>
      </c>
      <c r="Y75" s="3">
        <v>317902.5</v>
      </c>
      <c r="Z75" s="3">
        <v>3313710.5</v>
      </c>
      <c r="AA75" s="3">
        <v>13512638</v>
      </c>
      <c r="AB75" s="3">
        <v>0.812267005443573</v>
      </c>
      <c r="AC75" s="3">
        <v>0.40368553996086121</v>
      </c>
      <c r="AD75" s="3">
        <v>16635710</v>
      </c>
      <c r="AE75" s="3">
        <v>40875736</v>
      </c>
      <c r="AF75" s="3">
        <v>4075380</v>
      </c>
      <c r="AG75" s="3">
        <v>113543.7109375</v>
      </c>
      <c r="AH75" s="3">
        <v>15885212</v>
      </c>
      <c r="AI75" s="3">
        <v>1</v>
      </c>
      <c r="AJ75" s="3">
        <v>0</v>
      </c>
      <c r="AK75" s="3">
        <v>139.9039306640625</v>
      </c>
      <c r="AL75" s="3">
        <v>29.692241668701172</v>
      </c>
      <c r="AM75" s="3">
        <v>146.51370239257813</v>
      </c>
      <c r="AN75" s="3">
        <v>35.892608642578125</v>
      </c>
    </row>
    <row r="76" spans="1:40">
      <c r="A76" s="3">
        <v>103028853</v>
      </c>
      <c r="B76" s="3" t="s">
        <v>471</v>
      </c>
      <c r="C76" s="3" t="s">
        <v>791</v>
      </c>
      <c r="D76" s="52" t="s">
        <v>49</v>
      </c>
      <c r="E76" s="52">
        <v>2565692.75</v>
      </c>
      <c r="F76" s="52">
        <v>307797.3125</v>
      </c>
      <c r="G76" s="52">
        <v>668526.8125</v>
      </c>
      <c r="H76" s="52">
        <v>1731313.75</v>
      </c>
      <c r="I76" s="52">
        <v>140565.984375</v>
      </c>
      <c r="J76" s="52">
        <v>505019.6875</v>
      </c>
      <c r="K76" s="52">
        <v>51186.296875</v>
      </c>
      <c r="L76" s="52"/>
      <c r="M76" s="52">
        <v>2565692.75</v>
      </c>
      <c r="N76" s="52">
        <v>307797.3125</v>
      </c>
      <c r="O76" s="52">
        <v>817088.3125</v>
      </c>
      <c r="P76" s="52">
        <v>2116050.25</v>
      </c>
      <c r="Q76" s="52"/>
      <c r="R76" s="52"/>
      <c r="V76" s="3">
        <v>307797.3125</v>
      </c>
      <c r="W76" s="3">
        <v>5157285.5</v>
      </c>
      <c r="X76" s="3">
        <v>5465083</v>
      </c>
      <c r="Y76" s="3">
        <v>812817</v>
      </c>
      <c r="Z76" s="3">
        <v>5498831</v>
      </c>
      <c r="AA76" s="3">
        <v>16578950</v>
      </c>
      <c r="AB76" s="3">
        <v>0.73825126886367798</v>
      </c>
      <c r="AC76" s="3">
        <v>0.62180179357528687</v>
      </c>
      <c r="AD76" s="3">
        <v>22457056</v>
      </c>
      <c r="AE76" s="3">
        <v>32750748</v>
      </c>
      <c r="AF76" s="3">
        <v>12892280</v>
      </c>
      <c r="AG76" s="3">
        <v>90974.296875</v>
      </c>
      <c r="AH76" s="3">
        <v>7348972</v>
      </c>
      <c r="AI76" s="3">
        <v>0</v>
      </c>
      <c r="AJ76" s="3">
        <v>0</v>
      </c>
      <c r="AK76" s="3">
        <v>80.780754089355469</v>
      </c>
      <c r="AL76" s="3">
        <v>60.072826385498047</v>
      </c>
      <c r="AM76" s="3">
        <v>246.85055541992188</v>
      </c>
      <c r="AN76" s="3">
        <v>141.71343994140625</v>
      </c>
    </row>
    <row r="77" spans="1:40">
      <c r="A77" s="3">
        <v>103029203</v>
      </c>
      <c r="B77" s="3" t="s">
        <v>504</v>
      </c>
      <c r="C77" s="3" t="s">
        <v>791</v>
      </c>
      <c r="D77" s="52" t="s">
        <v>49</v>
      </c>
      <c r="E77" s="52">
        <v>892136.125</v>
      </c>
      <c r="F77" s="52">
        <v>355246.65625</v>
      </c>
      <c r="G77" s="52">
        <v>1065591.375</v>
      </c>
      <c r="H77" s="52">
        <v>230093.09375</v>
      </c>
      <c r="I77" s="52">
        <v>190334.34375</v>
      </c>
      <c r="J77" s="52">
        <v>1679969.625</v>
      </c>
      <c r="K77" s="52">
        <v>373344.84375</v>
      </c>
      <c r="L77" s="52"/>
      <c r="M77" s="52">
        <v>892136.125</v>
      </c>
      <c r="N77" s="52">
        <v>355246.65625</v>
      </c>
      <c r="O77" s="52">
        <v>1302389.625</v>
      </c>
      <c r="P77" s="52">
        <v>281224.90625</v>
      </c>
      <c r="Q77" s="52"/>
      <c r="R77" s="52"/>
      <c r="V77" s="3">
        <v>355246.65625</v>
      </c>
      <c r="W77" s="3">
        <v>2751499.5</v>
      </c>
      <c r="X77" s="3">
        <v>3106746.25</v>
      </c>
      <c r="Y77" s="3">
        <v>2035216.25</v>
      </c>
      <c r="Z77" s="3">
        <v>2475750.75</v>
      </c>
      <c r="AA77" s="3">
        <v>11308988</v>
      </c>
      <c r="AB77" s="3">
        <v>0.58033806085586548</v>
      </c>
      <c r="AC77" s="3">
        <v>0.18711607158184052</v>
      </c>
      <c r="AD77" s="3">
        <v>19486896</v>
      </c>
      <c r="AE77" s="3">
        <v>103511664</v>
      </c>
      <c r="AF77" s="3">
        <v>10545138</v>
      </c>
      <c r="AG77" s="3">
        <v>287532.40625</v>
      </c>
      <c r="AH77" s="3">
        <v>69078904</v>
      </c>
      <c r="AI77" s="3">
        <v>0</v>
      </c>
      <c r="AJ77" s="3">
        <v>0</v>
      </c>
      <c r="AK77" s="3">
        <v>240.24737548828125</v>
      </c>
      <c r="AL77" s="3">
        <v>10.804856300354004</v>
      </c>
      <c r="AM77" s="3">
        <v>67.772865295410156</v>
      </c>
      <c r="AN77" s="3">
        <v>36.674606323242188</v>
      </c>
    </row>
    <row r="78" spans="1:40">
      <c r="A78" s="3">
        <v>103029403</v>
      </c>
      <c r="B78" s="3" t="s">
        <v>518</v>
      </c>
      <c r="C78" s="3" t="s">
        <v>791</v>
      </c>
      <c r="D78" s="52" t="s">
        <v>49</v>
      </c>
      <c r="E78" s="52">
        <v>1251458.375</v>
      </c>
      <c r="F78" s="52">
        <v>310498.5</v>
      </c>
      <c r="G78" s="52">
        <v>892592.5625</v>
      </c>
      <c r="H78" s="52">
        <v>158903.546875</v>
      </c>
      <c r="I78" s="52">
        <v>133388.546875</v>
      </c>
      <c r="J78" s="52">
        <v>1202978.125</v>
      </c>
      <c r="K78" s="52">
        <v>267320.5</v>
      </c>
      <c r="L78" s="52"/>
      <c r="M78" s="52">
        <v>1251458.375</v>
      </c>
      <c r="N78" s="52">
        <v>310498.5</v>
      </c>
      <c r="O78" s="52">
        <v>1090946.5</v>
      </c>
      <c r="P78" s="52">
        <v>194215.453125</v>
      </c>
      <c r="Q78" s="52"/>
      <c r="R78" s="52"/>
      <c r="V78" s="3">
        <v>310498.5</v>
      </c>
      <c r="W78" s="3">
        <v>2703663.5</v>
      </c>
      <c r="X78" s="3">
        <v>3014162</v>
      </c>
      <c r="Y78" s="3">
        <v>1513476.625</v>
      </c>
      <c r="Z78" s="3">
        <v>2536620.5</v>
      </c>
      <c r="AA78" s="3">
        <v>11920663</v>
      </c>
      <c r="AB78" s="3">
        <v>0.6760941743850708</v>
      </c>
      <c r="AC78" s="3">
        <v>0.23872503638267517</v>
      </c>
      <c r="AD78" s="3">
        <v>17631660</v>
      </c>
      <c r="AE78" s="3">
        <v>70443536</v>
      </c>
      <c r="AF78" s="3">
        <v>35125836</v>
      </c>
      <c r="AG78" s="3">
        <v>195676.484375</v>
      </c>
      <c r="AH78" s="3">
        <v>47763261</v>
      </c>
      <c r="AI78" s="3">
        <v>0</v>
      </c>
      <c r="AJ78" s="3">
        <v>0</v>
      </c>
      <c r="AK78" s="3">
        <v>244.09300231933594</v>
      </c>
      <c r="AL78" s="3">
        <v>15.403802871704102</v>
      </c>
      <c r="AM78" s="3">
        <v>90.106178283691406</v>
      </c>
      <c r="AN78" s="3">
        <v>179.50975036621094</v>
      </c>
    </row>
    <row r="79" spans="1:40">
      <c r="A79" s="3">
        <v>103029553</v>
      </c>
      <c r="B79" s="3" t="s">
        <v>522</v>
      </c>
      <c r="C79" s="3" t="s">
        <v>791</v>
      </c>
      <c r="D79" s="52" t="s">
        <v>49</v>
      </c>
      <c r="E79" s="52">
        <v>1203248.375</v>
      </c>
      <c r="F79" s="52">
        <v>330786.59375</v>
      </c>
      <c r="G79" s="52">
        <v>872042.4375</v>
      </c>
      <c r="H79" s="52">
        <v>411997.5</v>
      </c>
      <c r="I79" s="52">
        <v>216278.09375</v>
      </c>
      <c r="J79" s="52">
        <v>1183362.5</v>
      </c>
      <c r="K79" s="52">
        <v>263391.78125</v>
      </c>
      <c r="L79" s="52"/>
      <c r="M79" s="52">
        <v>1203248.375</v>
      </c>
      <c r="N79" s="52">
        <v>330786.59375</v>
      </c>
      <c r="O79" s="52">
        <v>1065829.625</v>
      </c>
      <c r="P79" s="52">
        <v>503552.5</v>
      </c>
      <c r="Q79" s="52"/>
      <c r="R79" s="52"/>
      <c r="V79" s="3">
        <v>330786.59375</v>
      </c>
      <c r="W79" s="3">
        <v>2966958</v>
      </c>
      <c r="X79" s="3">
        <v>3297744.5</v>
      </c>
      <c r="Y79" s="3">
        <v>1514149.125</v>
      </c>
      <c r="Z79" s="3">
        <v>2772630.5</v>
      </c>
      <c r="AA79" s="3">
        <v>11835526</v>
      </c>
      <c r="AB79" s="3">
        <v>0.6976855993270874</v>
      </c>
      <c r="AC79" s="3">
        <v>0.28431782126426697</v>
      </c>
      <c r="AD79" s="3">
        <v>16963982</v>
      </c>
      <c r="AE79" s="3">
        <v>61251276</v>
      </c>
      <c r="AF79" s="3">
        <v>19334900</v>
      </c>
      <c r="AG79" s="3">
        <v>170142.4375</v>
      </c>
      <c r="AH79" s="3">
        <v>35152199</v>
      </c>
      <c r="AI79" s="3">
        <v>0</v>
      </c>
      <c r="AJ79" s="3">
        <v>0</v>
      </c>
      <c r="AK79" s="3">
        <v>206.60453796386719</v>
      </c>
      <c r="AL79" s="3">
        <v>19.382257461547852</v>
      </c>
      <c r="AM79" s="3">
        <v>99.70458984375</v>
      </c>
      <c r="AN79" s="3">
        <v>113.63948822021484</v>
      </c>
    </row>
    <row r="80" spans="1:40">
      <c r="A80" s="3">
        <v>103029603</v>
      </c>
      <c r="B80" s="3" t="s">
        <v>524</v>
      </c>
      <c r="C80" s="3" t="s">
        <v>791</v>
      </c>
      <c r="D80" s="52" t="s">
        <v>49</v>
      </c>
      <c r="E80" s="52">
        <v>1811893.75</v>
      </c>
      <c r="F80" s="52">
        <v>476719.1875</v>
      </c>
      <c r="G80" s="52">
        <v>1147923.75</v>
      </c>
      <c r="H80" s="52">
        <v>1311635.25</v>
      </c>
      <c r="I80" s="52">
        <v>376030.65625</v>
      </c>
      <c r="J80" s="52">
        <v>1189804.5</v>
      </c>
      <c r="K80" s="52">
        <v>361743.78125</v>
      </c>
      <c r="L80" s="52"/>
      <c r="M80" s="52">
        <v>1811893.75</v>
      </c>
      <c r="N80" s="52">
        <v>476719.1875</v>
      </c>
      <c r="O80" s="52">
        <v>1403018</v>
      </c>
      <c r="P80" s="52">
        <v>1603109.75</v>
      </c>
      <c r="Q80" s="52"/>
      <c r="R80" s="52"/>
      <c r="V80" s="3">
        <v>476719.1875</v>
      </c>
      <c r="W80" s="3">
        <v>5009227.5</v>
      </c>
      <c r="X80" s="3">
        <v>5485946.5</v>
      </c>
      <c r="Y80" s="3">
        <v>1666523.75</v>
      </c>
      <c r="Z80" s="3">
        <v>4818021.5</v>
      </c>
      <c r="AA80" s="3">
        <v>16383554</v>
      </c>
      <c r="AB80" s="3">
        <v>0.72681945562362671</v>
      </c>
      <c r="AC80" s="3">
        <v>0.35182759165763855</v>
      </c>
      <c r="AD80" s="3">
        <v>22541436</v>
      </c>
      <c r="AE80" s="3">
        <v>62906408</v>
      </c>
      <c r="AF80" s="3">
        <v>6260346</v>
      </c>
      <c r="AG80" s="3">
        <v>174740.015625</v>
      </c>
      <c r="AH80" s="3">
        <v>22256874</v>
      </c>
      <c r="AI80" s="3">
        <v>0</v>
      </c>
      <c r="AJ80" s="3">
        <v>0</v>
      </c>
      <c r="AK80" s="3">
        <v>127.37136077880859</v>
      </c>
      <c r="AL80" s="3">
        <v>31.394906997680664</v>
      </c>
      <c r="AM80" s="3">
        <v>128.99984741210938</v>
      </c>
      <c r="AN80" s="3">
        <v>35.826629638671875</v>
      </c>
    </row>
    <row r="81" spans="1:40">
      <c r="A81" s="3">
        <v>103029803</v>
      </c>
      <c r="B81" s="3" t="s">
        <v>533</v>
      </c>
      <c r="C81" s="3" t="s">
        <v>791</v>
      </c>
      <c r="D81" s="52" t="s">
        <v>49</v>
      </c>
      <c r="E81" s="52">
        <v>2000846.75</v>
      </c>
      <c r="F81" s="52">
        <v>257848.203125</v>
      </c>
      <c r="G81" s="52">
        <v>633449.625</v>
      </c>
      <c r="H81" s="52">
        <v>126190.796875</v>
      </c>
      <c r="I81" s="52">
        <v>84417.46875</v>
      </c>
      <c r="J81" s="52">
        <v>376385.6875</v>
      </c>
      <c r="K81" s="52">
        <v>69324.203125</v>
      </c>
      <c r="L81" s="52"/>
      <c r="M81" s="52">
        <v>2000846.75</v>
      </c>
      <c r="N81" s="52">
        <v>257848.203125</v>
      </c>
      <c r="O81" s="52">
        <v>774216.25</v>
      </c>
      <c r="P81" s="52">
        <v>154233.203125</v>
      </c>
      <c r="Q81" s="52"/>
      <c r="R81" s="52"/>
      <c r="V81" s="3">
        <v>257848.203125</v>
      </c>
      <c r="W81" s="3">
        <v>2914229</v>
      </c>
      <c r="X81" s="3">
        <v>3172077.25</v>
      </c>
      <c r="Y81" s="3">
        <v>634233.875</v>
      </c>
      <c r="Z81" s="3">
        <v>2929296.25</v>
      </c>
      <c r="AA81" s="3">
        <v>14838529</v>
      </c>
      <c r="AB81" s="3">
        <v>0.82469773292541504</v>
      </c>
      <c r="AC81" s="3">
        <v>0.50289154052734375</v>
      </c>
      <c r="AD81" s="3">
        <v>17992688</v>
      </c>
      <c r="AE81" s="3">
        <v>33828104</v>
      </c>
      <c r="AF81" s="3">
        <v>11204457</v>
      </c>
      <c r="AG81" s="3">
        <v>93966.953125</v>
      </c>
      <c r="AH81" s="3">
        <v>8138166</v>
      </c>
      <c r="AI81" s="3">
        <v>0</v>
      </c>
      <c r="AJ81" s="3">
        <v>0</v>
      </c>
      <c r="AK81" s="3">
        <v>86.606681823730469</v>
      </c>
      <c r="AL81" s="3">
        <v>33.757369995117188</v>
      </c>
      <c r="AM81" s="3">
        <v>191.47889709472656</v>
      </c>
      <c r="AN81" s="3">
        <v>119.23827362060547</v>
      </c>
    </row>
    <row r="82" spans="1:40">
      <c r="A82" s="3">
        <v>103029902</v>
      </c>
      <c r="B82" s="3" t="s">
        <v>543</v>
      </c>
      <c r="C82" s="3" t="s">
        <v>791</v>
      </c>
      <c r="D82" s="52" t="s">
        <v>49</v>
      </c>
      <c r="E82" s="52">
        <v>3424401</v>
      </c>
      <c r="F82" s="52">
        <v>833092.1875</v>
      </c>
      <c r="G82" s="52">
        <v>1734385.375</v>
      </c>
      <c r="H82" s="52">
        <v>2211814</v>
      </c>
      <c r="I82" s="52">
        <v>487307.34375</v>
      </c>
      <c r="J82" s="52">
        <v>1381628.875</v>
      </c>
      <c r="K82" s="52">
        <v>276724.71875</v>
      </c>
      <c r="L82" s="52"/>
      <c r="M82" s="52">
        <v>3424401</v>
      </c>
      <c r="N82" s="52">
        <v>833092.1875</v>
      </c>
      <c r="O82" s="52">
        <v>2119804.25</v>
      </c>
      <c r="P82" s="52">
        <v>2703328</v>
      </c>
      <c r="Q82" s="52"/>
      <c r="R82" s="52"/>
      <c r="V82" s="3">
        <v>833092.1875</v>
      </c>
      <c r="W82" s="3">
        <v>8134632.5</v>
      </c>
      <c r="X82" s="3">
        <v>8967725</v>
      </c>
      <c r="Y82" s="3">
        <v>2214721</v>
      </c>
      <c r="Z82" s="3">
        <v>8247533</v>
      </c>
      <c r="AA82" s="3">
        <v>29684660</v>
      </c>
      <c r="AB82" s="3">
        <v>0.78205627202987671</v>
      </c>
      <c r="AC82" s="3">
        <v>0.34778222441673279</v>
      </c>
      <c r="AD82" s="3">
        <v>37957192</v>
      </c>
      <c r="AE82" s="3">
        <v>107345624</v>
      </c>
      <c r="AF82" s="3">
        <v>12423867</v>
      </c>
      <c r="AG82" s="3">
        <v>298182.28125</v>
      </c>
      <c r="AH82" s="3">
        <v>47013856</v>
      </c>
      <c r="AI82" s="3">
        <v>0</v>
      </c>
      <c r="AJ82" s="3">
        <v>0</v>
      </c>
      <c r="AK82" s="3">
        <v>157.66816711425781</v>
      </c>
      <c r="AL82" s="3">
        <v>30.074640274047852</v>
      </c>
      <c r="AM82" s="3">
        <v>127.29526519775391</v>
      </c>
      <c r="AN82" s="3">
        <v>41.66534423828125</v>
      </c>
    </row>
    <row r="83" spans="1:40">
      <c r="A83" s="3">
        <v>104000000</v>
      </c>
      <c r="B83" s="3" t="s">
        <v>629</v>
      </c>
      <c r="C83" s="3" t="s">
        <v>627</v>
      </c>
      <c r="D83" s="52" t="s">
        <v>47</v>
      </c>
      <c r="E83" s="52"/>
      <c r="F83" s="52"/>
      <c r="G83" s="52"/>
      <c r="H83" s="52"/>
      <c r="I83" s="52"/>
      <c r="J83" s="52">
        <v>576105.375</v>
      </c>
      <c r="K83" s="52">
        <v>105238.796875</v>
      </c>
      <c r="L83" s="52"/>
      <c r="M83" s="52"/>
      <c r="N83" s="52"/>
      <c r="O83" s="52"/>
      <c r="P83" s="52"/>
      <c r="Q83" s="52"/>
      <c r="R83" s="52">
        <v>23968.666015625</v>
      </c>
      <c r="S83" s="3">
        <v>789460</v>
      </c>
      <c r="T83" s="3">
        <v>613685.8125</v>
      </c>
      <c r="U83" s="3">
        <v>613685.8125</v>
      </c>
      <c r="V83" s="3">
        <v>613685.8125</v>
      </c>
      <c r="W83" s="3">
        <v>1532353.25</v>
      </c>
      <c r="X83" s="3">
        <v>2146039</v>
      </c>
      <c r="Y83" s="3">
        <v>576105.375</v>
      </c>
      <c r="Z83" s="3">
        <v>0</v>
      </c>
      <c r="AA83" s="3">
        <v>9439217</v>
      </c>
      <c r="AB83" s="3">
        <v>0.63775384426116943</v>
      </c>
      <c r="AC83" s="3">
        <v>0.32378283143043518</v>
      </c>
      <c r="AD83" s="3">
        <v>14800721</v>
      </c>
      <c r="AE83" s="3">
        <v>44919220</v>
      </c>
      <c r="AF83" s="3">
        <v>9196827</v>
      </c>
      <c r="AG83" s="3">
        <v>124775.609375</v>
      </c>
      <c r="AJ83" s="3">
        <v>0</v>
      </c>
      <c r="AL83" s="3">
        <v>17.199186325073242</v>
      </c>
      <c r="AM83" s="3">
        <v>118.61870574951172</v>
      </c>
      <c r="AN83" s="3">
        <v>73.706932067871094</v>
      </c>
    </row>
    <row r="84" spans="1:40">
      <c r="A84" s="3">
        <v>104101252</v>
      </c>
      <c r="B84" s="3" t="s">
        <v>104</v>
      </c>
      <c r="C84" s="3" t="s">
        <v>791</v>
      </c>
      <c r="D84" s="52" t="s">
        <v>47</v>
      </c>
      <c r="E84" s="52">
        <v>4445794</v>
      </c>
      <c r="F84" s="52">
        <v>848146.9375</v>
      </c>
      <c r="G84" s="52">
        <v>1534222.5</v>
      </c>
      <c r="H84" s="52">
        <v>1817938.75</v>
      </c>
      <c r="I84" s="52">
        <v>420781.6875</v>
      </c>
      <c r="J84" s="52">
        <v>1884462.875</v>
      </c>
      <c r="K84" s="52">
        <v>406166.4375</v>
      </c>
      <c r="L84" s="52"/>
      <c r="M84" s="52">
        <v>4445794</v>
      </c>
      <c r="N84" s="52">
        <v>848146.9375</v>
      </c>
      <c r="O84" s="52">
        <v>1875160.75</v>
      </c>
      <c r="P84" s="52">
        <v>2221925.25</v>
      </c>
      <c r="Q84" s="52"/>
      <c r="R84" s="52"/>
      <c r="V84" s="3">
        <v>848146.9375</v>
      </c>
      <c r="W84" s="3">
        <v>8624903</v>
      </c>
      <c r="X84" s="3">
        <v>9473050</v>
      </c>
      <c r="Y84" s="3">
        <v>2732609.75</v>
      </c>
      <c r="Z84" s="3">
        <v>8542880</v>
      </c>
      <c r="AA84" s="3">
        <v>39277092</v>
      </c>
      <c r="AB84" s="3">
        <v>0.79333561658859253</v>
      </c>
      <c r="AC84" s="3">
        <v>0.45028868317604065</v>
      </c>
      <c r="AD84" s="3">
        <v>49508796</v>
      </c>
      <c r="AE84" s="3">
        <v>107941720</v>
      </c>
      <c r="AF84" s="3">
        <v>22217598</v>
      </c>
      <c r="AG84" s="3">
        <v>299838.125</v>
      </c>
      <c r="AH84" s="3">
        <v>43815801</v>
      </c>
      <c r="AI84" s="3">
        <v>0</v>
      </c>
      <c r="AJ84" s="3">
        <v>0</v>
      </c>
      <c r="AK84" s="3">
        <v>146.13151550292969</v>
      </c>
      <c r="AL84" s="3">
        <v>31.593881607055664</v>
      </c>
      <c r="AM84" s="3">
        <v>165.118408203125</v>
      </c>
      <c r="AN84" s="3">
        <v>74.098640441894531</v>
      </c>
    </row>
    <row r="85" spans="1:40">
      <c r="A85" s="3">
        <v>104101307</v>
      </c>
      <c r="B85" s="3" t="s">
        <v>561</v>
      </c>
      <c r="C85" s="3" t="s">
        <v>552</v>
      </c>
      <c r="D85" s="52" t="s">
        <v>47</v>
      </c>
      <c r="E85" s="52"/>
      <c r="F85" s="52"/>
      <c r="G85" s="52"/>
      <c r="H85" s="52"/>
      <c r="I85" s="52"/>
      <c r="J85" s="52">
        <v>108207.1796875</v>
      </c>
      <c r="K85" s="52">
        <v>22164.869140625</v>
      </c>
      <c r="L85" s="52">
        <v>218759.40625</v>
      </c>
      <c r="M85" s="52"/>
      <c r="N85" s="52"/>
      <c r="O85" s="52"/>
      <c r="P85" s="52"/>
      <c r="Q85" s="52">
        <v>218759.40625</v>
      </c>
      <c r="R85" s="52"/>
      <c r="V85" s="3">
        <v>0</v>
      </c>
      <c r="W85" s="3">
        <v>240924.28125</v>
      </c>
      <c r="X85" s="3">
        <v>240924.28125</v>
      </c>
      <c r="Y85" s="3">
        <v>108207.1796875</v>
      </c>
      <c r="Z85" s="3">
        <v>218759.40625</v>
      </c>
      <c r="AA85" s="3">
        <v>1071642.625</v>
      </c>
      <c r="AB85" s="3">
        <v>0.64347290992736816</v>
      </c>
      <c r="AC85" s="3">
        <v>0.26979851722717285</v>
      </c>
      <c r="AD85" s="3">
        <v>1665404.375</v>
      </c>
      <c r="AE85" s="3">
        <v>6162866.5</v>
      </c>
      <c r="AF85" s="3">
        <v>63366</v>
      </c>
      <c r="AG85" s="3">
        <v>17119.07421875</v>
      </c>
      <c r="AJ85" s="3">
        <v>0</v>
      </c>
      <c r="AL85" s="3">
        <v>14.073440551757813</v>
      </c>
      <c r="AM85" s="3">
        <v>97.283554077148438</v>
      </c>
      <c r="AN85" s="3">
        <v>3.7014851570129395</v>
      </c>
    </row>
    <row r="86" spans="1:40">
      <c r="A86" s="3">
        <v>104103603</v>
      </c>
      <c r="B86" s="3" t="s">
        <v>259</v>
      </c>
      <c r="C86" s="3" t="s">
        <v>791</v>
      </c>
      <c r="D86" s="52" t="s">
        <v>47</v>
      </c>
      <c r="E86" s="52">
        <v>1620471</v>
      </c>
      <c r="F86" s="52">
        <v>210126.59375</v>
      </c>
      <c r="G86" s="52">
        <v>435175.09375</v>
      </c>
      <c r="H86" s="52">
        <v>246043.34375</v>
      </c>
      <c r="I86" s="52">
        <v>286207.96875</v>
      </c>
      <c r="J86" s="52">
        <v>532567.5625</v>
      </c>
      <c r="K86" s="52">
        <v>117679.7578125</v>
      </c>
      <c r="L86" s="52"/>
      <c r="M86" s="52">
        <v>1620471</v>
      </c>
      <c r="N86" s="52">
        <v>210126.59375</v>
      </c>
      <c r="O86" s="52">
        <v>531880.625</v>
      </c>
      <c r="P86" s="52">
        <v>300719.65625</v>
      </c>
      <c r="Q86" s="52"/>
      <c r="R86" s="52"/>
      <c r="V86" s="3">
        <v>210126.59375</v>
      </c>
      <c r="W86" s="3">
        <v>2705577.25</v>
      </c>
      <c r="X86" s="3">
        <v>2915703.75</v>
      </c>
      <c r="Y86" s="3">
        <v>742694.125</v>
      </c>
      <c r="Z86" s="3">
        <v>2453071.25</v>
      </c>
      <c r="AA86" s="3">
        <v>14223571</v>
      </c>
      <c r="AB86" s="3">
        <v>0.85527366399765015</v>
      </c>
      <c r="AC86" s="3">
        <v>0.64184302091598511</v>
      </c>
      <c r="AD86" s="3">
        <v>16630432</v>
      </c>
      <c r="AE86" s="3">
        <v>25586570</v>
      </c>
      <c r="AF86" s="3">
        <v>9257603</v>
      </c>
      <c r="AG86" s="3">
        <v>71073.8046875</v>
      </c>
      <c r="AH86" s="3">
        <v>5740497</v>
      </c>
      <c r="AI86" s="3">
        <v>0</v>
      </c>
      <c r="AJ86" s="3">
        <v>0</v>
      </c>
      <c r="AK86" s="3">
        <v>80.768112182617188</v>
      </c>
      <c r="AL86" s="3">
        <v>41.023605346679688</v>
      </c>
      <c r="AM86" s="3">
        <v>233.98820495605469</v>
      </c>
      <c r="AN86" s="3">
        <v>130.25337219238281</v>
      </c>
    </row>
    <row r="87" spans="1:40">
      <c r="A87" s="3">
        <v>104105003</v>
      </c>
      <c r="B87" s="3" t="s">
        <v>291</v>
      </c>
      <c r="C87" s="3" t="s">
        <v>791</v>
      </c>
      <c r="D87" s="52" t="s">
        <v>47</v>
      </c>
      <c r="E87" s="52">
        <v>1097918.5</v>
      </c>
      <c r="F87" s="52">
        <v>198828.453125</v>
      </c>
      <c r="G87" s="52">
        <v>277178.34375</v>
      </c>
      <c r="H87" s="52">
        <v>108745.203125</v>
      </c>
      <c r="I87" s="52">
        <v>134276.140625</v>
      </c>
      <c r="J87" s="52">
        <v>934789.625</v>
      </c>
      <c r="K87" s="52">
        <v>207445.90625</v>
      </c>
      <c r="L87" s="52"/>
      <c r="M87" s="52">
        <v>1097918.5</v>
      </c>
      <c r="N87" s="52">
        <v>198828.453125</v>
      </c>
      <c r="O87" s="52">
        <v>338773.5625</v>
      </c>
      <c r="P87" s="52">
        <v>132910.796875</v>
      </c>
      <c r="Q87" s="52"/>
      <c r="R87" s="52"/>
      <c r="V87" s="3">
        <v>198828.453125</v>
      </c>
      <c r="W87" s="3">
        <v>1825564.125</v>
      </c>
      <c r="X87" s="3">
        <v>2024392.625</v>
      </c>
      <c r="Y87" s="3">
        <v>1133618.125</v>
      </c>
      <c r="Z87" s="3">
        <v>1569602.75</v>
      </c>
      <c r="AA87" s="3">
        <v>9712180</v>
      </c>
      <c r="AB87" s="3">
        <v>0.66695237159729004</v>
      </c>
      <c r="AC87" s="3">
        <v>0.26705139875411987</v>
      </c>
      <c r="AD87" s="3">
        <v>14562029</v>
      </c>
      <c r="AE87" s="3">
        <v>53350260</v>
      </c>
      <c r="AF87" s="3">
        <v>9156832</v>
      </c>
      <c r="AG87" s="3">
        <v>148195.171875</v>
      </c>
      <c r="AH87" s="3">
        <v>32931755</v>
      </c>
      <c r="AI87" s="3">
        <v>0</v>
      </c>
      <c r="AJ87" s="3">
        <v>0</v>
      </c>
      <c r="AK87" s="3">
        <v>222.21881103515625</v>
      </c>
      <c r="AL87" s="3">
        <v>13.660314559936523</v>
      </c>
      <c r="AM87" s="3">
        <v>98.262504577636719</v>
      </c>
      <c r="AN87" s="3">
        <v>61.789005279541016</v>
      </c>
    </row>
    <row r="88" spans="1:40">
      <c r="A88" s="3">
        <v>104105353</v>
      </c>
      <c r="B88" s="3" t="s">
        <v>311</v>
      </c>
      <c r="C88" s="3" t="s">
        <v>791</v>
      </c>
      <c r="D88" s="52" t="s">
        <v>47</v>
      </c>
      <c r="E88" s="52">
        <v>1297462</v>
      </c>
      <c r="F88" s="52">
        <v>189178.65625</v>
      </c>
      <c r="G88" s="52">
        <v>441813.21875</v>
      </c>
      <c r="H88" s="52">
        <v>219700.796875</v>
      </c>
      <c r="I88" s="52">
        <v>278653.53125</v>
      </c>
      <c r="J88" s="52">
        <v>446617</v>
      </c>
      <c r="K88" s="52">
        <v>95234.4453125</v>
      </c>
      <c r="L88" s="52">
        <v>9642</v>
      </c>
      <c r="M88" s="52">
        <v>1297462</v>
      </c>
      <c r="N88" s="52">
        <v>189178.65625</v>
      </c>
      <c r="O88" s="52">
        <v>539993.9375</v>
      </c>
      <c r="P88" s="52">
        <v>268523.1875</v>
      </c>
      <c r="Q88" s="52">
        <v>9642</v>
      </c>
      <c r="R88" s="52"/>
      <c r="V88" s="3">
        <v>189178.65625</v>
      </c>
      <c r="W88" s="3">
        <v>2342506</v>
      </c>
      <c r="X88" s="3">
        <v>2531684.75</v>
      </c>
      <c r="Y88" s="3">
        <v>635795.625</v>
      </c>
      <c r="Z88" s="3">
        <v>2115621.25</v>
      </c>
      <c r="AA88" s="3">
        <v>11810442</v>
      </c>
      <c r="AB88" s="3">
        <v>0.84253382682800293</v>
      </c>
      <c r="AC88" s="3">
        <v>0.61864930391311646</v>
      </c>
      <c r="AD88" s="3">
        <v>14017766</v>
      </c>
      <c r="AE88" s="3">
        <v>22245460</v>
      </c>
      <c r="AF88" s="3">
        <v>8295280</v>
      </c>
      <c r="AG88" s="3">
        <v>61792.9453125</v>
      </c>
      <c r="AH88" s="3">
        <v>5653165</v>
      </c>
      <c r="AI88" s="3">
        <v>0</v>
      </c>
      <c r="AJ88" s="3">
        <v>0</v>
      </c>
      <c r="AK88" s="3">
        <v>91.485603332519531</v>
      </c>
      <c r="AL88" s="3">
        <v>40.970451354980469</v>
      </c>
      <c r="AM88" s="3">
        <v>226.8505859375</v>
      </c>
      <c r="AN88" s="3">
        <v>134.24314880371094</v>
      </c>
    </row>
    <row r="89" spans="1:40">
      <c r="A89" s="3">
        <v>104107503</v>
      </c>
      <c r="B89" s="3" t="s">
        <v>440</v>
      </c>
      <c r="C89" s="3" t="s">
        <v>791</v>
      </c>
      <c r="D89" s="52" t="s">
        <v>47</v>
      </c>
      <c r="E89" s="52">
        <v>1506242.125</v>
      </c>
      <c r="F89" s="52">
        <v>270534.90625</v>
      </c>
      <c r="G89" s="52">
        <v>514160.3125</v>
      </c>
      <c r="H89" s="52">
        <v>347136.3125</v>
      </c>
      <c r="I89" s="52">
        <v>316783.71875</v>
      </c>
      <c r="J89" s="52">
        <v>542772.5625</v>
      </c>
      <c r="K89" s="52">
        <v>118846.875</v>
      </c>
      <c r="L89" s="52"/>
      <c r="M89" s="52">
        <v>1506242.125</v>
      </c>
      <c r="N89" s="52">
        <v>270534.90625</v>
      </c>
      <c r="O89" s="52">
        <v>628418.1875</v>
      </c>
      <c r="P89" s="52">
        <v>424277.6875</v>
      </c>
      <c r="Q89" s="52"/>
      <c r="R89" s="52"/>
      <c r="V89" s="3">
        <v>270534.90625</v>
      </c>
      <c r="W89" s="3">
        <v>2803169.5</v>
      </c>
      <c r="X89" s="3">
        <v>3073704.5</v>
      </c>
      <c r="Y89" s="3">
        <v>813307.5</v>
      </c>
      <c r="Z89" s="3">
        <v>2558938</v>
      </c>
      <c r="AA89" s="3">
        <v>13570472</v>
      </c>
      <c r="AB89" s="3">
        <v>0.84212511777877808</v>
      </c>
      <c r="AC89" s="3">
        <v>0.46694967150688171</v>
      </c>
      <c r="AD89" s="3">
        <v>16114555</v>
      </c>
      <c r="AE89" s="3">
        <v>34753468</v>
      </c>
      <c r="AF89" s="3">
        <v>5949471</v>
      </c>
      <c r="AG89" s="3">
        <v>96537.4140625</v>
      </c>
      <c r="AH89" s="3">
        <v>14808134</v>
      </c>
      <c r="AI89" s="3">
        <v>0</v>
      </c>
      <c r="AJ89" s="3">
        <v>0</v>
      </c>
      <c r="AK89" s="3">
        <v>153.3927001953125</v>
      </c>
      <c r="AL89" s="3">
        <v>31.839515686035156</v>
      </c>
      <c r="AM89" s="3">
        <v>166.92549133300781</v>
      </c>
      <c r="AN89" s="3">
        <v>61.628654479980469</v>
      </c>
    </row>
    <row r="90" spans="1:40">
      <c r="A90" s="3">
        <v>104107803</v>
      </c>
      <c r="B90" s="3" t="s">
        <v>265</v>
      </c>
      <c r="C90" s="3" t="s">
        <v>791</v>
      </c>
      <c r="D90" s="52" t="s">
        <v>47</v>
      </c>
      <c r="E90" s="52">
        <v>1330608.5</v>
      </c>
      <c r="F90" s="52">
        <v>247535.40625</v>
      </c>
      <c r="G90" s="52">
        <v>466638.625</v>
      </c>
      <c r="H90" s="52">
        <v>151395.75</v>
      </c>
      <c r="I90" s="52">
        <v>346641.84375</v>
      </c>
      <c r="J90" s="52">
        <v>608440.8125</v>
      </c>
      <c r="K90" s="52">
        <v>131472.265625</v>
      </c>
      <c r="L90" s="52"/>
      <c r="M90" s="52">
        <v>1330608.5</v>
      </c>
      <c r="N90" s="52">
        <v>247535.40625</v>
      </c>
      <c r="O90" s="52">
        <v>570336.0625</v>
      </c>
      <c r="P90" s="52">
        <v>185039.25</v>
      </c>
      <c r="Q90" s="52"/>
      <c r="R90" s="52"/>
      <c r="V90" s="3">
        <v>247535.40625</v>
      </c>
      <c r="W90" s="3">
        <v>2426757</v>
      </c>
      <c r="X90" s="3">
        <v>2674292.5</v>
      </c>
      <c r="Y90" s="3">
        <v>855976.25</v>
      </c>
      <c r="Z90" s="3">
        <v>2085983.75</v>
      </c>
      <c r="AA90" s="3">
        <v>12416954</v>
      </c>
      <c r="AB90" s="3">
        <v>0.80179411172866821</v>
      </c>
      <c r="AC90" s="3">
        <v>0.41392409801483154</v>
      </c>
      <c r="AD90" s="3">
        <v>15486462</v>
      </c>
      <c r="AE90" s="3">
        <v>36818228</v>
      </c>
      <c r="AF90" s="3">
        <v>11335721</v>
      </c>
      <c r="AG90" s="3">
        <v>102272.859375</v>
      </c>
      <c r="AH90" s="3">
        <v>16184596</v>
      </c>
      <c r="AI90" s="3">
        <v>0</v>
      </c>
      <c r="AJ90" s="3">
        <v>0</v>
      </c>
      <c r="AK90" s="3">
        <v>158.24917602539063</v>
      </c>
      <c r="AL90" s="3">
        <v>26.148603439331055</v>
      </c>
      <c r="AM90" s="3">
        <v>151.42298889160156</v>
      </c>
      <c r="AN90" s="3">
        <v>110.83802032470703</v>
      </c>
    </row>
    <row r="91" spans="1:40">
      <c r="A91" s="3">
        <v>104107903</v>
      </c>
      <c r="B91" s="3" t="s">
        <v>429</v>
      </c>
      <c r="C91" s="3" t="s">
        <v>791</v>
      </c>
      <c r="D91" s="52" t="s">
        <v>47</v>
      </c>
      <c r="E91" s="52">
        <v>2593646</v>
      </c>
      <c r="F91" s="52">
        <v>600790.9375</v>
      </c>
      <c r="G91" s="52">
        <v>954006</v>
      </c>
      <c r="H91" s="52">
        <v>307920.15625</v>
      </c>
      <c r="I91" s="52">
        <v>434130.28125</v>
      </c>
      <c r="J91" s="52">
        <v>2780584.75</v>
      </c>
      <c r="K91" s="52">
        <v>618410.375</v>
      </c>
      <c r="L91" s="52"/>
      <c r="M91" s="52">
        <v>2593646</v>
      </c>
      <c r="N91" s="52">
        <v>600790.9375</v>
      </c>
      <c r="O91" s="52">
        <v>1166007.25</v>
      </c>
      <c r="P91" s="52">
        <v>376346.84375</v>
      </c>
      <c r="Q91" s="52"/>
      <c r="R91" s="52"/>
      <c r="V91" s="3">
        <v>600790.9375</v>
      </c>
      <c r="W91" s="3">
        <v>4908113</v>
      </c>
      <c r="X91" s="3">
        <v>5508904</v>
      </c>
      <c r="Y91" s="3">
        <v>3381375.75</v>
      </c>
      <c r="Z91" s="3">
        <v>4136000</v>
      </c>
      <c r="AA91" s="3">
        <v>25493844</v>
      </c>
      <c r="AB91" s="3">
        <v>0.67322200536727905</v>
      </c>
      <c r="AC91" s="3">
        <v>0.25289386510848999</v>
      </c>
      <c r="AD91" s="3">
        <v>37868404</v>
      </c>
      <c r="AE91" s="3">
        <v>148367136</v>
      </c>
      <c r="AF91" s="3">
        <v>40174956</v>
      </c>
      <c r="AG91" s="3">
        <v>412130.9375</v>
      </c>
      <c r="AH91" s="3">
        <v>94627749</v>
      </c>
      <c r="AI91" s="3">
        <v>0</v>
      </c>
      <c r="AJ91" s="3">
        <v>0</v>
      </c>
      <c r="AK91" s="3">
        <v>229.60603332519531</v>
      </c>
      <c r="AL91" s="3">
        <v>13.366878509521484</v>
      </c>
      <c r="AM91" s="3">
        <v>91.8843994140625</v>
      </c>
      <c r="AN91" s="3">
        <v>97.481048583984375</v>
      </c>
    </row>
    <row r="92" spans="1:40">
      <c r="A92" s="3">
        <v>104372003</v>
      </c>
      <c r="B92" s="3" t="s">
        <v>187</v>
      </c>
      <c r="C92" s="3" t="s">
        <v>791</v>
      </c>
      <c r="D92" s="52" t="s">
        <v>47</v>
      </c>
      <c r="E92" s="52">
        <v>1934062</v>
      </c>
      <c r="F92" s="52">
        <v>255752.25</v>
      </c>
      <c r="G92" s="52">
        <v>541358.75</v>
      </c>
      <c r="H92" s="52">
        <v>451193.84375</v>
      </c>
      <c r="I92" s="52">
        <v>132951.59375</v>
      </c>
      <c r="J92" s="52">
        <v>676815.25</v>
      </c>
      <c r="K92" s="52">
        <v>143757.59375</v>
      </c>
      <c r="L92" s="52"/>
      <c r="M92" s="52">
        <v>1934062</v>
      </c>
      <c r="N92" s="52">
        <v>255752.25</v>
      </c>
      <c r="O92" s="52">
        <v>661660.75</v>
      </c>
      <c r="P92" s="52">
        <v>551459.125</v>
      </c>
      <c r="Q92" s="52"/>
      <c r="R92" s="52"/>
      <c r="V92" s="3">
        <v>255752.25</v>
      </c>
      <c r="W92" s="3">
        <v>3203323.5</v>
      </c>
      <c r="X92" s="3">
        <v>3459075.75</v>
      </c>
      <c r="Y92" s="3">
        <v>932567.5</v>
      </c>
      <c r="Z92" s="3">
        <v>3147182</v>
      </c>
      <c r="AA92" s="3">
        <v>15862931</v>
      </c>
      <c r="AB92" s="3">
        <v>0.84252256155014038</v>
      </c>
      <c r="AC92" s="3">
        <v>0.60609859228134155</v>
      </c>
      <c r="AD92" s="3">
        <v>18827900</v>
      </c>
      <c r="AE92" s="3">
        <v>31498904</v>
      </c>
      <c r="AF92" s="3">
        <v>2399651</v>
      </c>
      <c r="AG92" s="3">
        <v>87496.953125</v>
      </c>
      <c r="AH92" s="3">
        <v>9280345</v>
      </c>
      <c r="AI92" s="3">
        <v>0</v>
      </c>
      <c r="AJ92" s="3">
        <v>0</v>
      </c>
      <c r="AK92" s="3">
        <v>106.06478118896484</v>
      </c>
      <c r="AL92" s="3">
        <v>39.533672332763672</v>
      </c>
      <c r="AM92" s="3">
        <v>215.18348693847656</v>
      </c>
      <c r="AN92" s="3">
        <v>27.425537109375</v>
      </c>
    </row>
    <row r="93" spans="1:40">
      <c r="A93" s="3">
        <v>104374003</v>
      </c>
      <c r="B93" s="3" t="s">
        <v>273</v>
      </c>
      <c r="C93" s="3" t="s">
        <v>791</v>
      </c>
      <c r="D93" s="52" t="s">
        <v>47</v>
      </c>
      <c r="E93" s="52">
        <v>1192892.25</v>
      </c>
      <c r="F93" s="52">
        <v>136593</v>
      </c>
      <c r="G93" s="52">
        <v>286537.21875</v>
      </c>
      <c r="H93" s="52">
        <v>114814.3515625</v>
      </c>
      <c r="I93" s="52">
        <v>85898.484375</v>
      </c>
      <c r="J93" s="52">
        <v>396652.9375</v>
      </c>
      <c r="K93" s="52">
        <v>87738.21875</v>
      </c>
      <c r="L93" s="52">
        <v>18380.849609375</v>
      </c>
      <c r="M93" s="52">
        <v>1192892.25</v>
      </c>
      <c r="N93" s="52">
        <v>136593</v>
      </c>
      <c r="O93" s="52">
        <v>350212.125</v>
      </c>
      <c r="P93" s="52">
        <v>140328.65625</v>
      </c>
      <c r="Q93" s="52">
        <v>18380.849609375</v>
      </c>
      <c r="R93" s="52"/>
      <c r="V93" s="3">
        <v>136593</v>
      </c>
      <c r="W93" s="3">
        <v>1786261.5</v>
      </c>
      <c r="X93" s="3">
        <v>1922854.5</v>
      </c>
      <c r="Y93" s="3">
        <v>533245.9375</v>
      </c>
      <c r="Z93" s="3">
        <v>1701813.875</v>
      </c>
      <c r="AA93" s="3">
        <v>10061216</v>
      </c>
      <c r="AB93" s="3">
        <v>0.80918186902999878</v>
      </c>
      <c r="AC93" s="3">
        <v>0.63079601526260376</v>
      </c>
      <c r="AD93" s="3">
        <v>12433813</v>
      </c>
      <c r="AE93" s="3">
        <v>20061892</v>
      </c>
      <c r="AF93" s="3">
        <v>7238687</v>
      </c>
      <c r="AG93" s="3">
        <v>55727.4765625</v>
      </c>
      <c r="AH93" s="3">
        <v>4938063</v>
      </c>
      <c r="AI93" s="3">
        <v>0</v>
      </c>
      <c r="AJ93" s="3">
        <v>0</v>
      </c>
      <c r="AK93" s="3">
        <v>88.610923767089844</v>
      </c>
      <c r="AL93" s="3">
        <v>34.504604339599609</v>
      </c>
      <c r="AM93" s="3">
        <v>223.11817932128906</v>
      </c>
      <c r="AN93" s="3">
        <v>129.89439392089844</v>
      </c>
    </row>
    <row r="94" spans="1:40">
      <c r="A94" s="3">
        <v>104374207</v>
      </c>
      <c r="B94" s="3" t="s">
        <v>593</v>
      </c>
      <c r="C94" s="3" t="s">
        <v>552</v>
      </c>
      <c r="D94" s="52" t="s">
        <v>47</v>
      </c>
      <c r="E94" s="52"/>
      <c r="F94" s="52"/>
      <c r="G94" s="52"/>
      <c r="H94" s="52"/>
      <c r="I94" s="52"/>
      <c r="J94" s="52">
        <v>164294.421875</v>
      </c>
      <c r="K94" s="52">
        <v>34159.5</v>
      </c>
      <c r="L94" s="52">
        <v>117454.6484375</v>
      </c>
      <c r="M94" s="52"/>
      <c r="N94" s="52"/>
      <c r="O94" s="52"/>
      <c r="P94" s="52"/>
      <c r="Q94" s="52">
        <v>117454.6484375</v>
      </c>
      <c r="R94" s="52"/>
      <c r="V94" s="3">
        <v>0</v>
      </c>
      <c r="W94" s="3">
        <v>151614.15625</v>
      </c>
      <c r="X94" s="3">
        <v>151614.15625</v>
      </c>
      <c r="Y94" s="3">
        <v>164294.421875</v>
      </c>
      <c r="Z94" s="3">
        <v>117454.6484375</v>
      </c>
      <c r="AA94" s="3">
        <v>681968.25</v>
      </c>
      <c r="AB94" s="3">
        <v>0.44824355840682983</v>
      </c>
      <c r="AC94" s="3">
        <v>0.21304048597812653</v>
      </c>
      <c r="AD94" s="3">
        <v>1521423.375</v>
      </c>
      <c r="AE94" s="3">
        <v>7141474</v>
      </c>
      <c r="AF94" s="3">
        <v>0</v>
      </c>
      <c r="AG94" s="3">
        <v>19837.427734375</v>
      </c>
      <c r="AJ94" s="3">
        <v>0</v>
      </c>
      <c r="AL94" s="3">
        <v>7.6428332328796387</v>
      </c>
      <c r="AM94" s="3">
        <v>76.694587707519531</v>
      </c>
      <c r="AN94" s="3">
        <v>0</v>
      </c>
    </row>
    <row r="95" spans="1:40">
      <c r="A95" s="3">
        <v>104375003</v>
      </c>
      <c r="B95" s="3" t="s">
        <v>309</v>
      </c>
      <c r="C95" s="3" t="s">
        <v>791</v>
      </c>
      <c r="D95" s="52" t="s">
        <v>47</v>
      </c>
      <c r="E95" s="52">
        <v>1681593.875</v>
      </c>
      <c r="F95" s="52">
        <v>205225.5</v>
      </c>
      <c r="G95" s="52">
        <v>358662.0625</v>
      </c>
      <c r="H95" s="52">
        <v>288085.5</v>
      </c>
      <c r="I95" s="52">
        <v>146690.09375</v>
      </c>
      <c r="J95" s="52">
        <v>598605.625</v>
      </c>
      <c r="K95" s="52">
        <v>133244.78125</v>
      </c>
      <c r="L95" s="52">
        <v>22212.599609375</v>
      </c>
      <c r="M95" s="52">
        <v>1681593.875</v>
      </c>
      <c r="N95" s="52">
        <v>205225.5</v>
      </c>
      <c r="O95" s="52">
        <v>438364.71875</v>
      </c>
      <c r="P95" s="52">
        <v>352104.5</v>
      </c>
      <c r="Q95" s="52">
        <v>22212.599609375</v>
      </c>
      <c r="R95" s="52"/>
      <c r="V95" s="3">
        <v>205225.5</v>
      </c>
      <c r="W95" s="3">
        <v>2630488.75</v>
      </c>
      <c r="X95" s="3">
        <v>2835714.25</v>
      </c>
      <c r="Y95" s="3">
        <v>803831.125</v>
      </c>
      <c r="Z95" s="3">
        <v>2494275.5</v>
      </c>
      <c r="AA95" s="3">
        <v>13942225</v>
      </c>
      <c r="AB95" s="3">
        <v>0.81506103277206421</v>
      </c>
      <c r="AC95" s="3">
        <v>0.62711000442504883</v>
      </c>
      <c r="AD95" s="3">
        <v>17105744</v>
      </c>
      <c r="AE95" s="3">
        <v>27268496</v>
      </c>
      <c r="AF95" s="3">
        <v>9903468</v>
      </c>
      <c r="AG95" s="3">
        <v>75745.8203125</v>
      </c>
      <c r="AH95" s="3">
        <v>6138070</v>
      </c>
      <c r="AI95" s="3">
        <v>0</v>
      </c>
      <c r="AJ95" s="3">
        <v>0</v>
      </c>
      <c r="AK95" s="3">
        <v>81.03509521484375</v>
      </c>
      <c r="AL95" s="3">
        <v>37.437236785888672</v>
      </c>
      <c r="AM95" s="3">
        <v>225.83085632324219</v>
      </c>
      <c r="AN95" s="3">
        <v>130.74606323242188</v>
      </c>
    </row>
    <row r="96" spans="1:40">
      <c r="A96" s="3">
        <v>104375203</v>
      </c>
      <c r="B96" s="3" t="s">
        <v>328</v>
      </c>
      <c r="C96" s="3" t="s">
        <v>791</v>
      </c>
      <c r="D96" s="52" t="s">
        <v>47</v>
      </c>
      <c r="E96" s="52">
        <v>569955.125</v>
      </c>
      <c r="F96" s="52">
        <v>129064.046875</v>
      </c>
      <c r="G96" s="52">
        <v>161988.578125</v>
      </c>
      <c r="H96" s="52">
        <v>223067.703125</v>
      </c>
      <c r="I96" s="52">
        <v>51238.3984375</v>
      </c>
      <c r="J96" s="52">
        <v>381615.21875</v>
      </c>
      <c r="K96" s="52">
        <v>88907.59375</v>
      </c>
      <c r="L96" s="52"/>
      <c r="M96" s="52">
        <v>569955.125</v>
      </c>
      <c r="N96" s="52">
        <v>129064.046875</v>
      </c>
      <c r="O96" s="52">
        <v>197986.046875</v>
      </c>
      <c r="P96" s="52">
        <v>272638.3125</v>
      </c>
      <c r="Q96" s="52"/>
      <c r="R96" s="52"/>
      <c r="V96" s="3">
        <v>129064.046875</v>
      </c>
      <c r="W96" s="3">
        <v>1095157.375</v>
      </c>
      <c r="X96" s="3">
        <v>1224221.375</v>
      </c>
      <c r="Y96" s="3">
        <v>510679.25</v>
      </c>
      <c r="Z96" s="3">
        <v>1040579.5</v>
      </c>
      <c r="AA96" s="3">
        <v>5100003.5</v>
      </c>
      <c r="AB96" s="3">
        <v>0.73754352331161499</v>
      </c>
      <c r="AC96" s="3">
        <v>0.30973449349403381</v>
      </c>
      <c r="AD96" s="3">
        <v>6914851</v>
      </c>
      <c r="AE96" s="3">
        <v>21918294</v>
      </c>
      <c r="AF96" s="3">
        <v>7579055</v>
      </c>
      <c r="AG96" s="3">
        <v>60884.1484375</v>
      </c>
      <c r="AH96" s="3">
        <v>13258459</v>
      </c>
      <c r="AI96" s="3">
        <v>0</v>
      </c>
      <c r="AJ96" s="3">
        <v>0</v>
      </c>
      <c r="AK96" s="3">
        <v>217.76536560058594</v>
      </c>
      <c r="AL96" s="3">
        <v>20.107391357421875</v>
      </c>
      <c r="AM96" s="3">
        <v>113.57391357421875</v>
      </c>
      <c r="AN96" s="3">
        <v>124.48322296142578</v>
      </c>
    </row>
    <row r="97" spans="1:40">
      <c r="A97" s="3">
        <v>104375302</v>
      </c>
      <c r="B97" s="3" t="s">
        <v>330</v>
      </c>
      <c r="C97" s="3" t="s">
        <v>791</v>
      </c>
      <c r="D97" s="52" t="s">
        <v>47</v>
      </c>
      <c r="E97" s="52">
        <v>5152712.5</v>
      </c>
      <c r="F97" s="52">
        <v>502543.0625</v>
      </c>
      <c r="G97" s="52">
        <v>868545.25</v>
      </c>
      <c r="H97" s="52">
        <v>1495509.75</v>
      </c>
      <c r="I97" s="52">
        <v>179241.296875</v>
      </c>
      <c r="J97" s="52">
        <v>1701017.125</v>
      </c>
      <c r="K97" s="52">
        <v>231005.171875</v>
      </c>
      <c r="L97" s="52"/>
      <c r="M97" s="52">
        <v>5152712.5</v>
      </c>
      <c r="N97" s="52">
        <v>502543.0625</v>
      </c>
      <c r="O97" s="52">
        <v>1061555.25</v>
      </c>
      <c r="P97" s="52">
        <v>1827845.25</v>
      </c>
      <c r="Q97" s="52"/>
      <c r="R97" s="52"/>
      <c r="V97" s="3">
        <v>502543.0625</v>
      </c>
      <c r="W97" s="3">
        <v>7927014.5</v>
      </c>
      <c r="X97" s="3">
        <v>8429558</v>
      </c>
      <c r="Y97" s="3">
        <v>2203560.25</v>
      </c>
      <c r="Z97" s="3">
        <v>8042113</v>
      </c>
      <c r="AA97" s="3">
        <v>34149492</v>
      </c>
      <c r="AB97" s="3">
        <v>0.80789422988891602</v>
      </c>
      <c r="AC97" s="3">
        <v>0.6625370979309082</v>
      </c>
      <c r="AD97" s="3">
        <v>42269756</v>
      </c>
      <c r="AE97" s="3">
        <v>62021472</v>
      </c>
      <c r="AF97" s="3">
        <v>11232977</v>
      </c>
      <c r="AG97" s="3">
        <v>172281.859375</v>
      </c>
      <c r="AH97" s="3">
        <v>6828999</v>
      </c>
      <c r="AI97" s="3">
        <v>0</v>
      </c>
      <c r="AJ97" s="3">
        <v>0</v>
      </c>
      <c r="AK97" s="3">
        <v>39.638526916503906</v>
      </c>
      <c r="AL97" s="3">
        <v>48.928878784179688</v>
      </c>
      <c r="AM97" s="3">
        <v>245.35232543945313</v>
      </c>
      <c r="AN97" s="3">
        <v>65.201156616210938</v>
      </c>
    </row>
    <row r="98" spans="1:40">
      <c r="A98" s="3">
        <v>104376203</v>
      </c>
      <c r="B98" s="3" t="s">
        <v>437</v>
      </c>
      <c r="C98" s="3" t="s">
        <v>791</v>
      </c>
      <c r="D98" s="52" t="s">
        <v>47</v>
      </c>
      <c r="E98" s="52">
        <v>1202162.125</v>
      </c>
      <c r="F98" s="52">
        <v>149916.296875</v>
      </c>
      <c r="G98" s="52">
        <v>360464.84375</v>
      </c>
      <c r="H98" s="52">
        <v>96959.25</v>
      </c>
      <c r="I98" s="52">
        <v>73586.5078125</v>
      </c>
      <c r="J98" s="52">
        <v>477192.65625</v>
      </c>
      <c r="K98" s="52">
        <v>107392.421875</v>
      </c>
      <c r="L98" s="52"/>
      <c r="M98" s="52">
        <v>1202162.125</v>
      </c>
      <c r="N98" s="52">
        <v>149916.296875</v>
      </c>
      <c r="O98" s="52">
        <v>440568.15625</v>
      </c>
      <c r="P98" s="52">
        <v>118505.75</v>
      </c>
      <c r="Q98" s="52"/>
      <c r="R98" s="52"/>
      <c r="V98" s="3">
        <v>149916.296875</v>
      </c>
      <c r="W98" s="3">
        <v>1840565.125</v>
      </c>
      <c r="X98" s="3">
        <v>1990481.375</v>
      </c>
      <c r="Y98" s="3">
        <v>627108.9375</v>
      </c>
      <c r="Z98" s="3">
        <v>1761236</v>
      </c>
      <c r="AA98" s="3">
        <v>9985249</v>
      </c>
      <c r="AB98" s="3">
        <v>0.81736326217651367</v>
      </c>
      <c r="AC98" s="3">
        <v>0.5642620325088501</v>
      </c>
      <c r="AD98" s="3">
        <v>12216415</v>
      </c>
      <c r="AE98" s="3">
        <v>21801290</v>
      </c>
      <c r="AF98" s="3">
        <v>1038037</v>
      </c>
      <c r="AG98" s="3">
        <v>60559.140625</v>
      </c>
      <c r="AH98" s="3">
        <v>5694415</v>
      </c>
      <c r="AI98" s="3">
        <v>0</v>
      </c>
      <c r="AJ98" s="3">
        <v>0</v>
      </c>
      <c r="AK98" s="3">
        <v>94.030647277832031</v>
      </c>
      <c r="AL98" s="3">
        <v>32.868389129638672</v>
      </c>
      <c r="AM98" s="3">
        <v>201.72702026367188</v>
      </c>
      <c r="AN98" s="3">
        <v>17.140880584716797</v>
      </c>
    </row>
    <row r="99" spans="1:40">
      <c r="A99" s="3">
        <v>104377003</v>
      </c>
      <c r="B99" s="3" t="s">
        <v>492</v>
      </c>
      <c r="C99" s="3" t="s">
        <v>791</v>
      </c>
      <c r="D99" s="52" t="s">
        <v>47</v>
      </c>
      <c r="E99" s="52">
        <v>814170.125</v>
      </c>
      <c r="F99" s="52">
        <v>102177.1484375</v>
      </c>
      <c r="G99" s="52">
        <v>197242.265625</v>
      </c>
      <c r="H99" s="52">
        <v>136435.5</v>
      </c>
      <c r="I99" s="52">
        <v>46235.80078125</v>
      </c>
      <c r="J99" s="52">
        <v>309464.09375</v>
      </c>
      <c r="K99" s="52">
        <v>67578.3671875</v>
      </c>
      <c r="L99" s="52"/>
      <c r="M99" s="52">
        <v>814170.125</v>
      </c>
      <c r="N99" s="52">
        <v>102177.1484375</v>
      </c>
      <c r="O99" s="52">
        <v>241073.890625</v>
      </c>
      <c r="P99" s="52">
        <v>166754.5</v>
      </c>
      <c r="Q99" s="52"/>
      <c r="R99" s="52"/>
      <c r="V99" s="3">
        <v>102177.1484375</v>
      </c>
      <c r="W99" s="3">
        <v>1261662</v>
      </c>
      <c r="X99" s="3">
        <v>1363839.125</v>
      </c>
      <c r="Y99" s="3">
        <v>411641.25</v>
      </c>
      <c r="Z99" s="3">
        <v>1221998.5</v>
      </c>
      <c r="AA99" s="3">
        <v>6485813.5</v>
      </c>
      <c r="AB99" s="3">
        <v>0.81247776746749878</v>
      </c>
      <c r="AC99" s="3">
        <v>0.5920339822769165</v>
      </c>
      <c r="AD99" s="3">
        <v>7982758</v>
      </c>
      <c r="AE99" s="3">
        <v>13586934</v>
      </c>
      <c r="AF99" s="3">
        <v>4366821</v>
      </c>
      <c r="AG99" s="3">
        <v>37741.484375</v>
      </c>
      <c r="AH99" s="3">
        <v>3558422</v>
      </c>
      <c r="AI99" s="3">
        <v>0</v>
      </c>
      <c r="AJ99" s="3">
        <v>0</v>
      </c>
      <c r="AK99" s="3">
        <v>94.284103393554688</v>
      </c>
      <c r="AL99" s="3">
        <v>36.136341094970703</v>
      </c>
      <c r="AM99" s="3">
        <v>211.51150512695313</v>
      </c>
      <c r="AN99" s="3">
        <v>115.70347595214844</v>
      </c>
    </row>
    <row r="100" spans="1:40">
      <c r="A100" s="3">
        <v>104378003</v>
      </c>
      <c r="B100" s="3" t="s">
        <v>538</v>
      </c>
      <c r="C100" s="3" t="s">
        <v>791</v>
      </c>
      <c r="D100" s="52" t="s">
        <v>47</v>
      </c>
      <c r="E100" s="52">
        <v>975382.0625</v>
      </c>
      <c r="F100" s="52">
        <v>180768</v>
      </c>
      <c r="G100" s="52">
        <v>297549.84375</v>
      </c>
      <c r="H100" s="52">
        <v>98666.546875</v>
      </c>
      <c r="I100" s="52">
        <v>230030.71875</v>
      </c>
      <c r="J100" s="52">
        <v>326192.40625</v>
      </c>
      <c r="K100" s="52">
        <v>71600.7109375</v>
      </c>
      <c r="L100" s="52">
        <v>14534.7001953125</v>
      </c>
      <c r="M100" s="52">
        <v>975382.0625</v>
      </c>
      <c r="N100" s="52">
        <v>180768</v>
      </c>
      <c r="O100" s="52">
        <v>363672.03125</v>
      </c>
      <c r="P100" s="52">
        <v>120592.453125</v>
      </c>
      <c r="Q100" s="52">
        <v>14534.7001953125</v>
      </c>
      <c r="R100" s="52"/>
      <c r="V100" s="3">
        <v>180768</v>
      </c>
      <c r="W100" s="3">
        <v>1687764.625</v>
      </c>
      <c r="X100" s="3">
        <v>1868532.625</v>
      </c>
      <c r="Y100" s="3">
        <v>506960.40625</v>
      </c>
      <c r="Z100" s="3">
        <v>1474181.375</v>
      </c>
      <c r="AA100" s="3">
        <v>9069563</v>
      </c>
      <c r="AB100" s="3">
        <v>0.82188177108764648</v>
      </c>
      <c r="AC100" s="3">
        <v>0.4339841902256012</v>
      </c>
      <c r="AD100" s="3">
        <v>11035119</v>
      </c>
      <c r="AE100" s="3">
        <v>25459746</v>
      </c>
      <c r="AF100" s="3">
        <v>6019089</v>
      </c>
      <c r="AG100" s="3">
        <v>70721.515625</v>
      </c>
      <c r="AH100" s="3">
        <v>7704544</v>
      </c>
      <c r="AI100" s="3">
        <v>0</v>
      </c>
      <c r="AJ100" s="3">
        <v>0</v>
      </c>
      <c r="AK100" s="3">
        <v>108.94200897216797</v>
      </c>
      <c r="AL100" s="3">
        <v>26.420991897583008</v>
      </c>
      <c r="AM100" s="3">
        <v>156.03623962402344</v>
      </c>
      <c r="AN100" s="3">
        <v>85.109725952148438</v>
      </c>
    </row>
    <row r="101" spans="1:40">
      <c r="A101" s="3">
        <v>104431304</v>
      </c>
      <c r="B101" s="3" t="s">
        <v>142</v>
      </c>
      <c r="C101" s="3" t="s">
        <v>791</v>
      </c>
      <c r="D101" s="52" t="s">
        <v>47</v>
      </c>
      <c r="E101" s="52">
        <v>631211.875</v>
      </c>
      <c r="F101" s="52">
        <v>70368.453125</v>
      </c>
      <c r="G101" s="52">
        <v>133738.265625</v>
      </c>
      <c r="H101" s="52">
        <v>45254.25</v>
      </c>
      <c r="I101" s="52">
        <v>64709.6328125</v>
      </c>
      <c r="J101" s="52">
        <v>180009.03125</v>
      </c>
      <c r="K101" s="52">
        <v>34815.80078125</v>
      </c>
      <c r="L101" s="52"/>
      <c r="M101" s="52">
        <v>631211.875</v>
      </c>
      <c r="N101" s="52">
        <v>70368.453125</v>
      </c>
      <c r="O101" s="52">
        <v>163457.890625</v>
      </c>
      <c r="P101" s="52">
        <v>55310.75</v>
      </c>
      <c r="Q101" s="52"/>
      <c r="R101" s="52"/>
      <c r="V101" s="3">
        <v>70368.453125</v>
      </c>
      <c r="W101" s="3">
        <v>909729.8125</v>
      </c>
      <c r="X101" s="3">
        <v>980098.25</v>
      </c>
      <c r="Y101" s="3">
        <v>250377.484375</v>
      </c>
      <c r="Z101" s="3">
        <v>849980.5</v>
      </c>
      <c r="AA101" s="3">
        <v>5284543.5</v>
      </c>
      <c r="AB101" s="3">
        <v>0.84032732248306274</v>
      </c>
      <c r="AC101" s="3">
        <v>0.59228366613388062</v>
      </c>
      <c r="AD101" s="3">
        <v>6288672.5</v>
      </c>
      <c r="AE101" s="3">
        <v>11013004</v>
      </c>
      <c r="AF101" s="3">
        <v>4891070</v>
      </c>
      <c r="AG101" s="3">
        <v>30591.677734375</v>
      </c>
      <c r="AH101" s="3">
        <v>2111941</v>
      </c>
      <c r="AI101" s="3">
        <v>0</v>
      </c>
      <c r="AJ101" s="3">
        <v>0</v>
      </c>
      <c r="AK101" s="3">
        <v>69.036453247070313</v>
      </c>
      <c r="AL101" s="3">
        <v>32.038066864013672</v>
      </c>
      <c r="AM101" s="3">
        <v>205.56808471679688</v>
      </c>
      <c r="AN101" s="3">
        <v>159.88236999511719</v>
      </c>
    </row>
    <row r="102" spans="1:40">
      <c r="A102" s="3">
        <v>104432503</v>
      </c>
      <c r="B102" s="3" t="s">
        <v>195</v>
      </c>
      <c r="C102" s="3" t="s">
        <v>791</v>
      </c>
      <c r="D102" s="52" t="s">
        <v>47</v>
      </c>
      <c r="E102" s="52">
        <v>1814138.875</v>
      </c>
      <c r="F102" s="52">
        <v>191456.84375</v>
      </c>
      <c r="G102" s="52">
        <v>194378.3125</v>
      </c>
      <c r="H102" s="52">
        <v>158783.84375</v>
      </c>
      <c r="I102" s="52">
        <v>18169.626953125</v>
      </c>
      <c r="J102" s="52">
        <v>526306.6875</v>
      </c>
      <c r="K102" s="52">
        <v>130497.3125</v>
      </c>
      <c r="L102" s="52"/>
      <c r="M102" s="52">
        <v>1814138.875</v>
      </c>
      <c r="N102" s="52">
        <v>191456.84375</v>
      </c>
      <c r="O102" s="52">
        <v>237573.5</v>
      </c>
      <c r="P102" s="52">
        <v>194069.15625</v>
      </c>
      <c r="Q102" s="52"/>
      <c r="R102" s="52"/>
      <c r="V102" s="3">
        <v>191456.84375</v>
      </c>
      <c r="W102" s="3">
        <v>2315968</v>
      </c>
      <c r="X102" s="3">
        <v>2507424.75</v>
      </c>
      <c r="Y102" s="3">
        <v>717763.5</v>
      </c>
      <c r="Z102" s="3">
        <v>2245781.5</v>
      </c>
      <c r="AA102" s="3">
        <v>11078387</v>
      </c>
      <c r="AB102" s="3">
        <v>0.7381022572517395</v>
      </c>
      <c r="AC102" s="3">
        <v>0.59767204523086548</v>
      </c>
      <c r="AD102" s="3">
        <v>15009285</v>
      </c>
      <c r="AE102" s="3">
        <v>23813362</v>
      </c>
      <c r="AF102" s="3">
        <v>11094608</v>
      </c>
      <c r="AG102" s="3">
        <v>66148.2265625</v>
      </c>
      <c r="AH102" s="3">
        <v>2740536</v>
      </c>
      <c r="AI102" s="3">
        <v>0</v>
      </c>
      <c r="AJ102" s="3">
        <v>0</v>
      </c>
      <c r="AK102" s="3">
        <v>41.430225372314453</v>
      </c>
      <c r="AL102" s="3">
        <v>37.906150817871094</v>
      </c>
      <c r="AM102" s="3">
        <v>226.90380859375</v>
      </c>
      <c r="AN102" s="3">
        <v>167.72343444824219</v>
      </c>
    </row>
    <row r="103" spans="1:40">
      <c r="A103" s="3">
        <v>104432803</v>
      </c>
      <c r="B103" s="3" t="s">
        <v>224</v>
      </c>
      <c r="C103" s="3" t="s">
        <v>791</v>
      </c>
      <c r="D103" s="52" t="s">
        <v>47</v>
      </c>
      <c r="E103" s="52">
        <v>1321741.625</v>
      </c>
      <c r="F103" s="52">
        <v>210679.796875</v>
      </c>
      <c r="G103" s="52">
        <v>421621.5625</v>
      </c>
      <c r="H103" s="52">
        <v>426122.5625</v>
      </c>
      <c r="I103" s="52">
        <v>94319.1015625</v>
      </c>
      <c r="J103" s="52">
        <v>577565.75</v>
      </c>
      <c r="K103" s="52">
        <v>114586.1328125</v>
      </c>
      <c r="L103" s="52"/>
      <c r="M103" s="52">
        <v>1321741.625</v>
      </c>
      <c r="N103" s="52">
        <v>210679.796875</v>
      </c>
      <c r="O103" s="52">
        <v>515315.25</v>
      </c>
      <c r="P103" s="52">
        <v>520816.4375</v>
      </c>
      <c r="Q103" s="52"/>
      <c r="R103" s="52"/>
      <c r="V103" s="3">
        <v>210679.796875</v>
      </c>
      <c r="W103" s="3">
        <v>2378391</v>
      </c>
      <c r="X103" s="3">
        <v>2589070.75</v>
      </c>
      <c r="Y103" s="3">
        <v>788245.5625</v>
      </c>
      <c r="Z103" s="3">
        <v>2357873.25</v>
      </c>
      <c r="AA103" s="3">
        <v>10523191</v>
      </c>
      <c r="AB103" s="3">
        <v>0.76460397243499756</v>
      </c>
      <c r="AC103" s="3">
        <v>0.57460856437683105</v>
      </c>
      <c r="AD103" s="3">
        <v>13762930</v>
      </c>
      <c r="AE103" s="3">
        <v>23745770</v>
      </c>
      <c r="AF103" s="3">
        <v>4672981</v>
      </c>
      <c r="AG103" s="3">
        <v>65960.46875</v>
      </c>
      <c r="AH103" s="3">
        <v>5181792</v>
      </c>
      <c r="AI103" s="3">
        <v>0</v>
      </c>
      <c r="AJ103" s="3">
        <v>0</v>
      </c>
      <c r="AK103" s="3">
        <v>78.559051513671875</v>
      </c>
      <c r="AL103" s="3">
        <v>39.251853942871094</v>
      </c>
      <c r="AM103" s="3">
        <v>208.65422058105469</v>
      </c>
      <c r="AN103" s="3">
        <v>70.845176696777344</v>
      </c>
    </row>
    <row r="104" spans="1:40">
      <c r="A104" s="3">
        <v>104432903</v>
      </c>
      <c r="B104" s="3" t="s">
        <v>226</v>
      </c>
      <c r="C104" s="3" t="s">
        <v>791</v>
      </c>
      <c r="D104" s="52" t="s">
        <v>47</v>
      </c>
      <c r="E104" s="52">
        <v>1394838.25</v>
      </c>
      <c r="F104" s="52">
        <v>251035.203125</v>
      </c>
      <c r="G104" s="52">
        <v>393623.5625</v>
      </c>
      <c r="H104" s="52">
        <v>153242.546875</v>
      </c>
      <c r="I104" s="52">
        <v>170253.625</v>
      </c>
      <c r="J104" s="52">
        <v>757261.6875</v>
      </c>
      <c r="K104" s="52">
        <v>154907.796875</v>
      </c>
      <c r="L104" s="52">
        <v>14223.4501953125</v>
      </c>
      <c r="M104" s="52">
        <v>1394838.25</v>
      </c>
      <c r="N104" s="52">
        <v>251035.203125</v>
      </c>
      <c r="O104" s="52">
        <v>481095.4375</v>
      </c>
      <c r="P104" s="52">
        <v>187296.453125</v>
      </c>
      <c r="Q104" s="52">
        <v>14223.4501953125</v>
      </c>
      <c r="R104" s="52"/>
      <c r="V104" s="3">
        <v>251035.203125</v>
      </c>
      <c r="W104" s="3">
        <v>2281089.25</v>
      </c>
      <c r="X104" s="3">
        <v>2532124.5</v>
      </c>
      <c r="Y104" s="3">
        <v>1008296.875</v>
      </c>
      <c r="Z104" s="3">
        <v>2077453.75</v>
      </c>
      <c r="AA104" s="3">
        <v>12471194</v>
      </c>
      <c r="AB104" s="3">
        <v>0.72148674726486206</v>
      </c>
      <c r="AC104" s="3">
        <v>0.42084372043609619</v>
      </c>
      <c r="AD104" s="3">
        <v>17285410</v>
      </c>
      <c r="AE104" s="3">
        <v>41265472</v>
      </c>
      <c r="AF104" s="3">
        <v>9220664</v>
      </c>
      <c r="AG104" s="3">
        <v>114626.3125</v>
      </c>
      <c r="AH104" s="3">
        <v>12534741</v>
      </c>
      <c r="AI104" s="3">
        <v>0</v>
      </c>
      <c r="AJ104" s="3">
        <v>0</v>
      </c>
      <c r="AK104" s="3">
        <v>109.35308837890625</v>
      </c>
      <c r="AL104" s="3">
        <v>22.090255737304688</v>
      </c>
      <c r="AM104" s="3">
        <v>150.79792785644531</v>
      </c>
      <c r="AN104" s="3">
        <v>80.441078186035156</v>
      </c>
    </row>
    <row r="105" spans="1:40">
      <c r="A105" s="3">
        <v>104433303</v>
      </c>
      <c r="B105" s="3" t="s">
        <v>240</v>
      </c>
      <c r="C105" s="3" t="s">
        <v>791</v>
      </c>
      <c r="D105" s="52" t="s">
        <v>47</v>
      </c>
      <c r="E105" s="52">
        <v>1205471.75</v>
      </c>
      <c r="F105" s="52">
        <v>234715.5</v>
      </c>
      <c r="G105" s="52">
        <v>361300.90625</v>
      </c>
      <c r="H105" s="52">
        <v>1031959.375</v>
      </c>
      <c r="I105" s="52">
        <v>158439.640625</v>
      </c>
      <c r="J105" s="52">
        <v>649182.8125</v>
      </c>
      <c r="K105" s="52">
        <v>143083.0625</v>
      </c>
      <c r="L105" s="52"/>
      <c r="M105" s="52">
        <v>1205471.75</v>
      </c>
      <c r="N105" s="52">
        <v>234715.5</v>
      </c>
      <c r="O105" s="52">
        <v>441589.96875</v>
      </c>
      <c r="P105" s="52">
        <v>1261283.625</v>
      </c>
      <c r="Q105" s="52"/>
      <c r="R105" s="52"/>
      <c r="V105" s="3">
        <v>234715.5</v>
      </c>
      <c r="W105" s="3">
        <v>2900254.75</v>
      </c>
      <c r="X105" s="3">
        <v>3134970.25</v>
      </c>
      <c r="Y105" s="3">
        <v>883898.3125</v>
      </c>
      <c r="Z105" s="3">
        <v>2908345.5</v>
      </c>
      <c r="AA105" s="3">
        <v>10043808</v>
      </c>
      <c r="AB105" s="3">
        <v>0.75672817230224609</v>
      </c>
      <c r="AC105" s="3">
        <v>0.37699311971664429</v>
      </c>
      <c r="AD105" s="3">
        <v>13272676</v>
      </c>
      <c r="AE105" s="3">
        <v>34869024</v>
      </c>
      <c r="AF105" s="3">
        <v>7930082</v>
      </c>
      <c r="AG105" s="3">
        <v>96858.3984375</v>
      </c>
      <c r="AH105" s="3">
        <v>17072296</v>
      </c>
      <c r="AI105" s="3">
        <v>0</v>
      </c>
      <c r="AJ105" s="3">
        <v>0</v>
      </c>
      <c r="AK105" s="3">
        <v>176.26036071777344</v>
      </c>
      <c r="AL105" s="3">
        <v>32.366531372070313</v>
      </c>
      <c r="AM105" s="3">
        <v>137.03175354003906</v>
      </c>
      <c r="AN105" s="3">
        <v>81.872940063476563</v>
      </c>
    </row>
    <row r="106" spans="1:40">
      <c r="A106" s="3">
        <v>104433604</v>
      </c>
      <c r="B106" s="3" t="s">
        <v>249</v>
      </c>
      <c r="C106" s="3" t="s">
        <v>791</v>
      </c>
      <c r="D106" s="52" t="s">
        <v>47</v>
      </c>
      <c r="E106" s="52">
        <v>533329.625</v>
      </c>
      <c r="F106" s="52">
        <v>73179.8984375</v>
      </c>
      <c r="G106" s="52">
        <v>216565.953125</v>
      </c>
      <c r="H106" s="52">
        <v>46676.69921875</v>
      </c>
      <c r="I106" s="52">
        <v>65381.3515625</v>
      </c>
      <c r="J106" s="52">
        <v>167346.34375</v>
      </c>
      <c r="K106" s="52">
        <v>32492.40234375</v>
      </c>
      <c r="L106" s="52"/>
      <c r="M106" s="52">
        <v>533329.625</v>
      </c>
      <c r="N106" s="52">
        <v>73179.8984375</v>
      </c>
      <c r="O106" s="52">
        <v>264691.71875</v>
      </c>
      <c r="P106" s="52">
        <v>57049.30078125</v>
      </c>
      <c r="Q106" s="52"/>
      <c r="R106" s="52"/>
      <c r="V106" s="3">
        <v>73179.8984375</v>
      </c>
      <c r="W106" s="3">
        <v>894446</v>
      </c>
      <c r="X106" s="3">
        <v>967625.875</v>
      </c>
      <c r="Y106" s="3">
        <v>240526.25</v>
      </c>
      <c r="Z106" s="3">
        <v>855070.6875</v>
      </c>
      <c r="AA106" s="3">
        <v>4548800.5</v>
      </c>
      <c r="AB106" s="3">
        <v>0.82607924938201904</v>
      </c>
      <c r="AC106" s="3">
        <v>0.54333579540252686</v>
      </c>
      <c r="AD106" s="3">
        <v>5506494</v>
      </c>
      <c r="AE106" s="3">
        <v>10106236</v>
      </c>
      <c r="AF106" s="3">
        <v>3856159</v>
      </c>
      <c r="AG106" s="3">
        <v>28072.876953125</v>
      </c>
      <c r="AH106" s="3">
        <v>2869835</v>
      </c>
      <c r="AI106" s="3">
        <v>0</v>
      </c>
      <c r="AJ106" s="3">
        <v>0</v>
      </c>
      <c r="AK106" s="3">
        <v>102.22803497314453</v>
      </c>
      <c r="AL106" s="3">
        <v>34.468353271484375</v>
      </c>
      <c r="AM106" s="3">
        <v>196.14996337890625</v>
      </c>
      <c r="AN106" s="3">
        <v>137.36244201660156</v>
      </c>
    </row>
    <row r="107" spans="1:40">
      <c r="A107" s="3">
        <v>104433903</v>
      </c>
      <c r="B107" s="3" t="s">
        <v>270</v>
      </c>
      <c r="C107" s="3" t="s">
        <v>791</v>
      </c>
      <c r="D107" s="52" t="s">
        <v>47</v>
      </c>
      <c r="E107" s="52">
        <v>1082445.25</v>
      </c>
      <c r="F107" s="52">
        <v>132414.59375</v>
      </c>
      <c r="G107" s="52">
        <v>285189.3125</v>
      </c>
      <c r="H107" s="52">
        <v>99582.296875</v>
      </c>
      <c r="I107" s="52">
        <v>176605.84375</v>
      </c>
      <c r="J107" s="52">
        <v>341898.46875</v>
      </c>
      <c r="K107" s="52">
        <v>74289.390625</v>
      </c>
      <c r="L107" s="52"/>
      <c r="M107" s="52">
        <v>1082445.25</v>
      </c>
      <c r="N107" s="52">
        <v>132414.59375</v>
      </c>
      <c r="O107" s="52">
        <v>348564.75</v>
      </c>
      <c r="P107" s="52">
        <v>121711.703125</v>
      </c>
      <c r="Q107" s="52"/>
      <c r="R107" s="52"/>
      <c r="V107" s="3">
        <v>132414.59375</v>
      </c>
      <c r="W107" s="3">
        <v>1718112</v>
      </c>
      <c r="X107" s="3">
        <v>1850526.625</v>
      </c>
      <c r="Y107" s="3">
        <v>474313.0625</v>
      </c>
      <c r="Z107" s="3">
        <v>1552721.75</v>
      </c>
      <c r="AA107" s="3">
        <v>9465756</v>
      </c>
      <c r="AB107" s="3">
        <v>0.81006276607513428</v>
      </c>
      <c r="AC107" s="3">
        <v>0.59770482778549194</v>
      </c>
      <c r="AD107" s="3">
        <v>11685213</v>
      </c>
      <c r="AE107" s="3">
        <v>20148486</v>
      </c>
      <c r="AF107" s="3">
        <v>6653260</v>
      </c>
      <c r="AG107" s="3">
        <v>55968.015625</v>
      </c>
      <c r="AH107" s="3">
        <v>4790900</v>
      </c>
      <c r="AI107" s="3">
        <v>0</v>
      </c>
      <c r="AJ107" s="3">
        <v>0</v>
      </c>
      <c r="AK107" s="3">
        <v>85.600677490234375</v>
      </c>
      <c r="AL107" s="3">
        <v>33.064002990722656</v>
      </c>
      <c r="AM107" s="3">
        <v>208.78376770019531</v>
      </c>
      <c r="AN107" s="3">
        <v>118.87611389160156</v>
      </c>
    </row>
    <row r="108" spans="1:40">
      <c r="A108" s="3">
        <v>104435003</v>
      </c>
      <c r="B108" s="3" t="s">
        <v>295</v>
      </c>
      <c r="C108" s="3" t="s">
        <v>791</v>
      </c>
      <c r="D108" s="52" t="s">
        <v>47</v>
      </c>
      <c r="E108" s="52">
        <v>958624.1875</v>
      </c>
      <c r="F108" s="52">
        <v>169708.5</v>
      </c>
      <c r="G108" s="52">
        <v>318153.8125</v>
      </c>
      <c r="H108" s="52">
        <v>360388.8125</v>
      </c>
      <c r="I108" s="52">
        <v>123612.9453125</v>
      </c>
      <c r="J108" s="52">
        <v>336568.75</v>
      </c>
      <c r="K108" s="52">
        <v>71947.6171875</v>
      </c>
      <c r="L108" s="52"/>
      <c r="M108" s="52">
        <v>958624.1875</v>
      </c>
      <c r="N108" s="52">
        <v>169708.5</v>
      </c>
      <c r="O108" s="52">
        <v>388854.65625</v>
      </c>
      <c r="P108" s="52">
        <v>440475.1875</v>
      </c>
      <c r="Q108" s="52"/>
      <c r="R108" s="52"/>
      <c r="V108" s="3">
        <v>169708.5</v>
      </c>
      <c r="W108" s="3">
        <v>1832727.375</v>
      </c>
      <c r="X108" s="3">
        <v>2002435.875</v>
      </c>
      <c r="Y108" s="3">
        <v>506277.25</v>
      </c>
      <c r="Z108" s="3">
        <v>1787954</v>
      </c>
      <c r="AA108" s="3">
        <v>8217650.5</v>
      </c>
      <c r="AB108" s="3">
        <v>0.80280286073684692</v>
      </c>
      <c r="AC108" s="3">
        <v>0.44761914014816284</v>
      </c>
      <c r="AD108" s="3">
        <v>10236200</v>
      </c>
      <c r="AE108" s="3">
        <v>22977074</v>
      </c>
      <c r="AF108" s="3">
        <v>688940</v>
      </c>
      <c r="AG108" s="3">
        <v>63825.20703125</v>
      </c>
      <c r="AH108" s="3">
        <v>5757500</v>
      </c>
      <c r="AI108" s="3">
        <v>0</v>
      </c>
      <c r="AJ108" s="3">
        <v>0</v>
      </c>
      <c r="AK108" s="3">
        <v>90.207305908203125</v>
      </c>
      <c r="AL108" s="3">
        <v>31.373746871948242</v>
      </c>
      <c r="AM108" s="3">
        <v>160.37864685058594</v>
      </c>
      <c r="AN108" s="3">
        <v>10.794167518615723</v>
      </c>
    </row>
    <row r="109" spans="1:40">
      <c r="A109" s="3">
        <v>104435107</v>
      </c>
      <c r="B109" s="3" t="s">
        <v>599</v>
      </c>
      <c r="C109" s="3" t="s">
        <v>552</v>
      </c>
      <c r="D109" s="52" t="s">
        <v>47</v>
      </c>
      <c r="E109" s="52"/>
      <c r="F109" s="52"/>
      <c r="G109" s="52"/>
      <c r="H109" s="52"/>
      <c r="I109" s="52"/>
      <c r="J109" s="52">
        <v>118087.9765625</v>
      </c>
      <c r="K109" s="52">
        <v>24722.009765625</v>
      </c>
      <c r="L109" s="52">
        <v>133958.25</v>
      </c>
      <c r="M109" s="52"/>
      <c r="N109" s="52"/>
      <c r="O109" s="52"/>
      <c r="P109" s="52"/>
      <c r="Q109" s="52">
        <v>133958.25</v>
      </c>
      <c r="R109" s="52"/>
      <c r="V109" s="3">
        <v>0</v>
      </c>
      <c r="W109" s="3">
        <v>158680.265625</v>
      </c>
      <c r="X109" s="3">
        <v>158680.265625</v>
      </c>
      <c r="Y109" s="3">
        <v>118087.9765625</v>
      </c>
      <c r="Z109" s="3">
        <v>133958.25</v>
      </c>
      <c r="AA109" s="3">
        <v>706900.375</v>
      </c>
      <c r="AB109" s="3">
        <v>0.53917914628982544</v>
      </c>
      <c r="AC109" s="3">
        <v>0.15723143517971039</v>
      </c>
      <c r="AD109" s="3">
        <v>1311067.75</v>
      </c>
      <c r="AE109" s="3">
        <v>8293272</v>
      </c>
      <c r="AF109" s="3">
        <v>3032463</v>
      </c>
      <c r="AG109" s="3">
        <v>23036.8671875</v>
      </c>
      <c r="AJ109" s="3">
        <v>0</v>
      </c>
      <c r="AL109" s="3">
        <v>6.8881011009216309</v>
      </c>
      <c r="AM109" s="3">
        <v>56.911720275878906</v>
      </c>
      <c r="AN109" s="3">
        <v>131.63522338867188</v>
      </c>
    </row>
    <row r="110" spans="1:40">
      <c r="A110" s="3">
        <v>104435303</v>
      </c>
      <c r="B110" s="3" t="s">
        <v>408</v>
      </c>
      <c r="C110" s="3" t="s">
        <v>791</v>
      </c>
      <c r="D110" s="52" t="s">
        <v>47</v>
      </c>
      <c r="E110" s="52">
        <v>1386784</v>
      </c>
      <c r="F110" s="52">
        <v>188819.25</v>
      </c>
      <c r="G110" s="52">
        <v>363942.9375</v>
      </c>
      <c r="H110" s="52">
        <v>157875.296875</v>
      </c>
      <c r="I110" s="52">
        <v>197819.4375</v>
      </c>
      <c r="J110" s="52">
        <v>427569.53125</v>
      </c>
      <c r="K110" s="52">
        <v>91831.765625</v>
      </c>
      <c r="L110" s="52"/>
      <c r="M110" s="52">
        <v>1386784</v>
      </c>
      <c r="N110" s="52">
        <v>188819.25</v>
      </c>
      <c r="O110" s="52">
        <v>444819.1875</v>
      </c>
      <c r="P110" s="52">
        <v>192958.703125</v>
      </c>
      <c r="Q110" s="52"/>
      <c r="R110" s="52"/>
      <c r="V110" s="3">
        <v>188819.25</v>
      </c>
      <c r="W110" s="3">
        <v>2198253.5</v>
      </c>
      <c r="X110" s="3">
        <v>2387072.75</v>
      </c>
      <c r="Y110" s="3">
        <v>616388.75</v>
      </c>
      <c r="Z110" s="3">
        <v>2024562</v>
      </c>
      <c r="AA110" s="3">
        <v>11450353</v>
      </c>
      <c r="AB110" s="3">
        <v>0.84238827228546143</v>
      </c>
      <c r="AC110" s="3">
        <v>0.61491996049880981</v>
      </c>
      <c r="AD110" s="3">
        <v>13592726</v>
      </c>
      <c r="AE110" s="3">
        <v>22011846</v>
      </c>
      <c r="AF110" s="3">
        <v>6044560</v>
      </c>
      <c r="AG110" s="3">
        <v>61144.015625</v>
      </c>
      <c r="AH110" s="3">
        <v>5402018</v>
      </c>
      <c r="AI110" s="3">
        <v>0</v>
      </c>
      <c r="AJ110" s="3">
        <v>0</v>
      </c>
      <c r="AK110" s="3">
        <v>88.349090576171875</v>
      </c>
      <c r="AL110" s="3">
        <v>39.040168762207031</v>
      </c>
      <c r="AM110" s="3">
        <v>222.30673217773438</v>
      </c>
      <c r="AN110" s="3">
        <v>98.857749938964844</v>
      </c>
    </row>
    <row r="111" spans="1:40">
      <c r="A111" s="3">
        <v>104435603</v>
      </c>
      <c r="B111" s="3" t="s">
        <v>434</v>
      </c>
      <c r="C111" s="3" t="s">
        <v>791</v>
      </c>
      <c r="D111" s="52" t="s">
        <v>47</v>
      </c>
      <c r="E111" s="52">
        <v>3292687.75</v>
      </c>
      <c r="F111" s="52">
        <v>429668.09375</v>
      </c>
      <c r="G111" s="52">
        <v>552162.5</v>
      </c>
      <c r="H111" s="52">
        <v>790585.625</v>
      </c>
      <c r="I111" s="52">
        <v>122038.7421875</v>
      </c>
      <c r="J111" s="52">
        <v>980398.1875</v>
      </c>
      <c r="K111" s="52">
        <v>180473.515625</v>
      </c>
      <c r="L111" s="52"/>
      <c r="M111" s="52">
        <v>3292687.75</v>
      </c>
      <c r="N111" s="52">
        <v>429668.09375</v>
      </c>
      <c r="O111" s="52">
        <v>674865.3125</v>
      </c>
      <c r="P111" s="52">
        <v>966271.375</v>
      </c>
      <c r="Q111" s="52"/>
      <c r="R111" s="52"/>
      <c r="V111" s="3">
        <v>429668.09375</v>
      </c>
      <c r="W111" s="3">
        <v>4937948</v>
      </c>
      <c r="X111" s="3">
        <v>5367616</v>
      </c>
      <c r="Y111" s="3">
        <v>1410066.25</v>
      </c>
      <c r="Z111" s="3">
        <v>4933824.5</v>
      </c>
      <c r="AA111" s="3">
        <v>22116184</v>
      </c>
      <c r="AB111" s="3">
        <v>0.81856024265289307</v>
      </c>
      <c r="AC111" s="3">
        <v>0.62803345918655396</v>
      </c>
      <c r="AD111" s="3">
        <v>27018396</v>
      </c>
      <c r="AE111" s="3">
        <v>42043128</v>
      </c>
      <c r="AF111" s="3">
        <v>14434496</v>
      </c>
      <c r="AG111" s="3">
        <v>116786.46875</v>
      </c>
      <c r="AH111" s="3">
        <v>6820000</v>
      </c>
      <c r="AI111" s="3">
        <v>0</v>
      </c>
      <c r="AJ111" s="3">
        <v>0</v>
      </c>
      <c r="AK111" s="3">
        <v>58.397174835205078</v>
      </c>
      <c r="AL111" s="3">
        <v>45.960941314697266</v>
      </c>
      <c r="AM111" s="3">
        <v>231.34867858886719</v>
      </c>
      <c r="AN111" s="3">
        <v>123.59733581542969</v>
      </c>
    </row>
    <row r="112" spans="1:40">
      <c r="A112" s="3">
        <v>104435703</v>
      </c>
      <c r="B112" s="3" t="s">
        <v>435</v>
      </c>
      <c r="C112" s="3" t="s">
        <v>791</v>
      </c>
      <c r="D112" s="52" t="s">
        <v>47</v>
      </c>
      <c r="E112" s="52">
        <v>1119789.625</v>
      </c>
      <c r="F112" s="52">
        <v>151150.953125</v>
      </c>
      <c r="G112" s="52">
        <v>353383.03125</v>
      </c>
      <c r="H112" s="52">
        <v>596592</v>
      </c>
      <c r="I112" s="52">
        <v>74770.5703125</v>
      </c>
      <c r="J112" s="52">
        <v>424170.125</v>
      </c>
      <c r="K112" s="52">
        <v>85431.3671875</v>
      </c>
      <c r="L112" s="52"/>
      <c r="M112" s="52">
        <v>1119789.625</v>
      </c>
      <c r="N112" s="52">
        <v>151150.953125</v>
      </c>
      <c r="O112" s="52">
        <v>431912.59375</v>
      </c>
      <c r="P112" s="52">
        <v>729168</v>
      </c>
      <c r="Q112" s="52"/>
      <c r="R112" s="52"/>
      <c r="V112" s="3">
        <v>151150.953125</v>
      </c>
      <c r="W112" s="3">
        <v>2229966.5</v>
      </c>
      <c r="X112" s="3">
        <v>2381117.5</v>
      </c>
      <c r="Y112" s="3">
        <v>575321.0625</v>
      </c>
      <c r="Z112" s="3">
        <v>2280870.25</v>
      </c>
      <c r="AA112" s="3">
        <v>9018775</v>
      </c>
      <c r="AB112" s="3">
        <v>0.79357999563217163</v>
      </c>
      <c r="AC112" s="3">
        <v>0.59064888954162598</v>
      </c>
      <c r="AD112" s="3">
        <v>11364670</v>
      </c>
      <c r="AE112" s="3">
        <v>18681374</v>
      </c>
      <c r="AF112" s="3">
        <v>4180523</v>
      </c>
      <c r="AG112" s="3">
        <v>51892.70703125</v>
      </c>
      <c r="AH112" s="3">
        <v>4818154</v>
      </c>
      <c r="AI112" s="3">
        <v>0</v>
      </c>
      <c r="AJ112" s="3">
        <v>0</v>
      </c>
      <c r="AK112" s="3">
        <v>92.848381042480469</v>
      </c>
      <c r="AL112" s="3">
        <v>45.885398864746094</v>
      </c>
      <c r="AM112" s="3">
        <v>219.00321960449219</v>
      </c>
      <c r="AN112" s="3">
        <v>80.560897827148438</v>
      </c>
    </row>
    <row r="113" spans="1:40">
      <c r="A113" s="3">
        <v>104437503</v>
      </c>
      <c r="B113" s="3" t="s">
        <v>523</v>
      </c>
      <c r="C113" s="3" t="s">
        <v>791</v>
      </c>
      <c r="D113" s="52" t="s">
        <v>47</v>
      </c>
      <c r="E113" s="52">
        <v>869921.875</v>
      </c>
      <c r="F113" s="52">
        <v>134119.796875</v>
      </c>
      <c r="G113" s="52">
        <v>314411.9375</v>
      </c>
      <c r="H113" s="52">
        <v>83646</v>
      </c>
      <c r="I113" s="52">
        <v>83678.2578125</v>
      </c>
      <c r="J113" s="52">
        <v>347927.78125</v>
      </c>
      <c r="K113" s="52">
        <v>66550.390625</v>
      </c>
      <c r="L113" s="52"/>
      <c r="M113" s="52">
        <v>869921.875</v>
      </c>
      <c r="N113" s="52">
        <v>134119.796875</v>
      </c>
      <c r="O113" s="52">
        <v>384281.21875</v>
      </c>
      <c r="P113" s="52">
        <v>102234</v>
      </c>
      <c r="Q113" s="52"/>
      <c r="R113" s="52"/>
      <c r="V113" s="3">
        <v>134119.796875</v>
      </c>
      <c r="W113" s="3">
        <v>1418208.375</v>
      </c>
      <c r="X113" s="3">
        <v>1552328.125</v>
      </c>
      <c r="Y113" s="3">
        <v>482047.5625</v>
      </c>
      <c r="Z113" s="3">
        <v>1356437.125</v>
      </c>
      <c r="AA113" s="3">
        <v>7735788.5</v>
      </c>
      <c r="AB113" s="3">
        <v>0.7884904146194458</v>
      </c>
      <c r="AC113" s="3">
        <v>0.56298846006393433</v>
      </c>
      <c r="AD113" s="3">
        <v>9810885</v>
      </c>
      <c r="AE113" s="3">
        <v>17084954</v>
      </c>
      <c r="AF113" s="3">
        <v>5649529</v>
      </c>
      <c r="AG113" s="3">
        <v>47458.20703125</v>
      </c>
      <c r="AH113" s="3">
        <v>4501502</v>
      </c>
      <c r="AI113" s="3">
        <v>0</v>
      </c>
      <c r="AJ113" s="3">
        <v>0</v>
      </c>
      <c r="AK113" s="3">
        <v>94.851921081542969</v>
      </c>
      <c r="AL113" s="3">
        <v>32.709369659423828</v>
      </c>
      <c r="AM113" s="3">
        <v>206.72683715820313</v>
      </c>
      <c r="AN113" s="3">
        <v>119.04219055175781</v>
      </c>
    </row>
    <row r="114" spans="1:40">
      <c r="A114" s="3">
        <v>105000000</v>
      </c>
      <c r="B114" s="3" t="s">
        <v>630</v>
      </c>
      <c r="C114" s="3" t="s">
        <v>627</v>
      </c>
      <c r="D114" s="52" t="s">
        <v>148</v>
      </c>
      <c r="E114" s="52"/>
      <c r="F114" s="52"/>
      <c r="G114" s="52"/>
      <c r="H114" s="52"/>
      <c r="I114" s="52"/>
      <c r="J114" s="52">
        <v>956692.3125</v>
      </c>
      <c r="K114" s="52">
        <v>188010.25</v>
      </c>
      <c r="L114" s="52"/>
      <c r="M114" s="52"/>
      <c r="N114" s="52"/>
      <c r="O114" s="52"/>
      <c r="P114" s="52"/>
      <c r="Q114" s="52"/>
      <c r="R114" s="52">
        <v>915982</v>
      </c>
      <c r="S114" s="3">
        <v>786984.5</v>
      </c>
      <c r="T114" s="3">
        <v>536635.125</v>
      </c>
      <c r="U114" s="3">
        <v>536635.125</v>
      </c>
      <c r="V114" s="3">
        <v>536635.125</v>
      </c>
      <c r="W114" s="3">
        <v>2427612</v>
      </c>
      <c r="X114" s="3">
        <v>2964247</v>
      </c>
      <c r="Y114" s="3">
        <v>956692.3125</v>
      </c>
      <c r="Z114" s="3">
        <v>0</v>
      </c>
      <c r="AA114" s="3">
        <v>10837123</v>
      </c>
      <c r="AB114" s="3">
        <v>0.58294260501861572</v>
      </c>
      <c r="AC114" s="3">
        <v>0.30443751811981201</v>
      </c>
      <c r="AD114" s="3">
        <v>18590378</v>
      </c>
      <c r="AE114" s="3">
        <v>60353388</v>
      </c>
      <c r="AF114" s="3">
        <v>12248087</v>
      </c>
      <c r="AG114" s="3">
        <v>167648.296875</v>
      </c>
      <c r="AJ114" s="3">
        <v>0</v>
      </c>
      <c r="AL114" s="3">
        <v>17.681343078613281</v>
      </c>
      <c r="AM114" s="3">
        <v>110.88915252685547</v>
      </c>
      <c r="AN114" s="3">
        <v>73.0582275390625</v>
      </c>
    </row>
    <row r="115" spans="1:40">
      <c r="A115" s="3">
        <v>105201033</v>
      </c>
      <c r="B115" s="3" t="s">
        <v>147</v>
      </c>
      <c r="C115" s="3" t="s">
        <v>791</v>
      </c>
      <c r="D115" s="52" t="s">
        <v>148</v>
      </c>
      <c r="E115" s="52">
        <v>1946097.75</v>
      </c>
      <c r="F115" s="52">
        <v>323527.5</v>
      </c>
      <c r="G115" s="52">
        <v>760648.5</v>
      </c>
      <c r="H115" s="52">
        <v>191711.703125</v>
      </c>
      <c r="I115" s="52">
        <v>526717.875</v>
      </c>
      <c r="J115" s="52">
        <v>739038.4375</v>
      </c>
      <c r="K115" s="52">
        <v>103994.2265625</v>
      </c>
      <c r="L115" s="52">
        <v>20356.94921875</v>
      </c>
      <c r="M115" s="52">
        <v>1946097.75</v>
      </c>
      <c r="N115" s="52">
        <v>323527.5</v>
      </c>
      <c r="O115" s="52">
        <v>929681.5</v>
      </c>
      <c r="P115" s="52">
        <v>234314.296875</v>
      </c>
      <c r="Q115" s="52">
        <v>20356.94921875</v>
      </c>
      <c r="R115" s="52"/>
      <c r="V115" s="3">
        <v>323527.5</v>
      </c>
      <c r="W115" s="3">
        <v>3549527.25</v>
      </c>
      <c r="X115" s="3">
        <v>3873054.75</v>
      </c>
      <c r="Y115" s="3">
        <v>1062566</v>
      </c>
      <c r="Z115" s="3">
        <v>3130450.5</v>
      </c>
      <c r="AA115" s="3">
        <v>18133528</v>
      </c>
      <c r="AB115" s="3">
        <v>0.83429837226867676</v>
      </c>
      <c r="AC115" s="3">
        <v>0.49145546555519104</v>
      </c>
      <c r="AD115" s="3">
        <v>21735064</v>
      </c>
      <c r="AE115" s="3">
        <v>43297252</v>
      </c>
      <c r="AF115" s="3">
        <v>17377248</v>
      </c>
      <c r="AG115" s="3">
        <v>120270.140625</v>
      </c>
      <c r="AH115" s="3">
        <v>13981744</v>
      </c>
      <c r="AI115" s="3">
        <v>0</v>
      </c>
      <c r="AJ115" s="3">
        <v>0</v>
      </c>
      <c r="AK115" s="3">
        <v>116.25283050537109</v>
      </c>
      <c r="AL115" s="3">
        <v>32.202960968017578</v>
      </c>
      <c r="AM115" s="3">
        <v>180.71870422363281</v>
      </c>
      <c r="AN115" s="3">
        <v>144.48513793945313</v>
      </c>
    </row>
    <row r="116" spans="1:40">
      <c r="A116" s="3">
        <v>105201352</v>
      </c>
      <c r="B116" s="3" t="s">
        <v>157</v>
      </c>
      <c r="C116" s="3" t="s">
        <v>791</v>
      </c>
      <c r="D116" s="52" t="s">
        <v>148</v>
      </c>
      <c r="E116" s="52">
        <v>3058754.5</v>
      </c>
      <c r="F116" s="52">
        <v>574778.375</v>
      </c>
      <c r="G116" s="52">
        <v>1139156.5</v>
      </c>
      <c r="H116" s="52">
        <v>1098425.25</v>
      </c>
      <c r="I116" s="52">
        <v>394625.71875</v>
      </c>
      <c r="J116" s="52">
        <v>1253531.25</v>
      </c>
      <c r="K116" s="52">
        <v>244477.640625</v>
      </c>
      <c r="L116" s="52"/>
      <c r="M116" s="52">
        <v>3058754.5</v>
      </c>
      <c r="N116" s="52">
        <v>574778.375</v>
      </c>
      <c r="O116" s="52">
        <v>1392302.5</v>
      </c>
      <c r="P116" s="52">
        <v>1342519.75</v>
      </c>
      <c r="Q116" s="52"/>
      <c r="R116" s="52"/>
      <c r="V116" s="3">
        <v>574778.375</v>
      </c>
      <c r="W116" s="3">
        <v>5935439</v>
      </c>
      <c r="X116" s="3">
        <v>6510217.5</v>
      </c>
      <c r="Y116" s="3">
        <v>1828309.625</v>
      </c>
      <c r="Z116" s="3">
        <v>5793577</v>
      </c>
      <c r="AA116" s="3">
        <v>25958456</v>
      </c>
      <c r="AB116" s="3">
        <v>0.77882719039916992</v>
      </c>
      <c r="AC116" s="3">
        <v>0.48259711265563965</v>
      </c>
      <c r="AD116" s="3">
        <v>33330188</v>
      </c>
      <c r="AE116" s="3">
        <v>68972816</v>
      </c>
      <c r="AF116" s="3">
        <v>17104868</v>
      </c>
      <c r="AG116" s="3">
        <v>191591.15625</v>
      </c>
      <c r="AH116" s="3">
        <v>22576732</v>
      </c>
      <c r="AI116" s="3">
        <v>0</v>
      </c>
      <c r="AJ116" s="3">
        <v>0</v>
      </c>
      <c r="AK116" s="3">
        <v>117.83806610107422</v>
      </c>
      <c r="AL116" s="3">
        <v>33.979740142822266</v>
      </c>
      <c r="AM116" s="3">
        <v>173.96516418457031</v>
      </c>
      <c r="AN116" s="3">
        <v>89.277961730957031</v>
      </c>
    </row>
    <row r="117" spans="1:40">
      <c r="A117" s="3">
        <v>105201407</v>
      </c>
      <c r="B117" s="3" t="s">
        <v>572</v>
      </c>
      <c r="C117" s="3" t="s">
        <v>552</v>
      </c>
      <c r="D117" s="52" t="s">
        <v>148</v>
      </c>
      <c r="E117" s="52"/>
      <c r="F117" s="52"/>
      <c r="G117" s="52"/>
      <c r="H117" s="52"/>
      <c r="I117" s="52"/>
      <c r="J117" s="52">
        <v>124138.3359375</v>
      </c>
      <c r="K117" s="52">
        <v>26406.564453125</v>
      </c>
      <c r="L117" s="52">
        <v>147569.40625</v>
      </c>
      <c r="M117" s="52"/>
      <c r="N117" s="52"/>
      <c r="O117" s="52"/>
      <c r="P117" s="52"/>
      <c r="Q117" s="52">
        <v>147569.40625</v>
      </c>
      <c r="R117" s="52"/>
      <c r="V117" s="3">
        <v>0</v>
      </c>
      <c r="W117" s="3">
        <v>173975.96875</v>
      </c>
      <c r="X117" s="3">
        <v>173975.96875</v>
      </c>
      <c r="Y117" s="3">
        <v>124138.3359375</v>
      </c>
      <c r="Z117" s="3">
        <v>147569.40625</v>
      </c>
      <c r="AA117" s="3">
        <v>784465.5625</v>
      </c>
      <c r="AB117" s="3">
        <v>0.56880253553390503</v>
      </c>
      <c r="AC117" s="3">
        <v>0.18380697071552277</v>
      </c>
      <c r="AD117" s="3">
        <v>1379152.75</v>
      </c>
      <c r="AE117" s="3">
        <v>7284640</v>
      </c>
      <c r="AF117" s="3">
        <v>1719627</v>
      </c>
      <c r="AG117" s="3">
        <v>20235.111328125</v>
      </c>
      <c r="AJ117" s="3">
        <v>0</v>
      </c>
      <c r="AL117" s="3">
        <v>8.5977268218994141</v>
      </c>
      <c r="AM117" s="3">
        <v>68.156417846679688</v>
      </c>
      <c r="AN117" s="3">
        <v>84.982337951660156</v>
      </c>
    </row>
    <row r="118" spans="1:40">
      <c r="A118" s="3">
        <v>105204703</v>
      </c>
      <c r="B118" s="3" t="s">
        <v>377</v>
      </c>
      <c r="C118" s="3" t="s">
        <v>791</v>
      </c>
      <c r="D118" s="52" t="s">
        <v>148</v>
      </c>
      <c r="E118" s="52">
        <v>3102048.75</v>
      </c>
      <c r="F118" s="52">
        <v>458100.4375</v>
      </c>
      <c r="G118" s="52">
        <v>934559.0625</v>
      </c>
      <c r="H118" s="52">
        <v>278806.0625</v>
      </c>
      <c r="I118" s="52">
        <v>641795</v>
      </c>
      <c r="J118" s="52">
        <v>1154254.25</v>
      </c>
      <c r="K118" s="52">
        <v>236161.875</v>
      </c>
      <c r="L118" s="52"/>
      <c r="M118" s="52">
        <v>3102048.75</v>
      </c>
      <c r="N118" s="52">
        <v>458100.4375</v>
      </c>
      <c r="O118" s="52">
        <v>1142238.875</v>
      </c>
      <c r="P118" s="52">
        <v>340762.9375</v>
      </c>
      <c r="Q118" s="52"/>
      <c r="R118" s="52"/>
      <c r="V118" s="3">
        <v>458100.4375</v>
      </c>
      <c r="W118" s="3">
        <v>5193371</v>
      </c>
      <c r="X118" s="3">
        <v>5651471.5</v>
      </c>
      <c r="Y118" s="3">
        <v>1612354.75</v>
      </c>
      <c r="Z118" s="3">
        <v>4585050.5</v>
      </c>
      <c r="AA118" s="3">
        <v>27764628</v>
      </c>
      <c r="AB118" s="3">
        <v>0.84095275402069092</v>
      </c>
      <c r="AC118" s="3">
        <v>0.5790366530418396</v>
      </c>
      <c r="AD118" s="3">
        <v>33015682</v>
      </c>
      <c r="AE118" s="3">
        <v>56043524</v>
      </c>
      <c r="AF118" s="3">
        <v>14713674</v>
      </c>
      <c r="AG118" s="3">
        <v>155676.453125</v>
      </c>
      <c r="AH118" s="3">
        <v>14426017</v>
      </c>
      <c r="AI118" s="3">
        <v>0</v>
      </c>
      <c r="AJ118" s="3">
        <v>0</v>
      </c>
      <c r="AK118" s="3">
        <v>92.666664123535156</v>
      </c>
      <c r="AL118" s="3">
        <v>36.30267333984375</v>
      </c>
      <c r="AM118" s="3">
        <v>212.07884216308594</v>
      </c>
      <c r="AN118" s="3">
        <v>94.514450073242188</v>
      </c>
    </row>
    <row r="119" spans="1:40">
      <c r="A119" s="3">
        <v>105251453</v>
      </c>
      <c r="B119" s="3" t="s">
        <v>153</v>
      </c>
      <c r="C119" s="3" t="s">
        <v>791</v>
      </c>
      <c r="D119" s="52" t="s">
        <v>148</v>
      </c>
      <c r="E119" s="52">
        <v>2552076.5</v>
      </c>
      <c r="F119" s="52">
        <v>319683.59375</v>
      </c>
      <c r="G119" s="52">
        <v>391472.21875</v>
      </c>
      <c r="H119" s="52">
        <v>982426.0625</v>
      </c>
      <c r="I119" s="52">
        <v>224759.75</v>
      </c>
      <c r="J119" s="52">
        <v>892742.4375</v>
      </c>
      <c r="K119" s="52">
        <v>181060.140625</v>
      </c>
      <c r="L119" s="52">
        <v>43041.75</v>
      </c>
      <c r="M119" s="52">
        <v>2552076.5</v>
      </c>
      <c r="N119" s="52">
        <v>319683.59375</v>
      </c>
      <c r="O119" s="52">
        <v>478466.03125</v>
      </c>
      <c r="P119" s="52">
        <v>1200743</v>
      </c>
      <c r="Q119" s="52">
        <v>43041.75</v>
      </c>
      <c r="R119" s="52"/>
      <c r="V119" s="3">
        <v>319683.59375</v>
      </c>
      <c r="W119" s="3">
        <v>4374836</v>
      </c>
      <c r="X119" s="3">
        <v>4694519.5</v>
      </c>
      <c r="Y119" s="3">
        <v>1212426</v>
      </c>
      <c r="Z119" s="3">
        <v>4274327</v>
      </c>
      <c r="AA119" s="3">
        <v>19234708</v>
      </c>
      <c r="AB119" s="3">
        <v>0.78448903560638428</v>
      </c>
      <c r="AC119" s="3">
        <v>0.6396598219871521</v>
      </c>
      <c r="AD119" s="3">
        <v>24518772</v>
      </c>
      <c r="AE119" s="3">
        <v>37373180</v>
      </c>
      <c r="AF119" s="3">
        <v>12279890</v>
      </c>
      <c r="AG119" s="3">
        <v>103814.390625</v>
      </c>
      <c r="AH119" s="3">
        <v>6889281</v>
      </c>
      <c r="AI119" s="3">
        <v>0</v>
      </c>
      <c r="AJ119" s="3">
        <v>0</v>
      </c>
      <c r="AK119" s="3">
        <v>66.361518859863281</v>
      </c>
      <c r="AL119" s="3">
        <v>45.220314025878906</v>
      </c>
      <c r="AM119" s="3">
        <v>236.17893981933594</v>
      </c>
      <c r="AN119" s="3">
        <v>118.28697204589844</v>
      </c>
    </row>
    <row r="120" spans="1:40">
      <c r="A120" s="3">
        <v>105252507</v>
      </c>
      <c r="B120" s="3" t="s">
        <v>578</v>
      </c>
      <c r="C120" s="3" t="s">
        <v>552</v>
      </c>
      <c r="D120" s="52" t="s">
        <v>148</v>
      </c>
      <c r="E120" s="52"/>
      <c r="F120" s="52"/>
      <c r="G120" s="52"/>
      <c r="H120" s="52"/>
      <c r="I120" s="52"/>
      <c r="J120" s="52"/>
      <c r="K120" s="52"/>
      <c r="L120" s="52">
        <v>231655.65625</v>
      </c>
      <c r="M120" s="52"/>
      <c r="N120" s="52"/>
      <c r="O120" s="52"/>
      <c r="P120" s="52"/>
      <c r="Q120" s="52">
        <v>231655.65625</v>
      </c>
      <c r="R120" s="52"/>
      <c r="V120" s="3">
        <v>0</v>
      </c>
      <c r="W120" s="3">
        <v>231655.65625</v>
      </c>
      <c r="X120" s="3">
        <v>231655.65625</v>
      </c>
      <c r="Y120" s="3">
        <v>0</v>
      </c>
      <c r="Z120" s="3">
        <v>231655.65625</v>
      </c>
      <c r="AJ120" s="3">
        <v>1</v>
      </c>
    </row>
    <row r="121" spans="1:40">
      <c r="A121" s="3">
        <v>105252602</v>
      </c>
      <c r="B121" s="3" t="s">
        <v>189</v>
      </c>
      <c r="C121" s="3" t="s">
        <v>791</v>
      </c>
      <c r="D121" s="52" t="s">
        <v>148</v>
      </c>
      <c r="E121" s="52">
        <v>18334674</v>
      </c>
      <c r="F121" s="52">
        <v>2323194.5</v>
      </c>
      <c r="G121" s="52">
        <v>4323141.5</v>
      </c>
      <c r="H121" s="52">
        <v>11182696</v>
      </c>
      <c r="I121" s="52">
        <v>248948.390625</v>
      </c>
      <c r="J121" s="52">
        <v>4900760.5</v>
      </c>
      <c r="K121" s="52">
        <v>1008268.25</v>
      </c>
      <c r="L121" s="52"/>
      <c r="M121" s="52">
        <v>18334674</v>
      </c>
      <c r="N121" s="52">
        <v>2323194.5</v>
      </c>
      <c r="O121" s="52">
        <v>5283839</v>
      </c>
      <c r="P121" s="52">
        <v>13667739</v>
      </c>
      <c r="Q121" s="52"/>
      <c r="R121" s="52"/>
      <c r="V121" s="3">
        <v>2323194.5</v>
      </c>
      <c r="W121" s="3">
        <v>35097728</v>
      </c>
      <c r="X121" s="3">
        <v>37420924</v>
      </c>
      <c r="Y121" s="3">
        <v>7223955</v>
      </c>
      <c r="Z121" s="3">
        <v>37286252</v>
      </c>
      <c r="AA121" s="3">
        <v>120878792</v>
      </c>
      <c r="AB121" s="3">
        <v>0.81099224090576172</v>
      </c>
      <c r="AC121" s="3">
        <v>0.59693622589111328</v>
      </c>
      <c r="AD121" s="3">
        <v>149050496</v>
      </c>
      <c r="AE121" s="3">
        <v>243651920</v>
      </c>
      <c r="AF121" s="3">
        <v>34269824</v>
      </c>
      <c r="AG121" s="3">
        <v>676810.875</v>
      </c>
      <c r="AH121" s="3">
        <v>49890690</v>
      </c>
      <c r="AI121" s="3">
        <v>0</v>
      </c>
      <c r="AJ121" s="3">
        <v>0</v>
      </c>
      <c r="AK121" s="3">
        <v>73.714370727539063</v>
      </c>
      <c r="AL121" s="3">
        <v>55.290073394775391</v>
      </c>
      <c r="AM121" s="3">
        <v>220.2247314453125</v>
      </c>
      <c r="AN121" s="3">
        <v>50.634269714355469</v>
      </c>
    </row>
    <row r="122" spans="1:40">
      <c r="A122" s="3">
        <v>105252807</v>
      </c>
      <c r="B122" s="3" t="s">
        <v>579</v>
      </c>
      <c r="C122" s="3" t="s">
        <v>552</v>
      </c>
      <c r="D122" s="52" t="s">
        <v>148</v>
      </c>
      <c r="E122" s="52"/>
      <c r="F122" s="52"/>
      <c r="G122" s="52"/>
      <c r="H122" s="52"/>
      <c r="I122" s="52"/>
      <c r="J122" s="52">
        <v>126240.1015625</v>
      </c>
      <c r="K122" s="52">
        <v>26921.9609375</v>
      </c>
      <c r="L122" s="52">
        <v>220269</v>
      </c>
      <c r="M122" s="52"/>
      <c r="N122" s="52"/>
      <c r="O122" s="52"/>
      <c r="P122" s="52"/>
      <c r="Q122" s="52">
        <v>220269</v>
      </c>
      <c r="R122" s="52"/>
      <c r="V122" s="3">
        <v>0</v>
      </c>
      <c r="W122" s="3">
        <v>247190.96875</v>
      </c>
      <c r="X122" s="3">
        <v>247190.96875</v>
      </c>
      <c r="Y122" s="3">
        <v>126240.1015625</v>
      </c>
      <c r="Z122" s="3">
        <v>220269</v>
      </c>
      <c r="AA122" s="3">
        <v>946208.0625</v>
      </c>
      <c r="AB122" s="3">
        <v>0.5573241114616394</v>
      </c>
      <c r="AC122" s="3">
        <v>0.11535532772541046</v>
      </c>
      <c r="AD122" s="3">
        <v>1697769.75</v>
      </c>
      <c r="AE122" s="3">
        <v>14236572</v>
      </c>
      <c r="AF122" s="3">
        <v>3368195</v>
      </c>
      <c r="AG122" s="3">
        <v>39546.03515625</v>
      </c>
      <c r="AJ122" s="3">
        <v>0</v>
      </c>
      <c r="AL122" s="3">
        <v>6.2507143020629883</v>
      </c>
      <c r="AM122" s="3">
        <v>42.931476593017578</v>
      </c>
      <c r="AN122" s="3">
        <v>85.171493530273438</v>
      </c>
    </row>
    <row r="123" spans="1:40">
      <c r="A123" s="3">
        <v>105253303</v>
      </c>
      <c r="B123" s="3" t="s">
        <v>193</v>
      </c>
      <c r="C123" s="3" t="s">
        <v>791</v>
      </c>
      <c r="D123" s="52" t="s">
        <v>148</v>
      </c>
      <c r="E123" s="52">
        <v>677641.0625</v>
      </c>
      <c r="F123" s="52">
        <v>181124.84375</v>
      </c>
      <c r="G123" s="52">
        <v>216679.609375</v>
      </c>
      <c r="H123" s="52">
        <v>615789.4375</v>
      </c>
      <c r="I123" s="52">
        <v>95527</v>
      </c>
      <c r="J123" s="52">
        <v>519115.53125</v>
      </c>
      <c r="K123" s="52">
        <v>114178.2109375</v>
      </c>
      <c r="L123" s="52"/>
      <c r="M123" s="52">
        <v>677641.0625</v>
      </c>
      <c r="N123" s="52">
        <v>181124.84375</v>
      </c>
      <c r="O123" s="52">
        <v>264830.65625</v>
      </c>
      <c r="P123" s="52">
        <v>752631.5625</v>
      </c>
      <c r="Q123" s="52"/>
      <c r="R123" s="52"/>
      <c r="V123" s="3">
        <v>181124.84375</v>
      </c>
      <c r="W123" s="3">
        <v>1719815.375</v>
      </c>
      <c r="X123" s="3">
        <v>1900940.25</v>
      </c>
      <c r="Y123" s="3">
        <v>700240.375</v>
      </c>
      <c r="Z123" s="3">
        <v>1695103.25</v>
      </c>
      <c r="AA123" s="3">
        <v>6083417.5</v>
      </c>
      <c r="AB123" s="3">
        <v>0.70601397752761841</v>
      </c>
      <c r="AC123" s="3">
        <v>0.26505479216575623</v>
      </c>
      <c r="AD123" s="3">
        <v>8616568</v>
      </c>
      <c r="AE123" s="3">
        <v>31061778</v>
      </c>
      <c r="AF123" s="3">
        <v>13368692</v>
      </c>
      <c r="AG123" s="3">
        <v>86282.71875</v>
      </c>
      <c r="AH123" s="3">
        <v>19442299</v>
      </c>
      <c r="AI123" s="3">
        <v>0</v>
      </c>
      <c r="AJ123" s="3">
        <v>0</v>
      </c>
      <c r="AK123" s="3">
        <v>225.33247375488281</v>
      </c>
      <c r="AL123" s="3">
        <v>22.031528472900391</v>
      </c>
      <c r="AM123" s="3">
        <v>99.864356994628906</v>
      </c>
      <c r="AN123" s="3">
        <v>154.9405517578125</v>
      </c>
    </row>
    <row r="124" spans="1:40">
      <c r="A124" s="3">
        <v>105253553</v>
      </c>
      <c r="B124" s="3" t="s">
        <v>203</v>
      </c>
      <c r="C124" s="3" t="s">
        <v>791</v>
      </c>
      <c r="D124" s="52" t="s">
        <v>148</v>
      </c>
      <c r="E124" s="52">
        <v>1321338</v>
      </c>
      <c r="F124" s="52">
        <v>225000.453125</v>
      </c>
      <c r="G124" s="52">
        <v>559125.375</v>
      </c>
      <c r="H124" s="52">
        <v>571658.375</v>
      </c>
      <c r="I124" s="52">
        <v>116854.1875</v>
      </c>
      <c r="J124" s="52">
        <v>681442.8125</v>
      </c>
      <c r="K124" s="52">
        <v>145589.703125</v>
      </c>
      <c r="L124" s="52"/>
      <c r="M124" s="52">
        <v>1321338</v>
      </c>
      <c r="N124" s="52">
        <v>225000.453125</v>
      </c>
      <c r="O124" s="52">
        <v>683375.5</v>
      </c>
      <c r="P124" s="52">
        <v>698693.625</v>
      </c>
      <c r="Q124" s="52"/>
      <c r="R124" s="52"/>
      <c r="V124" s="3">
        <v>225000.453125</v>
      </c>
      <c r="W124" s="3">
        <v>2714565.75</v>
      </c>
      <c r="X124" s="3">
        <v>2939566.25</v>
      </c>
      <c r="Y124" s="3">
        <v>906443.25</v>
      </c>
      <c r="Z124" s="3">
        <v>2703407</v>
      </c>
      <c r="AA124" s="3">
        <v>11149160</v>
      </c>
      <c r="AB124" s="3">
        <v>0.7453768253326416</v>
      </c>
      <c r="AC124" s="3">
        <v>0.40592464804649353</v>
      </c>
      <c r="AD124" s="3">
        <v>14957750</v>
      </c>
      <c r="AE124" s="3">
        <v>36887112</v>
      </c>
      <c r="AF124" s="3">
        <v>15235036</v>
      </c>
      <c r="AG124" s="3">
        <v>102464.203125</v>
      </c>
      <c r="AH124" s="3">
        <v>17436582</v>
      </c>
      <c r="AI124" s="3">
        <v>0</v>
      </c>
      <c r="AJ124" s="3">
        <v>0</v>
      </c>
      <c r="AK124" s="3">
        <v>170.17242431640625</v>
      </c>
      <c r="AL124" s="3">
        <v>28.688714981079102</v>
      </c>
      <c r="AM124" s="3">
        <v>145.98025512695313</v>
      </c>
      <c r="AN124" s="3">
        <v>148.68643188476563</v>
      </c>
    </row>
    <row r="125" spans="1:40">
      <c r="A125" s="3">
        <v>105253903</v>
      </c>
      <c r="B125" s="3" t="s">
        <v>213</v>
      </c>
      <c r="C125" s="3" t="s">
        <v>791</v>
      </c>
      <c r="D125" s="52" t="s">
        <v>148</v>
      </c>
      <c r="E125" s="52">
        <v>1796154.625</v>
      </c>
      <c r="F125" s="52">
        <v>289200.15625</v>
      </c>
      <c r="G125" s="52">
        <v>406830.0625</v>
      </c>
      <c r="H125" s="52">
        <v>334575.4375</v>
      </c>
      <c r="I125" s="52">
        <v>117690.03125</v>
      </c>
      <c r="J125" s="52">
        <v>741361.6875</v>
      </c>
      <c r="K125" s="52">
        <v>169334.78125</v>
      </c>
      <c r="L125" s="52"/>
      <c r="M125" s="52">
        <v>1796154.625</v>
      </c>
      <c r="N125" s="52">
        <v>289200.15625</v>
      </c>
      <c r="O125" s="52">
        <v>497236.75</v>
      </c>
      <c r="P125" s="52">
        <v>408925.5625</v>
      </c>
      <c r="Q125" s="52"/>
      <c r="R125" s="52"/>
      <c r="V125" s="3">
        <v>289200.15625</v>
      </c>
      <c r="W125" s="3">
        <v>2824585</v>
      </c>
      <c r="X125" s="3">
        <v>3113785.25</v>
      </c>
      <c r="Y125" s="3">
        <v>1030561.875</v>
      </c>
      <c r="Z125" s="3">
        <v>2702317</v>
      </c>
      <c r="AA125" s="3">
        <v>14951154</v>
      </c>
      <c r="AB125" s="3">
        <v>0.81837528944015503</v>
      </c>
      <c r="AC125" s="3">
        <v>0.47913786768913269</v>
      </c>
      <c r="AD125" s="3">
        <v>18269312</v>
      </c>
      <c r="AE125" s="3">
        <v>38518364</v>
      </c>
      <c r="AF125" s="3">
        <v>13797151</v>
      </c>
      <c r="AG125" s="3">
        <v>106995.453125</v>
      </c>
      <c r="AH125" s="3">
        <v>13684764</v>
      </c>
      <c r="AI125" s="3">
        <v>0</v>
      </c>
      <c r="AJ125" s="3">
        <v>0</v>
      </c>
      <c r="AK125" s="3">
        <v>127.90042877197266</v>
      </c>
      <c r="AL125" s="3">
        <v>29.102033615112305</v>
      </c>
      <c r="AM125" s="3">
        <v>170.74848937988281</v>
      </c>
      <c r="AN125" s="3">
        <v>128.95082092285156</v>
      </c>
    </row>
    <row r="126" spans="1:40">
      <c r="A126" s="3">
        <v>105254053</v>
      </c>
      <c r="B126" s="3" t="s">
        <v>215</v>
      </c>
      <c r="C126" s="3" t="s">
        <v>791</v>
      </c>
      <c r="D126" s="52" t="s">
        <v>148</v>
      </c>
      <c r="E126" s="52">
        <v>1571051.25</v>
      </c>
      <c r="F126" s="52">
        <v>250509.453125</v>
      </c>
      <c r="G126" s="52">
        <v>576571.9375</v>
      </c>
      <c r="H126" s="52">
        <v>347682.59375</v>
      </c>
      <c r="I126" s="52">
        <v>75216.328125</v>
      </c>
      <c r="J126" s="52">
        <v>712438.125</v>
      </c>
      <c r="K126" s="52">
        <v>145498.734375</v>
      </c>
      <c r="L126" s="52"/>
      <c r="M126" s="52">
        <v>1571051.25</v>
      </c>
      <c r="N126" s="52">
        <v>250509.453125</v>
      </c>
      <c r="O126" s="52">
        <v>704699.0625</v>
      </c>
      <c r="P126" s="52">
        <v>424945.40625</v>
      </c>
      <c r="Q126" s="52"/>
      <c r="R126" s="52"/>
      <c r="V126" s="3">
        <v>250509.453125</v>
      </c>
      <c r="W126" s="3">
        <v>2716020.75</v>
      </c>
      <c r="X126" s="3">
        <v>2966530.25</v>
      </c>
      <c r="Y126" s="3">
        <v>962947.5625</v>
      </c>
      <c r="Z126" s="3">
        <v>2700695.75</v>
      </c>
      <c r="AA126" s="3">
        <v>12986244</v>
      </c>
      <c r="AB126" s="3">
        <v>0.76099330186843872</v>
      </c>
      <c r="AC126" s="3">
        <v>0.46163183450698853</v>
      </c>
      <c r="AD126" s="3">
        <v>17064860</v>
      </c>
      <c r="AE126" s="3">
        <v>36649740</v>
      </c>
      <c r="AF126" s="3">
        <v>9973578</v>
      </c>
      <c r="AG126" s="3">
        <v>101804.8359375</v>
      </c>
      <c r="AH126" s="3">
        <v>9566174</v>
      </c>
      <c r="AI126" s="3">
        <v>0</v>
      </c>
      <c r="AJ126" s="3">
        <v>0</v>
      </c>
      <c r="AK126" s="3">
        <v>93.965812683105469</v>
      </c>
      <c r="AL126" s="3">
        <v>29.139385223388672</v>
      </c>
      <c r="AM126" s="3">
        <v>167.62327575683594</v>
      </c>
      <c r="AN126" s="3">
        <v>97.967628479003906</v>
      </c>
    </row>
    <row r="127" spans="1:40">
      <c r="A127" s="3">
        <v>105254353</v>
      </c>
      <c r="B127" s="3" t="s">
        <v>232</v>
      </c>
      <c r="C127" s="3" t="s">
        <v>791</v>
      </c>
      <c r="D127" s="52" t="s">
        <v>148</v>
      </c>
      <c r="E127" s="52">
        <v>1597636.25</v>
      </c>
      <c r="F127" s="52">
        <v>241118.09375</v>
      </c>
      <c r="G127" s="52">
        <v>359221.8125</v>
      </c>
      <c r="H127" s="52">
        <v>539042.375</v>
      </c>
      <c r="I127" s="52">
        <v>191318.71875</v>
      </c>
      <c r="J127" s="52">
        <v>703809.6875</v>
      </c>
      <c r="K127" s="52">
        <v>152440.578125</v>
      </c>
      <c r="L127" s="52"/>
      <c r="M127" s="52">
        <v>1597636.25</v>
      </c>
      <c r="N127" s="52">
        <v>241118.09375</v>
      </c>
      <c r="O127" s="52">
        <v>439048.90625</v>
      </c>
      <c r="P127" s="52">
        <v>658829.625</v>
      </c>
      <c r="Q127" s="52"/>
      <c r="R127" s="52"/>
      <c r="V127" s="3">
        <v>241118.09375</v>
      </c>
      <c r="W127" s="3">
        <v>2839659.75</v>
      </c>
      <c r="X127" s="3">
        <v>3080777.75</v>
      </c>
      <c r="Y127" s="3">
        <v>944927.75</v>
      </c>
      <c r="Z127" s="3">
        <v>2695514.75</v>
      </c>
      <c r="AA127" s="3">
        <v>13181390</v>
      </c>
      <c r="AB127" s="3">
        <v>0.78792321681976318</v>
      </c>
      <c r="AC127" s="3">
        <v>0.42463371157646179</v>
      </c>
      <c r="AD127" s="3">
        <v>16729283</v>
      </c>
      <c r="AE127" s="3">
        <v>38538680</v>
      </c>
      <c r="AF127" s="3">
        <v>13511335</v>
      </c>
      <c r="AG127" s="3">
        <v>107051.890625</v>
      </c>
      <c r="AH127" s="3">
        <v>18923462</v>
      </c>
      <c r="AI127" s="3">
        <v>0</v>
      </c>
      <c r="AJ127" s="3">
        <v>0</v>
      </c>
      <c r="AK127" s="3">
        <v>176.76905822753906</v>
      </c>
      <c r="AL127" s="3">
        <v>28.778358459472656</v>
      </c>
      <c r="AM127" s="3">
        <v>156.27265930175781</v>
      </c>
      <c r="AN127" s="3">
        <v>126.21295166015625</v>
      </c>
    </row>
    <row r="128" spans="1:40">
      <c r="A128" s="3">
        <v>105256553</v>
      </c>
      <c r="B128" s="3" t="s">
        <v>248</v>
      </c>
      <c r="C128" s="3" t="s">
        <v>791</v>
      </c>
      <c r="D128" s="52" t="s">
        <v>148</v>
      </c>
      <c r="E128" s="52">
        <v>1651430</v>
      </c>
      <c r="F128" s="52">
        <v>200545.203125</v>
      </c>
      <c r="G128" s="52">
        <v>488345.6875</v>
      </c>
      <c r="H128" s="52">
        <v>834705.4375</v>
      </c>
      <c r="I128" s="52">
        <v>55174.95703125</v>
      </c>
      <c r="J128" s="52">
        <v>567765.6875</v>
      </c>
      <c r="K128" s="52">
        <v>121382.9921875</v>
      </c>
      <c r="L128" s="52"/>
      <c r="M128" s="52">
        <v>1651430</v>
      </c>
      <c r="N128" s="52">
        <v>200545.203125</v>
      </c>
      <c r="O128" s="52">
        <v>596866.9375</v>
      </c>
      <c r="P128" s="52">
        <v>1020195.5625</v>
      </c>
      <c r="Q128" s="52"/>
      <c r="R128" s="52"/>
      <c r="V128" s="3">
        <v>200545.203125</v>
      </c>
      <c r="W128" s="3">
        <v>3151039.25</v>
      </c>
      <c r="X128" s="3">
        <v>3351584.5</v>
      </c>
      <c r="Y128" s="3">
        <v>768310.875</v>
      </c>
      <c r="Z128" s="3">
        <v>3268492.5</v>
      </c>
      <c r="AA128" s="3">
        <v>12231042</v>
      </c>
      <c r="AB128" s="3">
        <v>0.81556010246276855</v>
      </c>
      <c r="AC128" s="3">
        <v>0.52397060394287109</v>
      </c>
      <c r="AD128" s="3">
        <v>14997107</v>
      </c>
      <c r="AE128" s="3">
        <v>28445140</v>
      </c>
      <c r="AF128" s="3">
        <v>11319478</v>
      </c>
      <c r="AG128" s="3">
        <v>79014.28125</v>
      </c>
      <c r="AH128" s="3">
        <v>5950877</v>
      </c>
      <c r="AI128" s="3">
        <v>0</v>
      </c>
      <c r="AJ128" s="3">
        <v>0</v>
      </c>
      <c r="AK128" s="3">
        <v>75.313941955566406</v>
      </c>
      <c r="AL128" s="3">
        <v>42.417453765869141</v>
      </c>
      <c r="AM128" s="3">
        <v>189.802490234375</v>
      </c>
      <c r="AN128" s="3">
        <v>143.25863647460938</v>
      </c>
    </row>
    <row r="129" spans="1:40">
      <c r="A129" s="3">
        <v>105257602</v>
      </c>
      <c r="B129" s="3" t="s">
        <v>304</v>
      </c>
      <c r="C129" s="3" t="s">
        <v>791</v>
      </c>
      <c r="D129" s="52" t="s">
        <v>148</v>
      </c>
      <c r="E129" s="52">
        <v>2740246.75</v>
      </c>
      <c r="F129" s="52">
        <v>716689.0625</v>
      </c>
      <c r="G129" s="52">
        <v>734431.125</v>
      </c>
      <c r="H129" s="52">
        <v>1272992</v>
      </c>
      <c r="I129" s="52">
        <v>309882.65625</v>
      </c>
      <c r="J129" s="52">
        <v>1844671.625</v>
      </c>
      <c r="K129" s="52">
        <v>430173.15625</v>
      </c>
      <c r="L129" s="52"/>
      <c r="M129" s="52">
        <v>2740246.75</v>
      </c>
      <c r="N129" s="52">
        <v>716689.0625</v>
      </c>
      <c r="O129" s="52">
        <v>897638.125</v>
      </c>
      <c r="P129" s="52">
        <v>1555879</v>
      </c>
      <c r="Q129" s="52"/>
      <c r="R129" s="52"/>
      <c r="V129" s="3">
        <v>716689.0625</v>
      </c>
      <c r="W129" s="3">
        <v>5487725.5</v>
      </c>
      <c r="X129" s="3">
        <v>6204414.5</v>
      </c>
      <c r="Y129" s="3">
        <v>2561360.75</v>
      </c>
      <c r="Z129" s="3">
        <v>5193764</v>
      </c>
      <c r="AA129" s="3">
        <v>24949382</v>
      </c>
      <c r="AB129" s="3">
        <v>0.7403719425201416</v>
      </c>
      <c r="AC129" s="3">
        <v>0.30096668004989624</v>
      </c>
      <c r="AD129" s="3">
        <v>33698444</v>
      </c>
      <c r="AE129" s="3">
        <v>110688368</v>
      </c>
      <c r="AF129" s="3">
        <v>21256950</v>
      </c>
      <c r="AG129" s="3">
        <v>307467.6875</v>
      </c>
      <c r="AH129" s="3">
        <v>61050227</v>
      </c>
      <c r="AI129" s="3">
        <v>0</v>
      </c>
      <c r="AJ129" s="3">
        <v>0</v>
      </c>
      <c r="AK129" s="3">
        <v>198.55818176269531</v>
      </c>
      <c r="AL129" s="3">
        <v>20.179079055786133</v>
      </c>
      <c r="AM129" s="3">
        <v>109.59995269775391</v>
      </c>
      <c r="AN129" s="3">
        <v>69.13555908203125</v>
      </c>
    </row>
    <row r="130" spans="1:40">
      <c r="A130" s="3">
        <v>105258303</v>
      </c>
      <c r="B130" s="3" t="s">
        <v>337</v>
      </c>
      <c r="C130" s="3" t="s">
        <v>791</v>
      </c>
      <c r="D130" s="52" t="s">
        <v>148</v>
      </c>
      <c r="E130" s="52">
        <v>1529434.75</v>
      </c>
      <c r="F130" s="52">
        <v>223430.546875</v>
      </c>
      <c r="G130" s="52">
        <v>437983.0625</v>
      </c>
      <c r="H130" s="52">
        <v>652526.125</v>
      </c>
      <c r="I130" s="52">
        <v>83928.546875</v>
      </c>
      <c r="J130" s="52">
        <v>638884.9375</v>
      </c>
      <c r="K130" s="52">
        <v>136361.421875</v>
      </c>
      <c r="L130" s="52"/>
      <c r="M130" s="52">
        <v>1529434.75</v>
      </c>
      <c r="N130" s="52">
        <v>223430.546875</v>
      </c>
      <c r="O130" s="52">
        <v>535312.625</v>
      </c>
      <c r="P130" s="52">
        <v>797531.875</v>
      </c>
      <c r="Q130" s="52"/>
      <c r="R130" s="52"/>
      <c r="V130" s="3">
        <v>223430.546875</v>
      </c>
      <c r="W130" s="3">
        <v>2840234</v>
      </c>
      <c r="X130" s="3">
        <v>3063664.5</v>
      </c>
      <c r="Y130" s="3">
        <v>862315.5</v>
      </c>
      <c r="Z130" s="3">
        <v>2862279.25</v>
      </c>
      <c r="AA130" s="3">
        <v>12424164</v>
      </c>
      <c r="AB130" s="3">
        <v>0.76786553859710693</v>
      </c>
      <c r="AC130" s="3">
        <v>0.51217025518417358</v>
      </c>
      <c r="AD130" s="3">
        <v>16180130</v>
      </c>
      <c r="AE130" s="3">
        <v>31299492</v>
      </c>
      <c r="AF130" s="3">
        <v>10530663</v>
      </c>
      <c r="AG130" s="3">
        <v>86943.03125</v>
      </c>
      <c r="AH130" s="3">
        <v>8957935</v>
      </c>
      <c r="AI130" s="3">
        <v>0</v>
      </c>
      <c r="AJ130" s="3">
        <v>0</v>
      </c>
      <c r="AK130" s="3">
        <v>103.03223419189453</v>
      </c>
      <c r="AL130" s="3">
        <v>35.23760986328125</v>
      </c>
      <c r="AM130" s="3">
        <v>186.10037231445313</v>
      </c>
      <c r="AN130" s="3">
        <v>121.12141418457031</v>
      </c>
    </row>
    <row r="131" spans="1:40">
      <c r="A131" s="3">
        <v>105258503</v>
      </c>
      <c r="B131" s="3" t="s">
        <v>355</v>
      </c>
      <c r="C131" s="3" t="s">
        <v>791</v>
      </c>
      <c r="D131" s="52" t="s">
        <v>148</v>
      </c>
      <c r="E131" s="52">
        <v>1550221.375</v>
      </c>
      <c r="F131" s="52">
        <v>226589.546875</v>
      </c>
      <c r="G131" s="52">
        <v>292167.65625</v>
      </c>
      <c r="H131" s="52">
        <v>269779.5</v>
      </c>
      <c r="I131" s="52">
        <v>198733.96875</v>
      </c>
      <c r="J131" s="52">
        <v>486888</v>
      </c>
      <c r="K131" s="52">
        <v>96252.875</v>
      </c>
      <c r="L131" s="52">
        <v>36353.8515625</v>
      </c>
      <c r="M131" s="52">
        <v>1550221.375</v>
      </c>
      <c r="N131" s="52">
        <v>226589.546875</v>
      </c>
      <c r="O131" s="52">
        <v>357093.78125</v>
      </c>
      <c r="P131" s="52">
        <v>329730.5</v>
      </c>
      <c r="Q131" s="52">
        <v>36353.8515625</v>
      </c>
      <c r="R131" s="52"/>
      <c r="V131" s="3">
        <v>226589.546875</v>
      </c>
      <c r="W131" s="3">
        <v>2443509.25</v>
      </c>
      <c r="X131" s="3">
        <v>2670098.75</v>
      </c>
      <c r="Y131" s="3">
        <v>713477.5625</v>
      </c>
      <c r="Z131" s="3">
        <v>2273399.25</v>
      </c>
      <c r="AA131" s="3">
        <v>13146259</v>
      </c>
      <c r="AB131" s="3">
        <v>0.85230773687362671</v>
      </c>
      <c r="AC131" s="3">
        <v>0.64297133684158325</v>
      </c>
      <c r="AD131" s="3">
        <v>15424310</v>
      </c>
      <c r="AE131" s="3">
        <v>24488762</v>
      </c>
      <c r="AF131" s="3">
        <v>14801992</v>
      </c>
      <c r="AG131" s="3">
        <v>68024.3359375</v>
      </c>
      <c r="AH131" s="3">
        <v>4631676</v>
      </c>
      <c r="AI131" s="3">
        <v>0</v>
      </c>
      <c r="AJ131" s="3">
        <v>0</v>
      </c>
      <c r="AK131" s="3">
        <v>68.088516235351563</v>
      </c>
      <c r="AL131" s="3">
        <v>39.252109527587891</v>
      </c>
      <c r="AM131" s="3">
        <v>226.74693298339844</v>
      </c>
      <c r="AN131" s="3">
        <v>217.59848022460938</v>
      </c>
    </row>
    <row r="132" spans="1:40">
      <c r="A132" s="3">
        <v>105259103</v>
      </c>
      <c r="B132" s="3" t="s">
        <v>493</v>
      </c>
      <c r="C132" s="3" t="s">
        <v>791</v>
      </c>
      <c r="D132" s="52" t="s">
        <v>148</v>
      </c>
      <c r="E132" s="52">
        <v>1612909.375</v>
      </c>
      <c r="F132" s="52">
        <v>178994.703125</v>
      </c>
      <c r="G132" s="52">
        <v>245374.609375</v>
      </c>
      <c r="H132" s="52">
        <v>254706.296875</v>
      </c>
      <c r="I132" s="52">
        <v>162440.4375</v>
      </c>
      <c r="J132" s="52">
        <v>488115.90625</v>
      </c>
      <c r="K132" s="52">
        <v>101123.9375</v>
      </c>
      <c r="L132" s="52">
        <v>16508.25</v>
      </c>
      <c r="M132" s="52">
        <v>1612909.375</v>
      </c>
      <c r="N132" s="52">
        <v>178994.703125</v>
      </c>
      <c r="O132" s="52">
        <v>299902.28125</v>
      </c>
      <c r="P132" s="52">
        <v>311307.6875</v>
      </c>
      <c r="Q132" s="52">
        <v>16508.25</v>
      </c>
      <c r="R132" s="52"/>
      <c r="V132" s="3">
        <v>178994.703125</v>
      </c>
      <c r="W132" s="3">
        <v>2393063</v>
      </c>
      <c r="X132" s="3">
        <v>2572057.75</v>
      </c>
      <c r="Y132" s="3">
        <v>667110.625</v>
      </c>
      <c r="Z132" s="3">
        <v>2240627.5</v>
      </c>
      <c r="AA132" s="3">
        <v>12741335</v>
      </c>
      <c r="AB132" s="3">
        <v>0.82924175262451172</v>
      </c>
      <c r="AC132" s="3">
        <v>0.71641260385513306</v>
      </c>
      <c r="AD132" s="3">
        <v>15365043</v>
      </c>
      <c r="AE132" s="3">
        <v>21261762</v>
      </c>
      <c r="AF132" s="3">
        <v>6883231</v>
      </c>
      <c r="AG132" s="3">
        <v>59060.44921875</v>
      </c>
      <c r="AH132" s="3">
        <v>2714284</v>
      </c>
      <c r="AI132" s="3">
        <v>0</v>
      </c>
      <c r="AJ132" s="3">
        <v>0</v>
      </c>
      <c r="AK132" s="3">
        <v>45.957725524902344</v>
      </c>
      <c r="AL132" s="3">
        <v>43.549579620361328</v>
      </c>
      <c r="AM132" s="3">
        <v>260.15789794921875</v>
      </c>
      <c r="AN132" s="3">
        <v>116.54552459716797</v>
      </c>
    </row>
    <row r="133" spans="1:40">
      <c r="A133" s="3">
        <v>105259703</v>
      </c>
      <c r="B133" s="3" t="s">
        <v>513</v>
      </c>
      <c r="C133" s="3" t="s">
        <v>791</v>
      </c>
      <c r="D133" s="52" t="s">
        <v>148</v>
      </c>
      <c r="E133" s="52">
        <v>1221773</v>
      </c>
      <c r="F133" s="52">
        <v>209616.453125</v>
      </c>
      <c r="G133" s="52">
        <v>363308.3125</v>
      </c>
      <c r="H133" s="52">
        <v>297259.1875</v>
      </c>
      <c r="I133" s="52">
        <v>111332.7734375</v>
      </c>
      <c r="J133" s="52">
        <v>493953.40625</v>
      </c>
      <c r="K133" s="52">
        <v>104264.328125</v>
      </c>
      <c r="L133" s="52"/>
      <c r="M133" s="52">
        <v>1221773</v>
      </c>
      <c r="N133" s="52">
        <v>209616.453125</v>
      </c>
      <c r="O133" s="52">
        <v>444043.53125</v>
      </c>
      <c r="P133" s="52">
        <v>363316.8125</v>
      </c>
      <c r="Q133" s="52"/>
      <c r="R133" s="52"/>
      <c r="V133" s="3">
        <v>209616.453125</v>
      </c>
      <c r="W133" s="3">
        <v>2097937.5</v>
      </c>
      <c r="X133" s="3">
        <v>2307554</v>
      </c>
      <c r="Y133" s="3">
        <v>703569.875</v>
      </c>
      <c r="Z133" s="3">
        <v>2029133.25</v>
      </c>
      <c r="AA133" s="3">
        <v>10279693</v>
      </c>
      <c r="AB133" s="3">
        <v>0.79504328966140747</v>
      </c>
      <c r="AC133" s="3">
        <v>0.45779064297676086</v>
      </c>
      <c r="AD133" s="3">
        <v>12929727</v>
      </c>
      <c r="AE133" s="3">
        <v>28429102</v>
      </c>
      <c r="AF133" s="3">
        <v>5485522</v>
      </c>
      <c r="AG133" s="3">
        <v>78969.7265625</v>
      </c>
      <c r="AH133" s="3">
        <v>12935120</v>
      </c>
      <c r="AI133" s="3">
        <v>0</v>
      </c>
      <c r="AJ133" s="3">
        <v>0</v>
      </c>
      <c r="AK133" s="3">
        <v>163.7984619140625</v>
      </c>
      <c r="AL133" s="3">
        <v>29.220741271972656</v>
      </c>
      <c r="AM133" s="3">
        <v>163.73017883300781</v>
      </c>
      <c r="AN133" s="3">
        <v>69.463607788085938</v>
      </c>
    </row>
    <row r="134" spans="1:40">
      <c r="A134" s="3">
        <v>105628007</v>
      </c>
      <c r="B134" s="3" t="s">
        <v>621</v>
      </c>
      <c r="C134" s="3" t="s">
        <v>552</v>
      </c>
      <c r="D134" s="52" t="s">
        <v>148</v>
      </c>
      <c r="E134" s="52"/>
      <c r="F134" s="52"/>
      <c r="G134" s="52"/>
      <c r="H134" s="52"/>
      <c r="I134" s="52"/>
      <c r="J134" s="52"/>
      <c r="K134" s="52"/>
      <c r="L134" s="52">
        <v>93502.6484375</v>
      </c>
      <c r="M134" s="52"/>
      <c r="N134" s="52"/>
      <c r="O134" s="52"/>
      <c r="P134" s="52"/>
      <c r="Q134" s="52">
        <v>93502.6484375</v>
      </c>
      <c r="R134" s="52"/>
      <c r="V134" s="3">
        <v>0</v>
      </c>
      <c r="W134" s="3">
        <v>93502.6484375</v>
      </c>
      <c r="X134" s="3">
        <v>93502.6484375</v>
      </c>
      <c r="Y134" s="3">
        <v>0</v>
      </c>
      <c r="Z134" s="3">
        <v>93502.6484375</v>
      </c>
      <c r="AJ134" s="3">
        <v>1</v>
      </c>
    </row>
    <row r="135" spans="1:40">
      <c r="A135" s="3">
        <v>105628302</v>
      </c>
      <c r="B135" s="3" t="s">
        <v>509</v>
      </c>
      <c r="C135" s="3" t="s">
        <v>791</v>
      </c>
      <c r="D135" s="52" t="s">
        <v>148</v>
      </c>
      <c r="E135" s="52">
        <v>4430263</v>
      </c>
      <c r="F135" s="52">
        <v>820708.5</v>
      </c>
      <c r="G135" s="52">
        <v>2083208.875</v>
      </c>
      <c r="H135" s="52">
        <v>886928.875</v>
      </c>
      <c r="I135" s="52">
        <v>712883.375</v>
      </c>
      <c r="J135" s="52">
        <v>1770150.625</v>
      </c>
      <c r="K135" s="52">
        <v>343779.46875</v>
      </c>
      <c r="L135" s="52"/>
      <c r="M135" s="52">
        <v>4430263</v>
      </c>
      <c r="N135" s="52">
        <v>820708.5</v>
      </c>
      <c r="O135" s="52">
        <v>2546144.25</v>
      </c>
      <c r="P135" s="52">
        <v>1084024.125</v>
      </c>
      <c r="Q135" s="52"/>
      <c r="R135" s="52"/>
      <c r="V135" s="3">
        <v>820708.5</v>
      </c>
      <c r="W135" s="3">
        <v>8457064</v>
      </c>
      <c r="X135" s="3">
        <v>9277772</v>
      </c>
      <c r="Y135" s="3">
        <v>2590859</v>
      </c>
      <c r="Z135" s="3">
        <v>8060431</v>
      </c>
      <c r="AA135" s="3">
        <v>40769420</v>
      </c>
      <c r="AB135" s="3">
        <v>0.81954139471054077</v>
      </c>
      <c r="AC135" s="3">
        <v>0.55654054880142212</v>
      </c>
      <c r="AD135" s="3">
        <v>49746628</v>
      </c>
      <c r="AE135" s="3">
        <v>88216120</v>
      </c>
      <c r="AF135" s="3">
        <v>22822364</v>
      </c>
      <c r="AG135" s="3">
        <v>245044.78125</v>
      </c>
      <c r="AH135" s="3">
        <v>19817208</v>
      </c>
      <c r="AI135" s="3">
        <v>0</v>
      </c>
      <c r="AJ135" s="3">
        <v>0</v>
      </c>
      <c r="AK135" s="3">
        <v>80.871780395507813</v>
      </c>
      <c r="AL135" s="3">
        <v>37.861537933349609</v>
      </c>
      <c r="AM135" s="3">
        <v>203.01036071777344</v>
      </c>
      <c r="AN135" s="3">
        <v>93.135482788085938</v>
      </c>
    </row>
    <row r="136" spans="1:40">
      <c r="A136" s="3">
        <v>106000000</v>
      </c>
      <c r="B136" s="3" t="s">
        <v>631</v>
      </c>
      <c r="C136" s="3" t="s">
        <v>627</v>
      </c>
      <c r="D136" s="52" t="s">
        <v>47</v>
      </c>
      <c r="E136" s="52"/>
      <c r="F136" s="52"/>
      <c r="G136" s="52"/>
      <c r="H136" s="52"/>
      <c r="I136" s="52"/>
      <c r="J136" s="52">
        <v>581206.5625</v>
      </c>
      <c r="K136" s="52">
        <v>109777.40625</v>
      </c>
      <c r="L136" s="52"/>
      <c r="M136" s="52"/>
      <c r="N136" s="52"/>
      <c r="O136" s="52"/>
      <c r="P136" s="52"/>
      <c r="Q136" s="52"/>
      <c r="R136" s="52">
        <v>8086.33349609375</v>
      </c>
      <c r="S136" s="3">
        <v>518894.96875</v>
      </c>
      <c r="T136" s="3">
        <v>389594.5625</v>
      </c>
      <c r="U136" s="3">
        <v>389594.5625</v>
      </c>
      <c r="V136" s="3">
        <v>389594.5625</v>
      </c>
      <c r="W136" s="3">
        <v>1026353.25</v>
      </c>
      <c r="X136" s="3">
        <v>1415947.75</v>
      </c>
      <c r="Y136" s="3">
        <v>581206.5625</v>
      </c>
      <c r="Z136" s="3">
        <v>0</v>
      </c>
      <c r="AA136" s="3">
        <v>6198776</v>
      </c>
      <c r="AB136" s="3">
        <v>0.47616595029830933</v>
      </c>
      <c r="AC136" s="3">
        <v>0.42108935117721558</v>
      </c>
      <c r="AD136" s="3">
        <v>13018100</v>
      </c>
      <c r="AE136" s="3">
        <v>30531570</v>
      </c>
      <c r="AF136" s="3">
        <v>6696357</v>
      </c>
      <c r="AG136" s="3">
        <v>84809.9140625</v>
      </c>
      <c r="AJ136" s="3">
        <v>0</v>
      </c>
      <c r="AL136" s="3">
        <v>16.695545196533203</v>
      </c>
      <c r="AM136" s="3">
        <v>153.49739074707031</v>
      </c>
      <c r="AN136" s="3">
        <v>78.957244873046875</v>
      </c>
    </row>
    <row r="137" spans="1:40">
      <c r="A137" s="3">
        <v>106160303</v>
      </c>
      <c r="B137" s="3" t="s">
        <v>50</v>
      </c>
      <c r="C137" s="3" t="s">
        <v>791</v>
      </c>
      <c r="D137" s="52" t="s">
        <v>47</v>
      </c>
      <c r="E137" s="52">
        <v>951938.25</v>
      </c>
      <c r="F137" s="52">
        <v>122581.046875</v>
      </c>
      <c r="G137" s="52">
        <v>205452.640625</v>
      </c>
      <c r="H137" s="52">
        <v>68170.046875</v>
      </c>
      <c r="I137" s="52">
        <v>182931.640625</v>
      </c>
      <c r="J137" s="52">
        <v>295088.34375</v>
      </c>
      <c r="K137" s="52">
        <v>64741.73828125</v>
      </c>
      <c r="L137" s="52"/>
      <c r="M137" s="52">
        <v>951938.25</v>
      </c>
      <c r="N137" s="52">
        <v>122581.046875</v>
      </c>
      <c r="O137" s="52">
        <v>251108.796875</v>
      </c>
      <c r="P137" s="52">
        <v>83318.953125</v>
      </c>
      <c r="Q137" s="52"/>
      <c r="R137" s="52"/>
      <c r="V137" s="3">
        <v>122581.046875</v>
      </c>
      <c r="W137" s="3">
        <v>1473234.25</v>
      </c>
      <c r="X137" s="3">
        <v>1595815.25</v>
      </c>
      <c r="Y137" s="3">
        <v>417669.375</v>
      </c>
      <c r="Z137" s="3">
        <v>1286366</v>
      </c>
      <c r="AA137" s="3">
        <v>8414946</v>
      </c>
      <c r="AB137" s="3">
        <v>0.81072813272476196</v>
      </c>
      <c r="AC137" s="3">
        <v>0.64079487323760986</v>
      </c>
      <c r="AD137" s="3">
        <v>10379492</v>
      </c>
      <c r="AE137" s="3">
        <v>16624098</v>
      </c>
      <c r="AF137" s="3">
        <v>2959080</v>
      </c>
      <c r="AG137" s="3">
        <v>46178.05078125</v>
      </c>
      <c r="AH137" s="3">
        <v>3543808</v>
      </c>
      <c r="AI137" s="3">
        <v>0</v>
      </c>
      <c r="AJ137" s="3">
        <v>0</v>
      </c>
      <c r="AK137" s="3">
        <v>76.742263793945313</v>
      </c>
      <c r="AL137" s="3">
        <v>34.557872772216797</v>
      </c>
      <c r="AM137" s="3">
        <v>224.7711181640625</v>
      </c>
      <c r="AN137" s="3">
        <v>64.079795837402344</v>
      </c>
    </row>
    <row r="138" spans="1:40">
      <c r="A138" s="3">
        <v>106161203</v>
      </c>
      <c r="B138" s="3" t="s">
        <v>134</v>
      </c>
      <c r="C138" s="3" t="s">
        <v>791</v>
      </c>
      <c r="D138" s="52" t="s">
        <v>47</v>
      </c>
      <c r="E138" s="52">
        <v>622775.125</v>
      </c>
      <c r="F138" s="52">
        <v>115787.703125</v>
      </c>
      <c r="G138" s="52">
        <v>164750.015625</v>
      </c>
      <c r="H138" s="52">
        <v>221962.5</v>
      </c>
      <c r="I138" s="52">
        <v>68611.015625</v>
      </c>
      <c r="J138" s="52">
        <v>273655.3125</v>
      </c>
      <c r="K138" s="52">
        <v>60064.91015625</v>
      </c>
      <c r="L138" s="52"/>
      <c r="M138" s="52">
        <v>622775.125</v>
      </c>
      <c r="N138" s="52">
        <v>115787.703125</v>
      </c>
      <c r="O138" s="52">
        <v>201361.125</v>
      </c>
      <c r="P138" s="52">
        <v>271287.5</v>
      </c>
      <c r="Q138" s="52"/>
      <c r="R138" s="52"/>
      <c r="V138" s="3">
        <v>115787.703125</v>
      </c>
      <c r="W138" s="3">
        <v>1138163.5</v>
      </c>
      <c r="X138" s="3">
        <v>1253951.25</v>
      </c>
      <c r="Y138" s="3">
        <v>389443</v>
      </c>
      <c r="Z138" s="3">
        <v>1095423.75</v>
      </c>
      <c r="AA138" s="3">
        <v>4833040.5</v>
      </c>
      <c r="AB138" s="3">
        <v>0.66254317760467529</v>
      </c>
      <c r="AC138" s="3">
        <v>0.42520597577095032</v>
      </c>
      <c r="AD138" s="3">
        <v>7294680</v>
      </c>
      <c r="AE138" s="3">
        <v>15856286</v>
      </c>
      <c r="AF138" s="3">
        <v>10763931</v>
      </c>
      <c r="AG138" s="3">
        <v>44045.23828125</v>
      </c>
      <c r="AH138" s="3">
        <v>6308660</v>
      </c>
      <c r="AI138" s="3">
        <v>0</v>
      </c>
      <c r="AJ138" s="3">
        <v>0</v>
      </c>
      <c r="AK138" s="3">
        <v>143.23136901855469</v>
      </c>
      <c r="AL138" s="3">
        <v>28.469621658325195</v>
      </c>
      <c r="AM138" s="3">
        <v>165.61790466308594</v>
      </c>
      <c r="AN138" s="3">
        <v>244.38352966308594</v>
      </c>
    </row>
    <row r="139" spans="1:40">
      <c r="A139" s="3">
        <v>106161357</v>
      </c>
      <c r="B139" s="3" t="s">
        <v>567</v>
      </c>
      <c r="C139" s="3" t="s">
        <v>552</v>
      </c>
      <c r="D139" s="52" t="s">
        <v>47</v>
      </c>
      <c r="E139" s="52"/>
      <c r="F139" s="52"/>
      <c r="G139" s="52"/>
      <c r="H139" s="52"/>
      <c r="I139" s="52"/>
      <c r="J139" s="52">
        <v>71503.15625</v>
      </c>
      <c r="K139" s="52">
        <v>13451.216796875</v>
      </c>
      <c r="L139" s="52">
        <v>105946.6484375</v>
      </c>
      <c r="M139" s="52"/>
      <c r="N139" s="52"/>
      <c r="O139" s="52"/>
      <c r="P139" s="52"/>
      <c r="Q139" s="52">
        <v>105946.6484375</v>
      </c>
      <c r="R139" s="52"/>
      <c r="V139" s="3">
        <v>0</v>
      </c>
      <c r="W139" s="3">
        <v>119397.8671875</v>
      </c>
      <c r="X139" s="3">
        <v>119397.8671875</v>
      </c>
      <c r="Y139" s="3">
        <v>71503.15625</v>
      </c>
      <c r="Z139" s="3">
        <v>105946.6484375</v>
      </c>
      <c r="AA139" s="3">
        <v>536026.5</v>
      </c>
      <c r="AB139" s="3">
        <v>0.61716544628143311</v>
      </c>
      <c r="AC139" s="3">
        <v>0.28242000937461853</v>
      </c>
      <c r="AD139" s="3">
        <v>868529.6875</v>
      </c>
      <c r="AE139" s="3">
        <v>3047173.5</v>
      </c>
      <c r="AF139" s="3">
        <v>604986</v>
      </c>
      <c r="AG139" s="3">
        <v>8464.37109375</v>
      </c>
      <c r="AJ139" s="3">
        <v>0</v>
      </c>
      <c r="AL139" s="3">
        <v>14.105935096740723</v>
      </c>
      <c r="AM139" s="3">
        <v>102.61006927490234</v>
      </c>
      <c r="AN139" s="3">
        <v>71.474418640136719</v>
      </c>
    </row>
    <row r="140" spans="1:40">
      <c r="A140" s="3">
        <v>106161703</v>
      </c>
      <c r="B140" s="3" t="s">
        <v>135</v>
      </c>
      <c r="C140" s="3" t="s">
        <v>791</v>
      </c>
      <c r="D140" s="52" t="s">
        <v>47</v>
      </c>
      <c r="E140" s="52">
        <v>899452.1875</v>
      </c>
      <c r="F140" s="52">
        <v>138404.84375</v>
      </c>
      <c r="G140" s="52">
        <v>259040.75</v>
      </c>
      <c r="H140" s="52">
        <v>195252.296875</v>
      </c>
      <c r="I140" s="52">
        <v>160966.1875</v>
      </c>
      <c r="J140" s="52">
        <v>342382.96875</v>
      </c>
      <c r="K140" s="52">
        <v>73710.015625</v>
      </c>
      <c r="L140" s="52">
        <v>15943.9501953125</v>
      </c>
      <c r="M140" s="52">
        <v>899452.1875</v>
      </c>
      <c r="N140" s="52">
        <v>138404.84375</v>
      </c>
      <c r="O140" s="52">
        <v>316605.34375</v>
      </c>
      <c r="P140" s="52">
        <v>238641.703125</v>
      </c>
      <c r="Q140" s="52">
        <v>15943.9501953125</v>
      </c>
      <c r="R140" s="52"/>
      <c r="V140" s="3">
        <v>138404.84375</v>
      </c>
      <c r="W140" s="3">
        <v>1604365.5</v>
      </c>
      <c r="X140" s="3">
        <v>1742770.375</v>
      </c>
      <c r="Y140" s="3">
        <v>480787.8125</v>
      </c>
      <c r="Z140" s="3">
        <v>1470643.25</v>
      </c>
      <c r="AA140" s="3">
        <v>7779582.5</v>
      </c>
      <c r="AB140" s="3">
        <v>0.8274085521697998</v>
      </c>
      <c r="AC140" s="3">
        <v>0.53664553165435791</v>
      </c>
      <c r="AD140" s="3">
        <v>9402347</v>
      </c>
      <c r="AE140" s="3">
        <v>17764602</v>
      </c>
      <c r="AF140" s="3">
        <v>3142386</v>
      </c>
      <c r="AG140" s="3">
        <v>49346.1171875</v>
      </c>
      <c r="AH140" s="3">
        <v>4289324</v>
      </c>
      <c r="AI140" s="3">
        <v>0</v>
      </c>
      <c r="AJ140" s="3">
        <v>0</v>
      </c>
      <c r="AK140" s="3">
        <v>86.923233032226563</v>
      </c>
      <c r="AL140" s="3">
        <v>35.317276000976563</v>
      </c>
      <c r="AM140" s="3">
        <v>190.53874206542969</v>
      </c>
      <c r="AN140" s="3">
        <v>63.680511474609375</v>
      </c>
    </row>
    <row r="141" spans="1:40">
      <c r="A141" s="3">
        <v>106166503</v>
      </c>
      <c r="B141" s="3" t="s">
        <v>261</v>
      </c>
      <c r="C141" s="3" t="s">
        <v>791</v>
      </c>
      <c r="D141" s="52" t="s">
        <v>47</v>
      </c>
      <c r="E141" s="52">
        <v>1260368.875</v>
      </c>
      <c r="F141" s="52">
        <v>161831.25</v>
      </c>
      <c r="G141" s="52">
        <v>208495.078125</v>
      </c>
      <c r="H141" s="52">
        <v>342069.75</v>
      </c>
      <c r="I141" s="52">
        <v>155136.46875</v>
      </c>
      <c r="J141" s="52">
        <v>377729.3125</v>
      </c>
      <c r="K141" s="52">
        <v>81640.859375</v>
      </c>
      <c r="L141" s="52"/>
      <c r="M141" s="52">
        <v>1260368.875</v>
      </c>
      <c r="N141" s="52">
        <v>161831.25</v>
      </c>
      <c r="O141" s="52">
        <v>254827.3125</v>
      </c>
      <c r="P141" s="52">
        <v>418085.25</v>
      </c>
      <c r="Q141" s="52"/>
      <c r="R141" s="52"/>
      <c r="V141" s="3">
        <v>161831.25</v>
      </c>
      <c r="W141" s="3">
        <v>2047711.125</v>
      </c>
      <c r="X141" s="3">
        <v>2209542.5</v>
      </c>
      <c r="Y141" s="3">
        <v>539560.5625</v>
      </c>
      <c r="Z141" s="3">
        <v>1933281.5</v>
      </c>
      <c r="AA141" s="3">
        <v>9964187</v>
      </c>
      <c r="AB141" s="3">
        <v>0.85387331247329712</v>
      </c>
      <c r="AC141" s="3">
        <v>0.63711071014404297</v>
      </c>
      <c r="AD141" s="3">
        <v>11669397</v>
      </c>
      <c r="AE141" s="3">
        <v>17959738</v>
      </c>
      <c r="AF141" s="3">
        <v>6673690</v>
      </c>
      <c r="AG141" s="3">
        <v>49888.16015625</v>
      </c>
      <c r="AH141" s="3">
        <v>3829638</v>
      </c>
      <c r="AI141" s="3">
        <v>0</v>
      </c>
      <c r="AJ141" s="3">
        <v>0</v>
      </c>
      <c r="AK141" s="3">
        <v>76.76446533203125</v>
      </c>
      <c r="AL141" s="3">
        <v>44.2899169921875</v>
      </c>
      <c r="AM141" s="3">
        <v>233.91114807128906</v>
      </c>
      <c r="AN141" s="3">
        <v>133.77302551269531</v>
      </c>
    </row>
    <row r="142" spans="1:40">
      <c r="A142" s="3">
        <v>106167504</v>
      </c>
      <c r="B142" s="3" t="s">
        <v>336</v>
      </c>
      <c r="C142" s="3" t="s">
        <v>791</v>
      </c>
      <c r="D142" s="52" t="s">
        <v>47</v>
      </c>
      <c r="E142" s="52">
        <v>581931.4375</v>
      </c>
      <c r="F142" s="52">
        <v>75033.296875</v>
      </c>
      <c r="G142" s="52">
        <v>106210.6953125</v>
      </c>
      <c r="H142" s="52">
        <v>148812.75</v>
      </c>
      <c r="I142" s="52">
        <v>78763.078125</v>
      </c>
      <c r="J142" s="52">
        <v>243408.3125</v>
      </c>
      <c r="K142" s="52">
        <v>47958.1328125</v>
      </c>
      <c r="L142" s="52"/>
      <c r="M142" s="52">
        <v>581931.4375</v>
      </c>
      <c r="N142" s="52">
        <v>75033.296875</v>
      </c>
      <c r="O142" s="52">
        <v>129813.0625</v>
      </c>
      <c r="P142" s="52">
        <v>181882.25</v>
      </c>
      <c r="Q142" s="52"/>
      <c r="R142" s="52"/>
      <c r="V142" s="3">
        <v>75033.296875</v>
      </c>
      <c r="W142" s="3">
        <v>963676.0625</v>
      </c>
      <c r="X142" s="3">
        <v>1038709.375</v>
      </c>
      <c r="Y142" s="3">
        <v>318441.625</v>
      </c>
      <c r="Z142" s="3">
        <v>893626.75</v>
      </c>
      <c r="AA142" s="3">
        <v>4850542</v>
      </c>
      <c r="AB142" s="3">
        <v>0.79747068881988525</v>
      </c>
      <c r="AC142" s="3">
        <v>0.57537156343460083</v>
      </c>
      <c r="AD142" s="3">
        <v>6082408</v>
      </c>
      <c r="AE142" s="3">
        <v>10550945</v>
      </c>
      <c r="AF142" s="3">
        <v>2118211</v>
      </c>
      <c r="AG142" s="3">
        <v>29308.1796875</v>
      </c>
      <c r="AH142" s="3">
        <v>3080583</v>
      </c>
      <c r="AI142" s="3">
        <v>0</v>
      </c>
      <c r="AJ142" s="3">
        <v>0</v>
      </c>
      <c r="AK142" s="3">
        <v>105.11000823974609</v>
      </c>
      <c r="AL142" s="3">
        <v>35.440937042236328</v>
      </c>
      <c r="AM142" s="3">
        <v>207.53277587890625</v>
      </c>
      <c r="AN142" s="3">
        <v>72.273712158203125</v>
      </c>
    </row>
    <row r="143" spans="1:40">
      <c r="A143" s="3">
        <v>106168003</v>
      </c>
      <c r="B143" s="3" t="s">
        <v>407</v>
      </c>
      <c r="C143" s="3" t="s">
        <v>791</v>
      </c>
      <c r="D143" s="52" t="s">
        <v>47</v>
      </c>
      <c r="E143" s="52">
        <v>1508350.75</v>
      </c>
      <c r="F143" s="52">
        <v>180367.65625</v>
      </c>
      <c r="G143" s="52">
        <v>187569.375</v>
      </c>
      <c r="H143" s="52">
        <v>395361.4375</v>
      </c>
      <c r="I143" s="52">
        <v>251520.734375</v>
      </c>
      <c r="J143" s="52">
        <v>435428.0625</v>
      </c>
      <c r="K143" s="52">
        <v>90391.3046875</v>
      </c>
      <c r="L143" s="52"/>
      <c r="M143" s="52">
        <v>1508350.75</v>
      </c>
      <c r="N143" s="52">
        <v>180367.65625</v>
      </c>
      <c r="O143" s="52">
        <v>229251.46875</v>
      </c>
      <c r="P143" s="52">
        <v>483219.5625</v>
      </c>
      <c r="Q143" s="52"/>
      <c r="R143" s="52"/>
      <c r="V143" s="3">
        <v>180367.65625</v>
      </c>
      <c r="W143" s="3">
        <v>2433193.5</v>
      </c>
      <c r="X143" s="3">
        <v>2613561.25</v>
      </c>
      <c r="Y143" s="3">
        <v>615795.75</v>
      </c>
      <c r="Z143" s="3">
        <v>2220821.75</v>
      </c>
      <c r="AA143" s="3">
        <v>12148251</v>
      </c>
      <c r="AB143" s="3">
        <v>0.87191039323806763</v>
      </c>
      <c r="AC143" s="3">
        <v>0.70199614763259888</v>
      </c>
      <c r="AD143" s="3">
        <v>13932912</v>
      </c>
      <c r="AE143" s="3">
        <v>19561668</v>
      </c>
      <c r="AF143" s="3">
        <v>5427599</v>
      </c>
      <c r="AG143" s="3">
        <v>54337.96484375</v>
      </c>
      <c r="AH143" s="3">
        <v>3485887</v>
      </c>
      <c r="AI143" s="3">
        <v>0</v>
      </c>
      <c r="AJ143" s="3">
        <v>0</v>
      </c>
      <c r="AK143" s="3">
        <v>64.151962280273438</v>
      </c>
      <c r="AL143" s="3">
        <v>48.098255157470703</v>
      </c>
      <c r="AM143" s="3">
        <v>256.412109375</v>
      </c>
      <c r="AN143" s="3">
        <v>99.885948181152344</v>
      </c>
    </row>
    <row r="144" spans="1:40">
      <c r="A144" s="3">
        <v>106169003</v>
      </c>
      <c r="B144" s="3" t="s">
        <v>491</v>
      </c>
      <c r="C144" s="3" t="s">
        <v>791</v>
      </c>
      <c r="D144" s="52" t="s">
        <v>47</v>
      </c>
      <c r="E144" s="52">
        <v>1001972.375</v>
      </c>
      <c r="F144" s="52">
        <v>137239.046875</v>
      </c>
      <c r="G144" s="52">
        <v>104879.421875</v>
      </c>
      <c r="H144" s="52">
        <v>256347</v>
      </c>
      <c r="I144" s="52">
        <v>118712.59375</v>
      </c>
      <c r="J144" s="52">
        <v>303761.03125</v>
      </c>
      <c r="K144" s="52">
        <v>65836.546875</v>
      </c>
      <c r="L144" s="52"/>
      <c r="M144" s="52">
        <v>1001972.375</v>
      </c>
      <c r="N144" s="52">
        <v>137239.046875</v>
      </c>
      <c r="O144" s="52">
        <v>128185.9609375</v>
      </c>
      <c r="P144" s="52">
        <v>313313</v>
      </c>
      <c r="Q144" s="52"/>
      <c r="R144" s="52"/>
      <c r="V144" s="3">
        <v>137239.046875</v>
      </c>
      <c r="W144" s="3">
        <v>1547747.875</v>
      </c>
      <c r="X144" s="3">
        <v>1684986.875</v>
      </c>
      <c r="Y144" s="3">
        <v>441000.0625</v>
      </c>
      <c r="Z144" s="3">
        <v>1443471.375</v>
      </c>
      <c r="AA144" s="3">
        <v>7832335.5</v>
      </c>
      <c r="AB144" s="3">
        <v>0.85114282369613647</v>
      </c>
      <c r="AC144" s="3">
        <v>0.66234725713729858</v>
      </c>
      <c r="AD144" s="3">
        <v>9202140</v>
      </c>
      <c r="AE144" s="3">
        <v>14188588</v>
      </c>
      <c r="AF144" s="3">
        <v>5326197</v>
      </c>
      <c r="AG144" s="3">
        <v>39412.74609375</v>
      </c>
      <c r="AH144" s="3">
        <v>1919745</v>
      </c>
      <c r="AI144" s="3">
        <v>0</v>
      </c>
      <c r="AJ144" s="3">
        <v>0</v>
      </c>
      <c r="AK144" s="3">
        <v>48.708736419677734</v>
      </c>
      <c r="AL144" s="3">
        <v>42.752334594726563</v>
      </c>
      <c r="AM144" s="3">
        <v>233.4813232421875</v>
      </c>
      <c r="AN144" s="3">
        <v>135.13894653320313</v>
      </c>
    </row>
    <row r="145" spans="1:40">
      <c r="A145" s="3">
        <v>106172003</v>
      </c>
      <c r="B145" s="3" t="s">
        <v>172</v>
      </c>
      <c r="C145" s="3" t="s">
        <v>791</v>
      </c>
      <c r="D145" s="52" t="s">
        <v>54</v>
      </c>
      <c r="E145" s="52">
        <v>2985114</v>
      </c>
      <c r="F145" s="52">
        <v>594700.9375</v>
      </c>
      <c r="G145" s="52">
        <v>1461752.125</v>
      </c>
      <c r="H145" s="52">
        <v>1571675.375</v>
      </c>
      <c r="I145" s="52">
        <v>500902.15625</v>
      </c>
      <c r="J145" s="52">
        <v>837938.75</v>
      </c>
      <c r="K145" s="52">
        <v>245897.796875</v>
      </c>
      <c r="L145" s="52"/>
      <c r="M145" s="52">
        <v>2985114</v>
      </c>
      <c r="N145" s="52">
        <v>594700.9375</v>
      </c>
      <c r="O145" s="52">
        <v>1786585.75</v>
      </c>
      <c r="P145" s="52">
        <v>1920936.625</v>
      </c>
      <c r="Q145" s="52"/>
      <c r="R145" s="52"/>
      <c r="V145" s="3">
        <v>594700.9375</v>
      </c>
      <c r="W145" s="3">
        <v>6765341.5</v>
      </c>
      <c r="X145" s="3">
        <v>7360042.5</v>
      </c>
      <c r="Y145" s="3">
        <v>1432639.75</v>
      </c>
      <c r="Z145" s="3">
        <v>6692636.5</v>
      </c>
      <c r="AA145" s="3">
        <v>26627902</v>
      </c>
      <c r="AB145" s="3">
        <v>0.81078678369522095</v>
      </c>
      <c r="AC145" s="3">
        <v>0.50236433744430542</v>
      </c>
      <c r="AD145" s="3">
        <v>32842052</v>
      </c>
      <c r="AE145" s="3">
        <v>62663900</v>
      </c>
      <c r="AF145" s="3">
        <v>31290532</v>
      </c>
      <c r="AG145" s="3">
        <v>174066.390625</v>
      </c>
      <c r="AH145" s="3">
        <v>19747917</v>
      </c>
      <c r="AI145" s="3">
        <v>0</v>
      </c>
      <c r="AJ145" s="3">
        <v>0</v>
      </c>
      <c r="AK145" s="3">
        <v>113.45048522949219</v>
      </c>
      <c r="AL145" s="3">
        <v>42.282962799072266</v>
      </c>
      <c r="AM145" s="3">
        <v>188.67543029785156</v>
      </c>
      <c r="AN145" s="3">
        <v>179.76205444335938</v>
      </c>
    </row>
    <row r="146" spans="1:40">
      <c r="A146" s="3">
        <v>106272003</v>
      </c>
      <c r="B146" s="3" t="s">
        <v>199</v>
      </c>
      <c r="C146" s="3" t="s">
        <v>791</v>
      </c>
      <c r="D146" s="52" t="s">
        <v>148</v>
      </c>
      <c r="E146" s="52">
        <v>570752.125</v>
      </c>
      <c r="F146" s="52">
        <v>75531.6015625</v>
      </c>
      <c r="G146" s="52">
        <v>182992.015625</v>
      </c>
      <c r="H146" s="52">
        <v>45920.69921875</v>
      </c>
      <c r="I146" s="52">
        <v>151807.515625</v>
      </c>
      <c r="J146" s="52">
        <v>206989.53125</v>
      </c>
      <c r="K146" s="52">
        <v>43409.546875</v>
      </c>
      <c r="L146" s="52"/>
      <c r="M146" s="52">
        <v>570752.125</v>
      </c>
      <c r="N146" s="52">
        <v>75531.6015625</v>
      </c>
      <c r="O146" s="52">
        <v>223656.921875</v>
      </c>
      <c r="P146" s="52">
        <v>56125.30078125</v>
      </c>
      <c r="Q146" s="52"/>
      <c r="R146" s="52"/>
      <c r="V146" s="3">
        <v>75531.6015625</v>
      </c>
      <c r="W146" s="3">
        <v>994881.875</v>
      </c>
      <c r="X146" s="3">
        <v>1070413.5</v>
      </c>
      <c r="Y146" s="3">
        <v>282521.125</v>
      </c>
      <c r="Z146" s="3">
        <v>850534.375</v>
      </c>
      <c r="AA146" s="3">
        <v>4822508</v>
      </c>
      <c r="AB146" s="3">
        <v>0.79993510246276855</v>
      </c>
      <c r="AC146" s="3">
        <v>0.40955230593681335</v>
      </c>
      <c r="AD146" s="3">
        <v>6028624</v>
      </c>
      <c r="AE146" s="3">
        <v>14155969</v>
      </c>
      <c r="AF146" s="3">
        <v>5750488</v>
      </c>
      <c r="AG146" s="3">
        <v>39322.13671875</v>
      </c>
      <c r="AH146" s="3">
        <v>5771649</v>
      </c>
      <c r="AI146" s="3">
        <v>0</v>
      </c>
      <c r="AJ146" s="3">
        <v>0</v>
      </c>
      <c r="AK146" s="3">
        <v>146.77862548828125</v>
      </c>
      <c r="AL146" s="3">
        <v>27.221651077270508</v>
      </c>
      <c r="AM146" s="3">
        <v>153.31375122070313</v>
      </c>
      <c r="AN146" s="3">
        <v>146.240478515625</v>
      </c>
    </row>
    <row r="147" spans="1:40">
      <c r="A147" s="3">
        <v>106330703</v>
      </c>
      <c r="B147" s="3" t="s">
        <v>98</v>
      </c>
      <c r="C147" s="3" t="s">
        <v>791</v>
      </c>
      <c r="D147" s="52" t="s">
        <v>60</v>
      </c>
      <c r="E147" s="52">
        <v>1208507.75</v>
      </c>
      <c r="F147" s="52">
        <v>132091.796875</v>
      </c>
      <c r="G147" s="52">
        <v>275985.1875</v>
      </c>
      <c r="H147" s="52">
        <v>365349.15625</v>
      </c>
      <c r="I147" s="52">
        <v>122671.1171875</v>
      </c>
      <c r="J147" s="52">
        <v>384575.3125</v>
      </c>
      <c r="K147" s="52">
        <v>77994.96875</v>
      </c>
      <c r="L147" s="52">
        <v>15049.650390625</v>
      </c>
      <c r="M147" s="52">
        <v>1208507.75</v>
      </c>
      <c r="N147" s="52">
        <v>132091.796875</v>
      </c>
      <c r="O147" s="52">
        <v>337315.21875</v>
      </c>
      <c r="P147" s="52">
        <v>446537.84375</v>
      </c>
      <c r="Q147" s="52">
        <v>15049.650390625</v>
      </c>
      <c r="R147" s="52"/>
      <c r="V147" s="3">
        <v>132091.796875</v>
      </c>
      <c r="W147" s="3">
        <v>2065557.875</v>
      </c>
      <c r="X147" s="3">
        <v>2197649.75</v>
      </c>
      <c r="Y147" s="3">
        <v>516667.125</v>
      </c>
      <c r="Z147" s="3">
        <v>2007410.5</v>
      </c>
      <c r="AA147" s="3">
        <v>9682518</v>
      </c>
      <c r="AB147" s="3">
        <v>0.84586995840072632</v>
      </c>
      <c r="AC147" s="3">
        <v>0.66158884763717651</v>
      </c>
      <c r="AD147" s="3">
        <v>11446816</v>
      </c>
      <c r="AE147" s="3">
        <v>17264210</v>
      </c>
      <c r="AF147" s="3">
        <v>9274926</v>
      </c>
      <c r="AG147" s="3">
        <v>47956.140625</v>
      </c>
      <c r="AH147" s="3">
        <v>2923394</v>
      </c>
      <c r="AI147" s="3">
        <v>0</v>
      </c>
      <c r="AJ147" s="3">
        <v>0</v>
      </c>
      <c r="AK147" s="3">
        <v>60.959743499755859</v>
      </c>
      <c r="AL147" s="3">
        <v>45.826244354248047</v>
      </c>
      <c r="AM147" s="3">
        <v>238.69343566894531</v>
      </c>
      <c r="AN147" s="3">
        <v>193.40434265136719</v>
      </c>
    </row>
    <row r="148" spans="1:40">
      <c r="A148" s="3">
        <v>106330803</v>
      </c>
      <c r="B148" s="3" t="s">
        <v>99</v>
      </c>
      <c r="C148" s="3" t="s">
        <v>791</v>
      </c>
      <c r="D148" s="52" t="s">
        <v>60</v>
      </c>
      <c r="E148" s="52">
        <v>1575804.625</v>
      </c>
      <c r="F148" s="52">
        <v>217045.046875</v>
      </c>
      <c r="G148" s="52">
        <v>523710.4375</v>
      </c>
      <c r="H148" s="52">
        <v>784757.6875</v>
      </c>
      <c r="I148" s="52">
        <v>254263.8125</v>
      </c>
      <c r="J148" s="52">
        <v>497647.28125</v>
      </c>
      <c r="K148" s="52">
        <v>97455.140625</v>
      </c>
      <c r="L148" s="52"/>
      <c r="M148" s="52">
        <v>1575804.625</v>
      </c>
      <c r="N148" s="52">
        <v>217045.046875</v>
      </c>
      <c r="O148" s="52">
        <v>640090.5</v>
      </c>
      <c r="P148" s="52">
        <v>959148.3125</v>
      </c>
      <c r="Q148" s="52"/>
      <c r="R148" s="52"/>
      <c r="V148" s="3">
        <v>217045.046875</v>
      </c>
      <c r="W148" s="3">
        <v>3235991.75</v>
      </c>
      <c r="X148" s="3">
        <v>3453036.75</v>
      </c>
      <c r="Y148" s="3">
        <v>714692.3125</v>
      </c>
      <c r="Z148" s="3">
        <v>3175043.25</v>
      </c>
      <c r="AA148" s="3">
        <v>13620767</v>
      </c>
      <c r="AB148" s="3">
        <v>0.83503240346908569</v>
      </c>
      <c r="AC148" s="3">
        <v>0.57815325260162354</v>
      </c>
      <c r="AD148" s="3">
        <v>16311663</v>
      </c>
      <c r="AE148" s="3">
        <v>28088956</v>
      </c>
      <c r="AF148" s="3">
        <v>13154570</v>
      </c>
      <c r="AG148" s="3">
        <v>78024.875</v>
      </c>
      <c r="AH148" s="3">
        <v>6598756</v>
      </c>
      <c r="AI148" s="3">
        <v>0</v>
      </c>
      <c r="AJ148" s="3">
        <v>0</v>
      </c>
      <c r="AK148" s="3">
        <v>84.572463989257813</v>
      </c>
      <c r="AL148" s="3">
        <v>44.255588531494141</v>
      </c>
      <c r="AM148" s="3">
        <v>209.05722045898438</v>
      </c>
      <c r="AN148" s="3">
        <v>168.59457397460938</v>
      </c>
    </row>
    <row r="149" spans="1:40">
      <c r="A149" s="3">
        <v>106333407</v>
      </c>
      <c r="B149" s="3" t="s">
        <v>589</v>
      </c>
      <c r="C149" s="3" t="s">
        <v>552</v>
      </c>
      <c r="D149" s="52" t="s">
        <v>60</v>
      </c>
      <c r="E149" s="52"/>
      <c r="F149" s="52"/>
      <c r="G149" s="52"/>
      <c r="H149" s="52"/>
      <c r="I149" s="52"/>
      <c r="J149" s="52">
        <v>206010.5</v>
      </c>
      <c r="K149" s="52">
        <v>43408.42578125</v>
      </c>
      <c r="L149" s="52">
        <v>144496.953125</v>
      </c>
      <c r="M149" s="52"/>
      <c r="N149" s="52"/>
      <c r="O149" s="52"/>
      <c r="P149" s="52"/>
      <c r="Q149" s="52">
        <v>144496.953125</v>
      </c>
      <c r="R149" s="52"/>
      <c r="V149" s="3">
        <v>0</v>
      </c>
      <c r="W149" s="3">
        <v>187905.375</v>
      </c>
      <c r="X149" s="3">
        <v>187905.375</v>
      </c>
      <c r="Y149" s="3">
        <v>206010.5</v>
      </c>
      <c r="Z149" s="3">
        <v>144496.953125</v>
      </c>
      <c r="AA149" s="3">
        <v>687721.5</v>
      </c>
      <c r="AB149" s="3">
        <v>0.42100536823272705</v>
      </c>
      <c r="AC149" s="3">
        <v>0.17390139400959015</v>
      </c>
      <c r="AD149" s="3">
        <v>1633521.875</v>
      </c>
      <c r="AE149" s="3">
        <v>9384076</v>
      </c>
      <c r="AF149" s="3">
        <v>509637</v>
      </c>
      <c r="AG149" s="3">
        <v>26066.876953125</v>
      </c>
      <c r="AJ149" s="3">
        <v>0</v>
      </c>
      <c r="AL149" s="3">
        <v>7.2085881233215332</v>
      </c>
      <c r="AM149" s="3">
        <v>62.666572570800781</v>
      </c>
      <c r="AN149" s="3">
        <v>19.55113410949707</v>
      </c>
    </row>
    <row r="150" spans="1:40">
      <c r="A150" s="3">
        <v>106338003</v>
      </c>
      <c r="B150" s="3" t="s">
        <v>400</v>
      </c>
      <c r="C150" s="3" t="s">
        <v>791</v>
      </c>
      <c r="D150" s="52" t="s">
        <v>60</v>
      </c>
      <c r="E150" s="52">
        <v>2707329.25</v>
      </c>
      <c r="F150" s="52">
        <v>348010.34375</v>
      </c>
      <c r="G150" s="52">
        <v>818351.8125</v>
      </c>
      <c r="H150" s="52">
        <v>479638.8125</v>
      </c>
      <c r="I150" s="52">
        <v>610347.5625</v>
      </c>
      <c r="J150" s="52">
        <v>730058.1875</v>
      </c>
      <c r="K150" s="52">
        <v>159831.765625</v>
      </c>
      <c r="L150" s="52"/>
      <c r="M150" s="52">
        <v>2707329.25</v>
      </c>
      <c r="N150" s="52">
        <v>348010.34375</v>
      </c>
      <c r="O150" s="52">
        <v>1000207.8125</v>
      </c>
      <c r="P150" s="52">
        <v>586225.1875</v>
      </c>
      <c r="Q150" s="52"/>
      <c r="R150" s="52"/>
      <c r="V150" s="3">
        <v>348010.34375</v>
      </c>
      <c r="W150" s="3">
        <v>4775499.5</v>
      </c>
      <c r="X150" s="3">
        <v>5123510</v>
      </c>
      <c r="Y150" s="3">
        <v>1078068.5</v>
      </c>
      <c r="Z150" s="3">
        <v>4293762</v>
      </c>
      <c r="AA150" s="3">
        <v>23313320</v>
      </c>
      <c r="AB150" s="3">
        <v>0.84514188766479492</v>
      </c>
      <c r="AC150" s="3">
        <v>0.61723160743713379</v>
      </c>
      <c r="AD150" s="3">
        <v>27585096</v>
      </c>
      <c r="AE150" s="3">
        <v>43385972</v>
      </c>
      <c r="AF150" s="3">
        <v>16297416</v>
      </c>
      <c r="AG150" s="3">
        <v>120516.5859375</v>
      </c>
      <c r="AH150" s="3">
        <v>7300182</v>
      </c>
      <c r="AI150" s="3">
        <v>0</v>
      </c>
      <c r="AJ150" s="3">
        <v>0</v>
      </c>
      <c r="AK150" s="3">
        <v>60.574085235595703</v>
      </c>
      <c r="AL150" s="3">
        <v>42.512905120849609</v>
      </c>
      <c r="AM150" s="3">
        <v>228.89045715332031</v>
      </c>
      <c r="AN150" s="3">
        <v>135.22964477539063</v>
      </c>
    </row>
    <row r="151" spans="1:40">
      <c r="A151" s="3">
        <v>106611303</v>
      </c>
      <c r="B151" s="3" t="s">
        <v>156</v>
      </c>
      <c r="C151" s="3" t="s">
        <v>791</v>
      </c>
      <c r="D151" s="52" t="s">
        <v>148</v>
      </c>
      <c r="E151" s="52">
        <v>1185682.625</v>
      </c>
      <c r="F151" s="52">
        <v>168648.15625</v>
      </c>
      <c r="G151" s="52">
        <v>429741.59375</v>
      </c>
      <c r="H151" s="52">
        <v>442759.0625</v>
      </c>
      <c r="I151" s="52">
        <v>147364.765625</v>
      </c>
      <c r="J151" s="52">
        <v>424629.21875</v>
      </c>
      <c r="K151" s="52">
        <v>93267.6484375</v>
      </c>
      <c r="L151" s="52"/>
      <c r="M151" s="52">
        <v>1185682.625</v>
      </c>
      <c r="N151" s="52">
        <v>168648.15625</v>
      </c>
      <c r="O151" s="52">
        <v>525239.6875</v>
      </c>
      <c r="P151" s="52">
        <v>541149.9375</v>
      </c>
      <c r="Q151" s="52"/>
      <c r="R151" s="52"/>
      <c r="V151" s="3">
        <v>168648.15625</v>
      </c>
      <c r="W151" s="3">
        <v>2298815.75</v>
      </c>
      <c r="X151" s="3">
        <v>2467464</v>
      </c>
      <c r="Y151" s="3">
        <v>593277.375</v>
      </c>
      <c r="Z151" s="3">
        <v>2252072.25</v>
      </c>
      <c r="AA151" s="3">
        <v>10094268</v>
      </c>
      <c r="AB151" s="3">
        <v>0.80642247200012207</v>
      </c>
      <c r="AC151" s="3">
        <v>0.5406489372253418</v>
      </c>
      <c r="AD151" s="3">
        <v>12517345</v>
      </c>
      <c r="AE151" s="3">
        <v>22931772</v>
      </c>
      <c r="AF151" s="3">
        <v>3808060</v>
      </c>
      <c r="AG151" s="3">
        <v>63699.3671875</v>
      </c>
      <c r="AH151" s="3">
        <v>6270717</v>
      </c>
      <c r="AI151" s="3">
        <v>0</v>
      </c>
      <c r="AJ151" s="3">
        <v>0</v>
      </c>
      <c r="AK151" s="3">
        <v>98.442375183105469</v>
      </c>
      <c r="AL151" s="3">
        <v>38.736083984375</v>
      </c>
      <c r="AM151" s="3">
        <v>196.50657653808594</v>
      </c>
      <c r="AN151" s="3">
        <v>59.781757354736328</v>
      </c>
    </row>
    <row r="152" spans="1:40">
      <c r="A152" s="3">
        <v>106612203</v>
      </c>
      <c r="B152" s="3" t="s">
        <v>205</v>
      </c>
      <c r="C152" s="3" t="s">
        <v>791</v>
      </c>
      <c r="D152" s="52" t="s">
        <v>148</v>
      </c>
      <c r="E152" s="52">
        <v>2060589.125</v>
      </c>
      <c r="F152" s="52">
        <v>332531.09375</v>
      </c>
      <c r="G152" s="52">
        <v>690086</v>
      </c>
      <c r="H152" s="52">
        <v>772519.5</v>
      </c>
      <c r="I152" s="52">
        <v>284272.40625</v>
      </c>
      <c r="J152" s="52">
        <v>797742.625</v>
      </c>
      <c r="K152" s="52">
        <v>160348.234375</v>
      </c>
      <c r="L152" s="52"/>
      <c r="M152" s="52">
        <v>2060589.125</v>
      </c>
      <c r="N152" s="52">
        <v>332531.09375</v>
      </c>
      <c r="O152" s="52">
        <v>843438.4375</v>
      </c>
      <c r="P152" s="52">
        <v>944190.5</v>
      </c>
      <c r="Q152" s="52"/>
      <c r="R152" s="52"/>
      <c r="V152" s="3">
        <v>332531.09375</v>
      </c>
      <c r="W152" s="3">
        <v>3967815.25</v>
      </c>
      <c r="X152" s="3">
        <v>4300346.5</v>
      </c>
      <c r="Y152" s="3">
        <v>1130273.75</v>
      </c>
      <c r="Z152" s="3">
        <v>3848218</v>
      </c>
      <c r="AA152" s="3">
        <v>17638474</v>
      </c>
      <c r="AB152" s="3">
        <v>0.82921051979064941</v>
      </c>
      <c r="AC152" s="3">
        <v>0.58697837591171265</v>
      </c>
      <c r="AD152" s="3">
        <v>21271406</v>
      </c>
      <c r="AE152" s="3">
        <v>37360432</v>
      </c>
      <c r="AF152" s="3">
        <v>9187917</v>
      </c>
      <c r="AG152" s="3">
        <v>103778.9765625</v>
      </c>
      <c r="AH152" s="3">
        <v>8893451</v>
      </c>
      <c r="AI152" s="3">
        <v>0</v>
      </c>
      <c r="AJ152" s="3">
        <v>0</v>
      </c>
      <c r="AK152" s="3">
        <v>85.696075439453125</v>
      </c>
      <c r="AL152" s="3">
        <v>41.437549591064453</v>
      </c>
      <c r="AM152" s="3">
        <v>204.96835327148438</v>
      </c>
      <c r="AN152" s="3">
        <v>88.53350830078125</v>
      </c>
    </row>
    <row r="153" spans="1:40">
      <c r="A153" s="3">
        <v>106616203</v>
      </c>
      <c r="B153" s="3" t="s">
        <v>359</v>
      </c>
      <c r="C153" s="3" t="s">
        <v>791</v>
      </c>
      <c r="D153" s="52" t="s">
        <v>148</v>
      </c>
      <c r="E153" s="52">
        <v>2565669.25</v>
      </c>
      <c r="F153" s="52">
        <v>315938.5625</v>
      </c>
      <c r="G153" s="52">
        <v>773275.8125</v>
      </c>
      <c r="H153" s="52">
        <v>774063.4375</v>
      </c>
      <c r="I153" s="52">
        <v>231188.015625</v>
      </c>
      <c r="J153" s="52">
        <v>799331.375</v>
      </c>
      <c r="K153" s="52">
        <v>167259.5625</v>
      </c>
      <c r="L153" s="52"/>
      <c r="M153" s="52">
        <v>2565669.25</v>
      </c>
      <c r="N153" s="52">
        <v>315938.5625</v>
      </c>
      <c r="O153" s="52">
        <v>945114.9375</v>
      </c>
      <c r="P153" s="52">
        <v>946077.5625</v>
      </c>
      <c r="Q153" s="52"/>
      <c r="R153" s="52"/>
      <c r="V153" s="3">
        <v>315938.5625</v>
      </c>
      <c r="W153" s="3">
        <v>4511456</v>
      </c>
      <c r="X153" s="3">
        <v>4827394.5</v>
      </c>
      <c r="Y153" s="3">
        <v>1115270</v>
      </c>
      <c r="Z153" s="3">
        <v>4456862</v>
      </c>
      <c r="AA153" s="3">
        <v>20258240</v>
      </c>
      <c r="AB153" s="3">
        <v>0.78796303272247314</v>
      </c>
      <c r="AC153" s="3">
        <v>0.68733012676239014</v>
      </c>
      <c r="AD153" s="3">
        <v>25709632</v>
      </c>
      <c r="AE153" s="3">
        <v>36216888</v>
      </c>
      <c r="AF153" s="3">
        <v>14562861</v>
      </c>
      <c r="AG153" s="3">
        <v>100602.46875</v>
      </c>
      <c r="AH153" s="3">
        <v>4578366</v>
      </c>
      <c r="AI153" s="3">
        <v>0</v>
      </c>
      <c r="AJ153" s="3">
        <v>0</v>
      </c>
      <c r="AK153" s="3">
        <v>45.509479522705078</v>
      </c>
      <c r="AL153" s="3">
        <v>47.984851837158203</v>
      </c>
      <c r="AM153" s="3">
        <v>255.55667114257813</v>
      </c>
      <c r="AN153" s="3">
        <v>144.75650024414063</v>
      </c>
    </row>
    <row r="154" spans="1:40">
      <c r="A154" s="3">
        <v>106617203</v>
      </c>
      <c r="B154" s="3" t="s">
        <v>478</v>
      </c>
      <c r="C154" s="3" t="s">
        <v>791</v>
      </c>
      <c r="D154" s="52" t="s">
        <v>148</v>
      </c>
      <c r="E154" s="52">
        <v>2614102.75</v>
      </c>
      <c r="F154" s="52">
        <v>333495.4375</v>
      </c>
      <c r="G154" s="52">
        <v>363756.4375</v>
      </c>
      <c r="H154" s="52">
        <v>734984.5625</v>
      </c>
      <c r="I154" s="52">
        <v>232183.84375</v>
      </c>
      <c r="J154" s="52">
        <v>922285.1875</v>
      </c>
      <c r="K154" s="52">
        <v>189795.53125</v>
      </c>
      <c r="L154" s="52">
        <v>7290</v>
      </c>
      <c r="M154" s="52">
        <v>2614102.75</v>
      </c>
      <c r="N154" s="52">
        <v>333495.4375</v>
      </c>
      <c r="O154" s="52">
        <v>444591.21875</v>
      </c>
      <c r="P154" s="52">
        <v>898314.4375</v>
      </c>
      <c r="Q154" s="52">
        <v>7290</v>
      </c>
      <c r="R154" s="52"/>
      <c r="V154" s="3">
        <v>333495.4375</v>
      </c>
      <c r="W154" s="3">
        <v>4142113</v>
      </c>
      <c r="X154" s="3">
        <v>4475608.5</v>
      </c>
      <c r="Y154" s="3">
        <v>1255780.625</v>
      </c>
      <c r="Z154" s="3">
        <v>3964298.5</v>
      </c>
      <c r="AA154" s="3">
        <v>19586954</v>
      </c>
      <c r="AB154" s="3">
        <v>0.81458359956741333</v>
      </c>
      <c r="AC154" s="3">
        <v>0.62845510244369507</v>
      </c>
      <c r="AD154" s="3">
        <v>24045358</v>
      </c>
      <c r="AE154" s="3">
        <v>37753892</v>
      </c>
      <c r="AF154" s="3">
        <v>8208635</v>
      </c>
      <c r="AG154" s="3">
        <v>104871.921875</v>
      </c>
      <c r="AH154" s="3">
        <v>6705207</v>
      </c>
      <c r="AI154" s="3">
        <v>0</v>
      </c>
      <c r="AJ154" s="3">
        <v>0</v>
      </c>
      <c r="AK154" s="3">
        <v>63.937103271484375</v>
      </c>
      <c r="AL154" s="3">
        <v>42.676898956298828</v>
      </c>
      <c r="AM154" s="3">
        <v>229.2830810546875</v>
      </c>
      <c r="AN154" s="3">
        <v>78.27294921875</v>
      </c>
    </row>
    <row r="155" spans="1:40">
      <c r="A155" s="3">
        <v>106618603</v>
      </c>
      <c r="B155" s="3" t="s">
        <v>505</v>
      </c>
      <c r="C155" s="3" t="s">
        <v>791</v>
      </c>
      <c r="D155" s="52" t="s">
        <v>148</v>
      </c>
      <c r="E155" s="52">
        <v>1134425.875</v>
      </c>
      <c r="F155" s="52">
        <v>131506.046875</v>
      </c>
      <c r="G155" s="52">
        <v>251171.0625</v>
      </c>
      <c r="H155" s="52">
        <v>240136.203125</v>
      </c>
      <c r="I155" s="52">
        <v>139285.796875</v>
      </c>
      <c r="J155" s="52">
        <v>358772.90625</v>
      </c>
      <c r="K155" s="52">
        <v>74862.671875</v>
      </c>
      <c r="L155" s="52"/>
      <c r="M155" s="52">
        <v>1134425.875</v>
      </c>
      <c r="N155" s="52">
        <v>131506.046875</v>
      </c>
      <c r="O155" s="52">
        <v>306986.84375</v>
      </c>
      <c r="P155" s="52">
        <v>293499.8125</v>
      </c>
      <c r="Q155" s="52"/>
      <c r="R155" s="52"/>
      <c r="V155" s="3">
        <v>131506.046875</v>
      </c>
      <c r="W155" s="3">
        <v>1839881.625</v>
      </c>
      <c r="X155" s="3">
        <v>1971387.625</v>
      </c>
      <c r="Y155" s="3">
        <v>490278.9375</v>
      </c>
      <c r="Z155" s="3">
        <v>1734912.5</v>
      </c>
      <c r="AA155" s="3">
        <v>9131246</v>
      </c>
      <c r="AB155" s="3">
        <v>0.83123749494552612</v>
      </c>
      <c r="AC155" s="3">
        <v>0.71127122640609741</v>
      </c>
      <c r="AD155" s="3">
        <v>10985123</v>
      </c>
      <c r="AE155" s="3">
        <v>15637288</v>
      </c>
      <c r="AF155" s="3">
        <v>8155063</v>
      </c>
      <c r="AG155" s="3">
        <v>43436.91015625</v>
      </c>
      <c r="AH155" s="3">
        <v>2441438</v>
      </c>
      <c r="AI155" s="3">
        <v>0</v>
      </c>
      <c r="AJ155" s="3">
        <v>0</v>
      </c>
      <c r="AK155" s="3">
        <v>56.206531524658203</v>
      </c>
      <c r="AL155" s="3">
        <v>45.385078430175781</v>
      </c>
      <c r="AM155" s="3">
        <v>252.89834594726563</v>
      </c>
      <c r="AN155" s="3">
        <v>187.74501037597656</v>
      </c>
    </row>
    <row r="156" spans="1:40">
      <c r="A156" s="3">
        <v>106619107</v>
      </c>
      <c r="B156" s="3" t="s">
        <v>619</v>
      </c>
      <c r="C156" s="3" t="s">
        <v>552</v>
      </c>
      <c r="D156" s="52" t="s">
        <v>148</v>
      </c>
      <c r="E156" s="52"/>
      <c r="F156" s="52"/>
      <c r="G156" s="52"/>
      <c r="H156" s="52"/>
      <c r="I156" s="52"/>
      <c r="J156" s="52">
        <v>124981.8515625</v>
      </c>
      <c r="K156" s="52">
        <v>28039.400390625</v>
      </c>
      <c r="L156" s="52">
        <v>174549.296875</v>
      </c>
      <c r="M156" s="52"/>
      <c r="N156" s="52"/>
      <c r="O156" s="52"/>
      <c r="P156" s="52"/>
      <c r="Q156" s="52">
        <v>174549.296875</v>
      </c>
      <c r="R156" s="52"/>
      <c r="V156" s="3">
        <v>0</v>
      </c>
      <c r="W156" s="3">
        <v>202588.703125</v>
      </c>
      <c r="X156" s="3">
        <v>202588.703125</v>
      </c>
      <c r="Y156" s="3">
        <v>124981.8515625</v>
      </c>
      <c r="Z156" s="3">
        <v>174549.296875</v>
      </c>
      <c r="AA156" s="3">
        <v>913895.8125</v>
      </c>
      <c r="AB156" s="3">
        <v>0.58228963613510132</v>
      </c>
      <c r="AC156" s="3">
        <v>0.20352433621883392</v>
      </c>
      <c r="AD156" s="3">
        <v>1569486.625</v>
      </c>
      <c r="AE156" s="3">
        <v>7640408</v>
      </c>
      <c r="AF156" s="3">
        <v>1059172</v>
      </c>
      <c r="AG156" s="3">
        <v>21223.35546875</v>
      </c>
      <c r="AJ156" s="3">
        <v>0</v>
      </c>
      <c r="AL156" s="3">
        <v>9.5455551147460938</v>
      </c>
      <c r="AM156" s="3">
        <v>73.950920104980469</v>
      </c>
      <c r="AN156" s="3">
        <v>49.905963897705078</v>
      </c>
    </row>
    <row r="157" spans="1:40">
      <c r="A157" s="3">
        <v>107000000</v>
      </c>
      <c r="B157" s="3" t="s">
        <v>632</v>
      </c>
      <c r="C157" s="3" t="s">
        <v>627</v>
      </c>
      <c r="D157" s="52" t="s">
        <v>45</v>
      </c>
      <c r="E157" s="52"/>
      <c r="F157" s="52"/>
      <c r="G157" s="52"/>
      <c r="H157" s="52"/>
      <c r="I157" s="52"/>
      <c r="J157" s="52">
        <v>529002.875</v>
      </c>
      <c r="K157" s="52">
        <v>108942.8203125</v>
      </c>
      <c r="L157" s="52"/>
      <c r="M157" s="52"/>
      <c r="N157" s="52"/>
      <c r="O157" s="52"/>
      <c r="P157" s="52"/>
      <c r="Q157" s="52"/>
      <c r="R157" s="52">
        <v>205720.78125</v>
      </c>
      <c r="S157" s="3">
        <v>744471.1875</v>
      </c>
      <c r="T157" s="3">
        <v>390590.96875</v>
      </c>
      <c r="U157" s="3">
        <v>390590.96875</v>
      </c>
      <c r="V157" s="3">
        <v>390590.96875</v>
      </c>
      <c r="W157" s="3">
        <v>1449725.75</v>
      </c>
      <c r="X157" s="3">
        <v>1840316.75</v>
      </c>
      <c r="Y157" s="3">
        <v>529002.875</v>
      </c>
      <c r="Z157" s="3">
        <v>0</v>
      </c>
      <c r="AA157" s="3">
        <v>7846888</v>
      </c>
      <c r="AB157" s="3">
        <v>0.67294919490814209</v>
      </c>
      <c r="AC157" s="3">
        <v>0.27791625261306763</v>
      </c>
      <c r="AD157" s="3">
        <v>11660446</v>
      </c>
      <c r="AE157" s="3">
        <v>41992604</v>
      </c>
      <c r="AF157" s="3">
        <v>4580156</v>
      </c>
      <c r="AG157" s="3">
        <v>116646.125</v>
      </c>
      <c r="AJ157" s="3">
        <v>0</v>
      </c>
      <c r="AL157" s="3">
        <v>15.776921272277832</v>
      </c>
      <c r="AM157" s="3">
        <v>99.964279174804688</v>
      </c>
      <c r="AN157" s="3">
        <v>39.265392303466797</v>
      </c>
    </row>
    <row r="158" spans="1:40">
      <c r="A158" s="3">
        <v>107650603</v>
      </c>
      <c r="B158" s="3" t="s">
        <v>73</v>
      </c>
      <c r="C158" s="3" t="s">
        <v>791</v>
      </c>
      <c r="D158" s="52" t="s">
        <v>45</v>
      </c>
      <c r="E158" s="52">
        <v>1750848</v>
      </c>
      <c r="F158" s="52">
        <v>301833.3125</v>
      </c>
      <c r="G158" s="52">
        <v>739648.1875</v>
      </c>
      <c r="H158" s="52">
        <v>1083971.75</v>
      </c>
      <c r="I158" s="52">
        <v>207314.796875</v>
      </c>
      <c r="J158" s="52">
        <v>835998.9375</v>
      </c>
      <c r="K158" s="52">
        <v>183913.515625</v>
      </c>
      <c r="L158" s="52"/>
      <c r="M158" s="52">
        <v>1750848</v>
      </c>
      <c r="N158" s="52">
        <v>301833.3125</v>
      </c>
      <c r="O158" s="52">
        <v>904014.4375</v>
      </c>
      <c r="P158" s="52">
        <v>1324854.25</v>
      </c>
      <c r="Q158" s="52"/>
      <c r="R158" s="52"/>
      <c r="V158" s="3">
        <v>301833.3125</v>
      </c>
      <c r="W158" s="3">
        <v>3965696.25</v>
      </c>
      <c r="X158" s="3">
        <v>4267529.5</v>
      </c>
      <c r="Y158" s="3">
        <v>1137832.25</v>
      </c>
      <c r="Z158" s="3">
        <v>3979716.75</v>
      </c>
      <c r="AA158" s="3">
        <v>15263262</v>
      </c>
      <c r="AB158" s="3">
        <v>0.80647557973861694</v>
      </c>
      <c r="AC158" s="3">
        <v>0.44661599397659302</v>
      </c>
      <c r="AD158" s="3">
        <v>18925882</v>
      </c>
      <c r="AE158" s="3">
        <v>41334340</v>
      </c>
      <c r="AF158" s="3">
        <v>4435417</v>
      </c>
      <c r="AG158" s="3">
        <v>114817.609375</v>
      </c>
      <c r="AH158" s="3">
        <v>16498937</v>
      </c>
      <c r="AI158" s="3">
        <v>0</v>
      </c>
      <c r="AJ158" s="3">
        <v>0</v>
      </c>
      <c r="AK158" s="3">
        <v>143.69691467285156</v>
      </c>
      <c r="AL158" s="3">
        <v>37.167900085449219</v>
      </c>
      <c r="AM158" s="3">
        <v>164.83432006835938</v>
      </c>
      <c r="AN158" s="3">
        <v>38.630111694335938</v>
      </c>
    </row>
    <row r="159" spans="1:40">
      <c r="A159" s="3">
        <v>107650703</v>
      </c>
      <c r="B159" s="3" t="s">
        <v>103</v>
      </c>
      <c r="C159" s="3" t="s">
        <v>791</v>
      </c>
      <c r="D159" s="52" t="s">
        <v>45</v>
      </c>
      <c r="E159" s="52">
        <v>1040306.375</v>
      </c>
      <c r="F159" s="52">
        <v>232969.046875</v>
      </c>
      <c r="G159" s="52">
        <v>550081.25</v>
      </c>
      <c r="H159" s="52">
        <v>302208.3125</v>
      </c>
      <c r="I159" s="52">
        <v>154275.28125</v>
      </c>
      <c r="J159" s="52">
        <v>637251.25</v>
      </c>
      <c r="K159" s="52">
        <v>136607.671875</v>
      </c>
      <c r="L159" s="52"/>
      <c r="M159" s="52">
        <v>1040306.375</v>
      </c>
      <c r="N159" s="52">
        <v>232969.046875</v>
      </c>
      <c r="O159" s="52">
        <v>672321.5</v>
      </c>
      <c r="P159" s="52">
        <v>369365.6875</v>
      </c>
      <c r="Q159" s="52"/>
      <c r="R159" s="52"/>
      <c r="V159" s="3">
        <v>232969.046875</v>
      </c>
      <c r="W159" s="3">
        <v>2183479</v>
      </c>
      <c r="X159" s="3">
        <v>2416448</v>
      </c>
      <c r="Y159" s="3">
        <v>870220.3125</v>
      </c>
      <c r="Z159" s="3">
        <v>2081993.5</v>
      </c>
      <c r="AA159" s="3">
        <v>9806755</v>
      </c>
      <c r="AB159" s="3">
        <v>0.75988233089447021</v>
      </c>
      <c r="AC159" s="3">
        <v>0.39273026585578918</v>
      </c>
      <c r="AD159" s="3">
        <v>12905623</v>
      </c>
      <c r="AE159" s="3">
        <v>33098136</v>
      </c>
      <c r="AF159" s="3">
        <v>3435064</v>
      </c>
      <c r="AG159" s="3">
        <v>91939.265625</v>
      </c>
      <c r="AH159" s="3">
        <v>16749799</v>
      </c>
      <c r="AI159" s="3">
        <v>0</v>
      </c>
      <c r="AJ159" s="3">
        <v>0</v>
      </c>
      <c r="AK159" s="3">
        <v>182.18330383300781</v>
      </c>
      <c r="AL159" s="3">
        <v>26.283090591430664</v>
      </c>
      <c r="AM159" s="3">
        <v>140.37118530273438</v>
      </c>
      <c r="AN159" s="3">
        <v>37.362316131591797</v>
      </c>
    </row>
    <row r="160" spans="1:40">
      <c r="A160" s="3">
        <v>107651207</v>
      </c>
      <c r="B160" s="3" t="s">
        <v>569</v>
      </c>
      <c r="C160" s="3" t="s">
        <v>552</v>
      </c>
      <c r="D160" s="52" t="s">
        <v>45</v>
      </c>
      <c r="E160" s="52"/>
      <c r="F160" s="52"/>
      <c r="G160" s="52"/>
      <c r="H160" s="52"/>
      <c r="I160" s="52"/>
      <c r="J160" s="52">
        <v>184768.40625</v>
      </c>
      <c r="K160" s="52">
        <v>40696.1484375</v>
      </c>
      <c r="L160" s="52">
        <v>299413.65625</v>
      </c>
      <c r="M160" s="52"/>
      <c r="N160" s="52"/>
      <c r="O160" s="52"/>
      <c r="P160" s="52"/>
      <c r="Q160" s="52">
        <v>299413.65625</v>
      </c>
      <c r="R160" s="52"/>
      <c r="V160" s="3">
        <v>0</v>
      </c>
      <c r="W160" s="3">
        <v>340109.8125</v>
      </c>
      <c r="X160" s="3">
        <v>340109.8125</v>
      </c>
      <c r="Y160" s="3">
        <v>184768.40625</v>
      </c>
      <c r="Z160" s="3">
        <v>299413.65625</v>
      </c>
      <c r="AA160" s="3">
        <v>1384590.375</v>
      </c>
      <c r="AB160" s="3">
        <v>0.57751518487930298</v>
      </c>
      <c r="AC160" s="3">
        <v>0.23029217123985291</v>
      </c>
      <c r="AD160" s="3">
        <v>2397496</v>
      </c>
      <c r="AE160" s="3">
        <v>10325218</v>
      </c>
      <c r="AF160" s="3">
        <v>642632</v>
      </c>
      <c r="AG160" s="3">
        <v>28681.16015625</v>
      </c>
      <c r="AJ160" s="3">
        <v>0</v>
      </c>
      <c r="AL160" s="3">
        <v>11.85830020904541</v>
      </c>
      <c r="AM160" s="3">
        <v>83.591316223144531</v>
      </c>
      <c r="AN160" s="3">
        <v>22.40606689453125</v>
      </c>
    </row>
    <row r="161" spans="1:40">
      <c r="A161" s="3">
        <v>107651603</v>
      </c>
      <c r="B161" s="3" t="s">
        <v>167</v>
      </c>
      <c r="C161" s="3" t="s">
        <v>791</v>
      </c>
      <c r="D161" s="52" t="s">
        <v>45</v>
      </c>
      <c r="E161" s="52">
        <v>1961465</v>
      </c>
      <c r="F161" s="52">
        <v>314353.0625</v>
      </c>
      <c r="G161" s="52">
        <v>760283.125</v>
      </c>
      <c r="H161" s="52">
        <v>716500.375</v>
      </c>
      <c r="I161" s="52">
        <v>215039.109375</v>
      </c>
      <c r="J161" s="52">
        <v>689687.125</v>
      </c>
      <c r="K161" s="52">
        <v>103176.0390625</v>
      </c>
      <c r="L161" s="52">
        <v>22005</v>
      </c>
      <c r="M161" s="52">
        <v>1961465</v>
      </c>
      <c r="N161" s="52">
        <v>314353.0625</v>
      </c>
      <c r="O161" s="52">
        <v>929234.9375</v>
      </c>
      <c r="P161" s="52">
        <v>875722.625</v>
      </c>
      <c r="Q161" s="52">
        <v>22005</v>
      </c>
      <c r="R161" s="52"/>
      <c r="V161" s="3">
        <v>314353.0625</v>
      </c>
      <c r="W161" s="3">
        <v>3778468.5</v>
      </c>
      <c r="X161" s="3">
        <v>4092821.5</v>
      </c>
      <c r="Y161" s="3">
        <v>1004040.1875</v>
      </c>
      <c r="Z161" s="3">
        <v>3788427.5</v>
      </c>
      <c r="AA161" s="3">
        <v>17208864</v>
      </c>
      <c r="AB161" s="3">
        <v>0.82206594944000244</v>
      </c>
      <c r="AC161" s="3">
        <v>0.48729711771011353</v>
      </c>
      <c r="AD161" s="3">
        <v>20933678</v>
      </c>
      <c r="AE161" s="3">
        <v>41119876</v>
      </c>
      <c r="AF161" s="3">
        <v>12841846</v>
      </c>
      <c r="AG161" s="3">
        <v>114221.875</v>
      </c>
      <c r="AH161" s="3">
        <v>11283715</v>
      </c>
      <c r="AI161" s="3">
        <v>0</v>
      </c>
      <c r="AJ161" s="3">
        <v>0</v>
      </c>
      <c r="AK161" s="3">
        <v>98.787689208984375</v>
      </c>
      <c r="AL161" s="3">
        <v>35.832202911376953</v>
      </c>
      <c r="AM161" s="3">
        <v>183.27206420898438</v>
      </c>
      <c r="AN161" s="3">
        <v>112.428955078125</v>
      </c>
    </row>
    <row r="162" spans="1:40">
      <c r="A162" s="3">
        <v>107652207</v>
      </c>
      <c r="B162" s="3" t="s">
        <v>577</v>
      </c>
      <c r="C162" s="3" t="s">
        <v>552</v>
      </c>
      <c r="D162" s="52" t="s">
        <v>45</v>
      </c>
      <c r="E162" s="52"/>
      <c r="F162" s="52"/>
      <c r="G162" s="52"/>
      <c r="H162" s="52"/>
      <c r="I162" s="52"/>
      <c r="J162" s="52">
        <v>80840.796875</v>
      </c>
      <c r="K162" s="52">
        <v>15850.2890625</v>
      </c>
      <c r="L162" s="52">
        <v>97687.796875</v>
      </c>
      <c r="M162" s="52"/>
      <c r="N162" s="52"/>
      <c r="O162" s="52"/>
      <c r="P162" s="52"/>
      <c r="Q162" s="52">
        <v>97687.796875</v>
      </c>
      <c r="R162" s="52"/>
      <c r="V162" s="3">
        <v>0</v>
      </c>
      <c r="W162" s="3">
        <v>113538.0859375</v>
      </c>
      <c r="X162" s="3">
        <v>113538.0859375</v>
      </c>
      <c r="Y162" s="3">
        <v>80840.796875</v>
      </c>
      <c r="Z162" s="3">
        <v>97687.796875</v>
      </c>
      <c r="AA162" s="3">
        <v>582608.5625</v>
      </c>
      <c r="AB162" s="3">
        <v>0.57649856805801392</v>
      </c>
      <c r="AC162" s="3">
        <v>0.23268397152423859</v>
      </c>
      <c r="AD162" s="3">
        <v>1010598.5</v>
      </c>
      <c r="AE162" s="3">
        <v>4343223.5</v>
      </c>
      <c r="AF162" s="3">
        <v>0</v>
      </c>
      <c r="AG162" s="3">
        <v>12064.509765625</v>
      </c>
      <c r="AJ162" s="3">
        <v>0</v>
      </c>
      <c r="AL162" s="3">
        <v>9.4109153747558594</v>
      </c>
      <c r="AM162" s="3">
        <v>83.766227722167969</v>
      </c>
      <c r="AN162" s="3">
        <v>0</v>
      </c>
    </row>
    <row r="163" spans="1:40">
      <c r="A163" s="3">
        <v>107652603</v>
      </c>
      <c r="B163" s="3" t="s">
        <v>206</v>
      </c>
      <c r="C163" s="3" t="s">
        <v>791</v>
      </c>
      <c r="D163" s="52" t="s">
        <v>45</v>
      </c>
      <c r="E163" s="52">
        <v>1269296.5</v>
      </c>
      <c r="F163" s="52">
        <v>351526.65625</v>
      </c>
      <c r="G163" s="52">
        <v>663544.6875</v>
      </c>
      <c r="H163" s="52">
        <v>173123.546875</v>
      </c>
      <c r="I163" s="52">
        <v>232699.859375</v>
      </c>
      <c r="J163" s="52">
        <v>1183732.625</v>
      </c>
      <c r="K163" s="52">
        <v>256398.3125</v>
      </c>
      <c r="L163" s="52"/>
      <c r="M163" s="52">
        <v>1269296.5</v>
      </c>
      <c r="N163" s="52">
        <v>351526.65625</v>
      </c>
      <c r="O163" s="52">
        <v>810999</v>
      </c>
      <c r="P163" s="52">
        <v>211595.453125</v>
      </c>
      <c r="Q163" s="52"/>
      <c r="R163" s="52"/>
      <c r="V163" s="3">
        <v>351526.65625</v>
      </c>
      <c r="W163" s="3">
        <v>2595062.75</v>
      </c>
      <c r="X163" s="3">
        <v>2946589.5</v>
      </c>
      <c r="Y163" s="3">
        <v>1535259.25</v>
      </c>
      <c r="Z163" s="3">
        <v>2291891</v>
      </c>
      <c r="AA163" s="3">
        <v>12779950</v>
      </c>
      <c r="AB163" s="3">
        <v>0.70660066604614258</v>
      </c>
      <c r="AC163" s="3">
        <v>0.28496724367141724</v>
      </c>
      <c r="AD163" s="3">
        <v>18086524</v>
      </c>
      <c r="AE163" s="3">
        <v>63440628</v>
      </c>
      <c r="AF163" s="3">
        <v>13125372</v>
      </c>
      <c r="AG163" s="3">
        <v>176223.96875</v>
      </c>
      <c r="AH163" s="3">
        <v>38824369</v>
      </c>
      <c r="AI163" s="3">
        <v>0</v>
      </c>
      <c r="AJ163" s="3">
        <v>0</v>
      </c>
      <c r="AK163" s="3">
        <v>220.31265258789063</v>
      </c>
      <c r="AL163" s="3">
        <v>16.720706939697266</v>
      </c>
      <c r="AM163" s="3">
        <v>102.63373565673828</v>
      </c>
      <c r="AN163" s="3">
        <v>74.481193542480469</v>
      </c>
    </row>
    <row r="164" spans="1:40">
      <c r="A164" s="3">
        <v>107653102</v>
      </c>
      <c r="B164" s="3" t="s">
        <v>220</v>
      </c>
      <c r="C164" s="3" t="s">
        <v>791</v>
      </c>
      <c r="D164" s="52" t="s">
        <v>45</v>
      </c>
      <c r="E164" s="52">
        <v>2045500.5</v>
      </c>
      <c r="F164" s="52">
        <v>398107.5</v>
      </c>
      <c r="G164" s="52">
        <v>592928.0625</v>
      </c>
      <c r="H164" s="52">
        <v>1334085.25</v>
      </c>
      <c r="I164" s="52">
        <v>183450.109375</v>
      </c>
      <c r="J164" s="52">
        <v>1032495.8125</v>
      </c>
      <c r="K164" s="52">
        <v>216635.4375</v>
      </c>
      <c r="L164" s="52"/>
      <c r="M164" s="52">
        <v>2045500.5</v>
      </c>
      <c r="N164" s="52">
        <v>398107.5</v>
      </c>
      <c r="O164" s="52">
        <v>724689.9375</v>
      </c>
      <c r="P164" s="52">
        <v>1630548.75</v>
      </c>
      <c r="Q164" s="52"/>
      <c r="R164" s="52"/>
      <c r="V164" s="3">
        <v>398107.5</v>
      </c>
      <c r="W164" s="3">
        <v>4372599</v>
      </c>
      <c r="X164" s="3">
        <v>4770706.5</v>
      </c>
      <c r="Y164" s="3">
        <v>1430603.25</v>
      </c>
      <c r="Z164" s="3">
        <v>4400739</v>
      </c>
      <c r="AA164" s="3">
        <v>17192504</v>
      </c>
      <c r="AB164" s="3">
        <v>0.77354073524475098</v>
      </c>
      <c r="AC164" s="3">
        <v>0.35299241542816162</v>
      </c>
      <c r="AD164" s="3">
        <v>22225726</v>
      </c>
      <c r="AE164" s="3">
        <v>62489728</v>
      </c>
      <c r="AF164" s="3">
        <v>6648954</v>
      </c>
      <c r="AG164" s="3">
        <v>173582.578125</v>
      </c>
      <c r="AH164" s="3">
        <v>30100232</v>
      </c>
      <c r="AI164" s="3">
        <v>0</v>
      </c>
      <c r="AJ164" s="3">
        <v>0</v>
      </c>
      <c r="AK164" s="3">
        <v>173.40583801269531</v>
      </c>
      <c r="AL164" s="3">
        <v>27.483785629272461</v>
      </c>
      <c r="AM164" s="3">
        <v>128.04122924804688</v>
      </c>
      <c r="AN164" s="3">
        <v>38.304271697998047</v>
      </c>
    </row>
    <row r="165" spans="1:40">
      <c r="A165" s="3">
        <v>107653203</v>
      </c>
      <c r="B165" s="3" t="s">
        <v>223</v>
      </c>
      <c r="C165" s="3" t="s">
        <v>791</v>
      </c>
      <c r="D165" s="52" t="s">
        <v>45</v>
      </c>
      <c r="E165" s="52">
        <v>1975928</v>
      </c>
      <c r="F165" s="52">
        <v>396612.59375</v>
      </c>
      <c r="G165" s="52">
        <v>649882.125</v>
      </c>
      <c r="H165" s="52">
        <v>1053802.75</v>
      </c>
      <c r="I165" s="52">
        <v>96046.515625</v>
      </c>
      <c r="J165" s="52">
        <v>857467.875</v>
      </c>
      <c r="K165" s="52">
        <v>183968.6875</v>
      </c>
      <c r="L165" s="52"/>
      <c r="M165" s="52">
        <v>1975928</v>
      </c>
      <c r="N165" s="52">
        <v>396612.59375</v>
      </c>
      <c r="O165" s="52">
        <v>794300.375</v>
      </c>
      <c r="P165" s="52">
        <v>1287981.25</v>
      </c>
      <c r="Q165" s="52"/>
      <c r="R165" s="52"/>
      <c r="V165" s="3">
        <v>396612.59375</v>
      </c>
      <c r="W165" s="3">
        <v>3959628</v>
      </c>
      <c r="X165" s="3">
        <v>4356240.5</v>
      </c>
      <c r="Y165" s="3">
        <v>1254080.5</v>
      </c>
      <c r="Z165" s="3">
        <v>4058209.75</v>
      </c>
      <c r="AA165" s="3">
        <v>16458532</v>
      </c>
      <c r="AB165" s="3">
        <v>0.79671841859817505</v>
      </c>
      <c r="AC165" s="3">
        <v>0.40646979212760925</v>
      </c>
      <c r="AD165" s="3">
        <v>20657904</v>
      </c>
      <c r="AE165" s="3">
        <v>49764416</v>
      </c>
      <c r="AF165" s="3">
        <v>6936936</v>
      </c>
      <c r="AG165" s="3">
        <v>138234.484375</v>
      </c>
      <c r="AH165" s="3">
        <v>20491926</v>
      </c>
      <c r="AI165" s="3">
        <v>0</v>
      </c>
      <c r="AJ165" s="3">
        <v>0</v>
      </c>
      <c r="AK165" s="3">
        <v>148.24032592773438</v>
      </c>
      <c r="AL165" s="3">
        <v>31.51341438293457</v>
      </c>
      <c r="AM165" s="3">
        <v>149.44102478027344</v>
      </c>
      <c r="AN165" s="3">
        <v>50.182384490966797</v>
      </c>
    </row>
    <row r="166" spans="1:40">
      <c r="A166" s="3">
        <v>107653802</v>
      </c>
      <c r="B166" s="3" t="s">
        <v>239</v>
      </c>
      <c r="C166" s="3" t="s">
        <v>791</v>
      </c>
      <c r="D166" s="52" t="s">
        <v>45</v>
      </c>
      <c r="E166" s="52">
        <v>3222309.75</v>
      </c>
      <c r="F166" s="52">
        <v>614410.1875</v>
      </c>
      <c r="G166" s="52">
        <v>985913</v>
      </c>
      <c r="H166" s="52">
        <v>1274747.875</v>
      </c>
      <c r="I166" s="52">
        <v>292768.3125</v>
      </c>
      <c r="J166" s="52">
        <v>2223509.5</v>
      </c>
      <c r="K166" s="52">
        <v>361274.78125</v>
      </c>
      <c r="L166" s="52"/>
      <c r="M166" s="52">
        <v>3222309.75</v>
      </c>
      <c r="N166" s="52">
        <v>614410.1875</v>
      </c>
      <c r="O166" s="52">
        <v>1205004.75</v>
      </c>
      <c r="P166" s="52">
        <v>1558025.125</v>
      </c>
      <c r="Q166" s="52"/>
      <c r="R166" s="52"/>
      <c r="V166" s="3">
        <v>614410.1875</v>
      </c>
      <c r="W166" s="3">
        <v>6137014.5</v>
      </c>
      <c r="X166" s="3">
        <v>6751424.5</v>
      </c>
      <c r="Y166" s="3">
        <v>2837919.75</v>
      </c>
      <c r="Z166" s="3">
        <v>5985339.5</v>
      </c>
      <c r="AA166" s="3">
        <v>28028336</v>
      </c>
      <c r="AB166" s="3">
        <v>0.75028324127197266</v>
      </c>
      <c r="AC166" s="3">
        <v>0.36407476663589478</v>
      </c>
      <c r="AD166" s="3">
        <v>37357008</v>
      </c>
      <c r="AE166" s="3">
        <v>101152528</v>
      </c>
      <c r="AF166" s="3">
        <v>18830424</v>
      </c>
      <c r="AG166" s="3">
        <v>280979.25</v>
      </c>
      <c r="AH166" s="3">
        <v>53348476</v>
      </c>
      <c r="AI166" s="3">
        <v>0</v>
      </c>
      <c r="AJ166" s="3">
        <v>0</v>
      </c>
      <c r="AK166" s="3">
        <v>189.86624145507813</v>
      </c>
      <c r="AL166" s="3">
        <v>24.028196334838867</v>
      </c>
      <c r="AM166" s="3">
        <v>132.95291137695313</v>
      </c>
      <c r="AN166" s="3">
        <v>67.017135620117188</v>
      </c>
    </row>
    <row r="167" spans="1:40">
      <c r="A167" s="3">
        <v>107654103</v>
      </c>
      <c r="B167" s="3" t="s">
        <v>250</v>
      </c>
      <c r="C167" s="3" t="s">
        <v>791</v>
      </c>
      <c r="D167" s="52" t="s">
        <v>45</v>
      </c>
      <c r="E167" s="52">
        <v>1556303</v>
      </c>
      <c r="F167" s="52">
        <v>208923</v>
      </c>
      <c r="G167" s="52">
        <v>486517.4375</v>
      </c>
      <c r="H167" s="52">
        <v>628714.8125</v>
      </c>
      <c r="I167" s="52">
        <v>81082.0234375</v>
      </c>
      <c r="J167" s="52">
        <v>318107.6875</v>
      </c>
      <c r="K167" s="52">
        <v>67035.28125</v>
      </c>
      <c r="L167" s="52"/>
      <c r="M167" s="52">
        <v>1556303</v>
      </c>
      <c r="N167" s="52">
        <v>208923</v>
      </c>
      <c r="O167" s="52">
        <v>594632.4375</v>
      </c>
      <c r="P167" s="52">
        <v>768429.1875</v>
      </c>
      <c r="Q167" s="52"/>
      <c r="R167" s="52"/>
      <c r="V167" s="3">
        <v>208923</v>
      </c>
      <c r="W167" s="3">
        <v>2819652.5</v>
      </c>
      <c r="X167" s="3">
        <v>3028575.5</v>
      </c>
      <c r="Y167" s="3">
        <v>527030.6875</v>
      </c>
      <c r="Z167" s="3">
        <v>2919364.75</v>
      </c>
      <c r="AA167" s="3">
        <v>11756736</v>
      </c>
      <c r="AB167" s="3">
        <v>0.84302663803100586</v>
      </c>
      <c r="AC167" s="3">
        <v>0.62621307373046875</v>
      </c>
      <c r="AD167" s="3">
        <v>13945865</v>
      </c>
      <c r="AE167" s="3">
        <v>21754546</v>
      </c>
      <c r="AF167" s="3">
        <v>5795702</v>
      </c>
      <c r="AG167" s="3">
        <v>60429.29296875</v>
      </c>
      <c r="AH167" s="3">
        <v>3915372</v>
      </c>
      <c r="AI167" s="3">
        <v>0</v>
      </c>
      <c r="AJ167" s="3">
        <v>0</v>
      </c>
      <c r="AK167" s="3">
        <v>64.792617797851563</v>
      </c>
      <c r="AL167" s="3">
        <v>50.117671966552734</v>
      </c>
      <c r="AM167" s="3">
        <v>230.77987670898438</v>
      </c>
      <c r="AN167" s="3">
        <v>95.9088134765625</v>
      </c>
    </row>
    <row r="168" spans="1:40">
      <c r="A168" s="3">
        <v>107654403</v>
      </c>
      <c r="B168" s="3" t="s">
        <v>264</v>
      </c>
      <c r="C168" s="3" t="s">
        <v>791</v>
      </c>
      <c r="D168" s="52" t="s">
        <v>45</v>
      </c>
      <c r="E168" s="52">
        <v>2797869.75</v>
      </c>
      <c r="F168" s="52">
        <v>504477.75</v>
      </c>
      <c r="G168" s="52">
        <v>914757.9375</v>
      </c>
      <c r="H168" s="52">
        <v>1067590.75</v>
      </c>
      <c r="I168" s="52">
        <v>356964.8125</v>
      </c>
      <c r="J168" s="52">
        <v>1279763.25</v>
      </c>
      <c r="K168" s="52">
        <v>232488.578125</v>
      </c>
      <c r="L168" s="52"/>
      <c r="M168" s="52">
        <v>2797869.75</v>
      </c>
      <c r="N168" s="52">
        <v>504477.75</v>
      </c>
      <c r="O168" s="52">
        <v>1118037.5</v>
      </c>
      <c r="P168" s="52">
        <v>1304833.25</v>
      </c>
      <c r="Q168" s="52"/>
      <c r="R168" s="52"/>
      <c r="V168" s="3">
        <v>504477.75</v>
      </c>
      <c r="W168" s="3">
        <v>5369672</v>
      </c>
      <c r="X168" s="3">
        <v>5874150</v>
      </c>
      <c r="Y168" s="3">
        <v>1784241</v>
      </c>
      <c r="Z168" s="3">
        <v>5220740.5</v>
      </c>
      <c r="AA168" s="3">
        <v>24784282</v>
      </c>
      <c r="AB168" s="3">
        <v>0.792572021484375</v>
      </c>
      <c r="AC168" s="3">
        <v>0.49877932667732239</v>
      </c>
      <c r="AD168" s="3">
        <v>31270700</v>
      </c>
      <c r="AE168" s="3">
        <v>63198000</v>
      </c>
      <c r="AF168" s="3">
        <v>6099980</v>
      </c>
      <c r="AG168" s="3">
        <v>175550</v>
      </c>
      <c r="AH168" s="3">
        <v>24000518</v>
      </c>
      <c r="AI168" s="3">
        <v>0</v>
      </c>
      <c r="AJ168" s="3">
        <v>0</v>
      </c>
      <c r="AK168" s="3">
        <v>136.71614074707031</v>
      </c>
      <c r="AL168" s="3">
        <v>33.461406707763672</v>
      </c>
      <c r="AM168" s="3">
        <v>178.1298828125</v>
      </c>
      <c r="AN168" s="3">
        <v>34.747821807861328</v>
      </c>
    </row>
    <row r="169" spans="1:40">
      <c r="A169" s="3">
        <v>107654903</v>
      </c>
      <c r="B169" s="3" t="s">
        <v>279</v>
      </c>
      <c r="C169" s="3" t="s">
        <v>791</v>
      </c>
      <c r="D169" s="52" t="s">
        <v>45</v>
      </c>
      <c r="E169" s="52">
        <v>1077085.375</v>
      </c>
      <c r="F169" s="52">
        <v>196439.703125</v>
      </c>
      <c r="G169" s="52">
        <v>257260.71875</v>
      </c>
      <c r="H169" s="52">
        <v>75338.1015625</v>
      </c>
      <c r="I169" s="52">
        <v>316093.875</v>
      </c>
      <c r="J169" s="52">
        <v>467485.125</v>
      </c>
      <c r="K169" s="52">
        <v>100015.0546875</v>
      </c>
      <c r="L169" s="52"/>
      <c r="M169" s="52">
        <v>1077085.375</v>
      </c>
      <c r="N169" s="52">
        <v>196439.703125</v>
      </c>
      <c r="O169" s="52">
        <v>314429.78125</v>
      </c>
      <c r="P169" s="52">
        <v>92079.8984375</v>
      </c>
      <c r="Q169" s="52"/>
      <c r="R169" s="52"/>
      <c r="V169" s="3">
        <v>196439.703125</v>
      </c>
      <c r="W169" s="3">
        <v>1825793.125</v>
      </c>
      <c r="X169" s="3">
        <v>2022232.875</v>
      </c>
      <c r="Y169" s="3">
        <v>663924.8125</v>
      </c>
      <c r="Z169" s="3">
        <v>1483595</v>
      </c>
      <c r="AA169" s="3">
        <v>9926697</v>
      </c>
      <c r="AB169" s="3">
        <v>0.80220293998718262</v>
      </c>
      <c r="AC169" s="3">
        <v>0.36628222465515137</v>
      </c>
      <c r="AD169" s="3">
        <v>12374296</v>
      </c>
      <c r="AE169" s="3">
        <v>33211838</v>
      </c>
      <c r="AF169" s="3">
        <v>9959328</v>
      </c>
      <c r="AG169" s="3">
        <v>92255.109375</v>
      </c>
      <c r="AH169" s="3">
        <v>15052982</v>
      </c>
      <c r="AI169" s="3">
        <v>0</v>
      </c>
      <c r="AJ169" s="3">
        <v>0</v>
      </c>
      <c r="AK169" s="3">
        <v>163.16691589355469</v>
      </c>
      <c r="AL169" s="3">
        <v>21.920009613037109</v>
      </c>
      <c r="AM169" s="3">
        <v>134.13128662109375</v>
      </c>
      <c r="AN169" s="3">
        <v>107.95421600341797</v>
      </c>
    </row>
    <row r="170" spans="1:40">
      <c r="A170" s="3">
        <v>107655803</v>
      </c>
      <c r="B170" s="3" t="s">
        <v>310</v>
      </c>
      <c r="C170" s="3" t="s">
        <v>791</v>
      </c>
      <c r="D170" s="52" t="s">
        <v>45</v>
      </c>
      <c r="E170" s="52">
        <v>1077213</v>
      </c>
      <c r="F170" s="52">
        <v>148656.296875</v>
      </c>
      <c r="G170" s="52">
        <v>413583.96875</v>
      </c>
      <c r="H170" s="52">
        <v>162040.953125</v>
      </c>
      <c r="I170" s="52">
        <v>53335.62890625</v>
      </c>
      <c r="J170" s="52">
        <v>361376.75</v>
      </c>
      <c r="K170" s="52">
        <v>70725.7265625</v>
      </c>
      <c r="L170" s="52"/>
      <c r="M170" s="52">
        <v>1077213</v>
      </c>
      <c r="N170" s="52">
        <v>148656.296875</v>
      </c>
      <c r="O170" s="52">
        <v>505491.5625</v>
      </c>
      <c r="P170" s="52">
        <v>198050.046875</v>
      </c>
      <c r="Q170" s="52"/>
      <c r="R170" s="52"/>
      <c r="V170" s="3">
        <v>148656.296875</v>
      </c>
      <c r="W170" s="3">
        <v>1776899.375</v>
      </c>
      <c r="X170" s="3">
        <v>1925555.625</v>
      </c>
      <c r="Y170" s="3">
        <v>510033.0625</v>
      </c>
      <c r="Z170" s="3">
        <v>1780754.5</v>
      </c>
      <c r="AA170" s="3">
        <v>8681912</v>
      </c>
      <c r="AB170" s="3">
        <v>0.78180998563766479</v>
      </c>
      <c r="AC170" s="3">
        <v>0.63177990913391113</v>
      </c>
      <c r="AD170" s="3">
        <v>11104888</v>
      </c>
      <c r="AE170" s="3">
        <v>17147388</v>
      </c>
      <c r="AF170" s="3">
        <v>5626205</v>
      </c>
      <c r="AG170" s="3">
        <v>47631.6328125</v>
      </c>
      <c r="AH170" s="3">
        <v>3509024</v>
      </c>
      <c r="AI170" s="3">
        <v>0</v>
      </c>
      <c r="AJ170" s="3">
        <v>0</v>
      </c>
      <c r="AK170" s="3">
        <v>73.670036315917969</v>
      </c>
      <c r="AL170" s="3">
        <v>40.425983428955078</v>
      </c>
      <c r="AM170" s="3">
        <v>233.14103698730469</v>
      </c>
      <c r="AN170" s="3">
        <v>118.11908721923828</v>
      </c>
    </row>
    <row r="171" spans="1:40">
      <c r="A171" s="3">
        <v>107655903</v>
      </c>
      <c r="B171" s="3" t="s">
        <v>323</v>
      </c>
      <c r="C171" s="3" t="s">
        <v>791</v>
      </c>
      <c r="D171" s="52" t="s">
        <v>45</v>
      </c>
      <c r="E171" s="52">
        <v>1634382.125</v>
      </c>
      <c r="F171" s="52">
        <v>270771.4375</v>
      </c>
      <c r="G171" s="52">
        <v>655118.5</v>
      </c>
      <c r="H171" s="52">
        <v>544812.75</v>
      </c>
      <c r="I171" s="52">
        <v>365045.40625</v>
      </c>
      <c r="J171" s="52">
        <v>571662.75</v>
      </c>
      <c r="K171" s="52">
        <v>125207.875</v>
      </c>
      <c r="L171" s="52"/>
      <c r="M171" s="52">
        <v>1634382.125</v>
      </c>
      <c r="N171" s="52">
        <v>270771.4375</v>
      </c>
      <c r="O171" s="52">
        <v>800700.375</v>
      </c>
      <c r="P171" s="52">
        <v>665882.25</v>
      </c>
      <c r="Q171" s="52"/>
      <c r="R171" s="52"/>
      <c r="V171" s="3">
        <v>270771.4375</v>
      </c>
      <c r="W171" s="3">
        <v>3324566.5</v>
      </c>
      <c r="X171" s="3">
        <v>3595338</v>
      </c>
      <c r="Y171" s="3">
        <v>842434.1875</v>
      </c>
      <c r="Z171" s="3">
        <v>3100964.75</v>
      </c>
      <c r="AA171" s="3">
        <v>14341617</v>
      </c>
      <c r="AB171" s="3">
        <v>0.82890212535858154</v>
      </c>
      <c r="AC171" s="3">
        <v>0.448851078748703</v>
      </c>
      <c r="AD171" s="3">
        <v>17301942</v>
      </c>
      <c r="AE171" s="3">
        <v>37959992</v>
      </c>
      <c r="AF171" s="3">
        <v>5456799</v>
      </c>
      <c r="AG171" s="3">
        <v>105444.421875</v>
      </c>
      <c r="AH171" s="3">
        <v>13442816</v>
      </c>
      <c r="AI171" s="3">
        <v>0</v>
      </c>
      <c r="AJ171" s="3">
        <v>0</v>
      </c>
      <c r="AK171" s="3">
        <v>127.48722076416016</v>
      </c>
      <c r="AL171" s="3">
        <v>34.096996307373047</v>
      </c>
      <c r="AM171" s="3">
        <v>164.08589172363281</v>
      </c>
      <c r="AN171" s="3">
        <v>51.750476837158203</v>
      </c>
    </row>
    <row r="172" spans="1:40">
      <c r="A172" s="3">
        <v>107656303</v>
      </c>
      <c r="B172" s="3" t="s">
        <v>332</v>
      </c>
      <c r="C172" s="3" t="s">
        <v>791</v>
      </c>
      <c r="D172" s="52" t="s">
        <v>45</v>
      </c>
      <c r="E172" s="52">
        <v>2651895</v>
      </c>
      <c r="F172" s="52">
        <v>451566.90625</v>
      </c>
      <c r="G172" s="52">
        <v>1003942.8125</v>
      </c>
      <c r="H172" s="52">
        <v>1284483.625</v>
      </c>
      <c r="I172" s="52">
        <v>229509.140625</v>
      </c>
      <c r="J172" s="52">
        <v>937709.0625</v>
      </c>
      <c r="K172" s="52">
        <v>197270.90625</v>
      </c>
      <c r="L172" s="52"/>
      <c r="M172" s="52">
        <v>2651895</v>
      </c>
      <c r="N172" s="52">
        <v>451566.90625</v>
      </c>
      <c r="O172" s="52">
        <v>1227041.25</v>
      </c>
      <c r="P172" s="52">
        <v>1569924.375</v>
      </c>
      <c r="Q172" s="52"/>
      <c r="R172" s="52"/>
      <c r="V172" s="3">
        <v>451566.90625</v>
      </c>
      <c r="W172" s="3">
        <v>5367101.5</v>
      </c>
      <c r="X172" s="3">
        <v>5818668.5</v>
      </c>
      <c r="Y172" s="3">
        <v>1389276</v>
      </c>
      <c r="Z172" s="3">
        <v>5448860.5</v>
      </c>
      <c r="AA172" s="3">
        <v>19814282</v>
      </c>
      <c r="AB172" s="3">
        <v>0.79389059543609619</v>
      </c>
      <c r="AC172" s="3">
        <v>0.5742347240447998</v>
      </c>
      <c r="AD172" s="3">
        <v>24958454</v>
      </c>
      <c r="AE172" s="3">
        <v>42744888</v>
      </c>
      <c r="AF172" s="3">
        <v>5482642</v>
      </c>
      <c r="AG172" s="3">
        <v>118735.796875</v>
      </c>
      <c r="AH172" s="3">
        <v>9472945</v>
      </c>
      <c r="AI172" s="3">
        <v>0</v>
      </c>
      <c r="AJ172" s="3">
        <v>0</v>
      </c>
      <c r="AK172" s="3">
        <v>79.781707763671875</v>
      </c>
      <c r="AL172" s="3">
        <v>49.005176544189453</v>
      </c>
      <c r="AM172" s="3">
        <v>210.20159912109375</v>
      </c>
      <c r="AN172" s="3">
        <v>46.175140380859375</v>
      </c>
    </row>
    <row r="173" spans="1:40">
      <c r="A173" s="3">
        <v>107656407</v>
      </c>
      <c r="B173" s="3" t="s">
        <v>607</v>
      </c>
      <c r="C173" s="3" t="s">
        <v>552</v>
      </c>
      <c r="D173" s="52" t="s">
        <v>45</v>
      </c>
      <c r="E173" s="52"/>
      <c r="F173" s="52"/>
      <c r="G173" s="52"/>
      <c r="H173" s="52"/>
      <c r="I173" s="52"/>
      <c r="J173" s="52">
        <v>72540.0546875</v>
      </c>
      <c r="K173" s="52">
        <v>15959.78515625</v>
      </c>
      <c r="L173" s="52">
        <v>147930.296875</v>
      </c>
      <c r="M173" s="52"/>
      <c r="N173" s="52"/>
      <c r="O173" s="52"/>
      <c r="P173" s="52"/>
      <c r="Q173" s="52">
        <v>147930.296875</v>
      </c>
      <c r="R173" s="52"/>
      <c r="V173" s="3">
        <v>0</v>
      </c>
      <c r="W173" s="3">
        <v>163890.078125</v>
      </c>
      <c r="X173" s="3">
        <v>163890.078125</v>
      </c>
      <c r="Y173" s="3">
        <v>72540.0546875</v>
      </c>
      <c r="Z173" s="3">
        <v>147930.296875</v>
      </c>
      <c r="AA173" s="3">
        <v>587917.0625</v>
      </c>
      <c r="AB173" s="3">
        <v>0.62095826864242554</v>
      </c>
      <c r="AC173" s="3">
        <v>0.25324589014053345</v>
      </c>
      <c r="AD173" s="3">
        <v>946790</v>
      </c>
      <c r="AE173" s="3">
        <v>3753100.5</v>
      </c>
      <c r="AF173" s="3">
        <v>262003</v>
      </c>
      <c r="AG173" s="3">
        <v>10425.279296875</v>
      </c>
      <c r="AJ173" s="3">
        <v>0</v>
      </c>
      <c r="AL173" s="3">
        <v>15.720449447631836</v>
      </c>
      <c r="AM173" s="3">
        <v>90.816749572753906</v>
      </c>
      <c r="AN173" s="3">
        <v>25.131509780883789</v>
      </c>
    </row>
    <row r="174" spans="1:40">
      <c r="A174" s="3">
        <v>107656502</v>
      </c>
      <c r="B174" s="3" t="s">
        <v>357</v>
      </c>
      <c r="C174" s="3" t="s">
        <v>791</v>
      </c>
      <c r="D174" s="52" t="s">
        <v>45</v>
      </c>
      <c r="E174" s="52">
        <v>2793909.25</v>
      </c>
      <c r="F174" s="52">
        <v>531763.375</v>
      </c>
      <c r="G174" s="52">
        <v>746076.0625</v>
      </c>
      <c r="H174" s="52">
        <v>2050157.25</v>
      </c>
      <c r="I174" s="52">
        <v>271889.4375</v>
      </c>
      <c r="J174" s="52">
        <v>1605526.5</v>
      </c>
      <c r="K174" s="52">
        <v>349229.90625</v>
      </c>
      <c r="L174" s="52"/>
      <c r="M174" s="52">
        <v>2793909.25</v>
      </c>
      <c r="N174" s="52">
        <v>531763.375</v>
      </c>
      <c r="O174" s="52">
        <v>911870.8125</v>
      </c>
      <c r="P174" s="52">
        <v>2505747.75</v>
      </c>
      <c r="Q174" s="52"/>
      <c r="R174" s="52"/>
      <c r="V174" s="3">
        <v>531763.375</v>
      </c>
      <c r="W174" s="3">
        <v>6211262</v>
      </c>
      <c r="X174" s="3">
        <v>6743025.5</v>
      </c>
      <c r="Y174" s="3">
        <v>2137290</v>
      </c>
      <c r="Z174" s="3">
        <v>6211528</v>
      </c>
      <c r="AA174" s="3">
        <v>24244520</v>
      </c>
      <c r="AB174" s="3">
        <v>0.74852555990219116</v>
      </c>
      <c r="AC174" s="3">
        <v>0.40806964039802551</v>
      </c>
      <c r="AD174" s="3">
        <v>32389702</v>
      </c>
      <c r="AE174" s="3">
        <v>79419672</v>
      </c>
      <c r="AF174" s="3">
        <v>7725329</v>
      </c>
      <c r="AG174" s="3">
        <v>220610.203125</v>
      </c>
      <c r="AH174" s="3">
        <v>38299762</v>
      </c>
      <c r="AI174" s="3">
        <v>0</v>
      </c>
      <c r="AJ174" s="3">
        <v>0</v>
      </c>
      <c r="AK174" s="3">
        <v>173.60829162597656</v>
      </c>
      <c r="AL174" s="3">
        <v>30.565338134765625</v>
      </c>
      <c r="AM174" s="3">
        <v>146.81869506835938</v>
      </c>
      <c r="AN174" s="3">
        <v>35.01800537109375</v>
      </c>
    </row>
    <row r="175" spans="1:40">
      <c r="A175" s="3">
        <v>107657103</v>
      </c>
      <c r="B175" s="3" t="s">
        <v>375</v>
      </c>
      <c r="C175" s="3" t="s">
        <v>791</v>
      </c>
      <c r="D175" s="52" t="s">
        <v>45</v>
      </c>
      <c r="E175" s="52">
        <v>2397051.5</v>
      </c>
      <c r="F175" s="52">
        <v>447576.4375</v>
      </c>
      <c r="G175" s="52">
        <v>803013.75</v>
      </c>
      <c r="H175" s="52">
        <v>418911.75</v>
      </c>
      <c r="I175" s="52">
        <v>262892.65625</v>
      </c>
      <c r="J175" s="52">
        <v>1212469.75</v>
      </c>
      <c r="K175" s="52">
        <v>268011.03125</v>
      </c>
      <c r="L175" s="52"/>
      <c r="M175" s="52">
        <v>2397051.5</v>
      </c>
      <c r="N175" s="52">
        <v>447576.4375</v>
      </c>
      <c r="O175" s="52">
        <v>981461.1875</v>
      </c>
      <c r="P175" s="52">
        <v>512003.25</v>
      </c>
      <c r="Q175" s="52"/>
      <c r="R175" s="52"/>
      <c r="V175" s="3">
        <v>447576.4375</v>
      </c>
      <c r="W175" s="3">
        <v>4149880.75</v>
      </c>
      <c r="X175" s="3">
        <v>4597457</v>
      </c>
      <c r="Y175" s="3">
        <v>1660046.25</v>
      </c>
      <c r="Z175" s="3">
        <v>3890516</v>
      </c>
      <c r="AA175" s="3">
        <v>21513478</v>
      </c>
      <c r="AB175" s="3">
        <v>0.78385484218597412</v>
      </c>
      <c r="AC175" s="3">
        <v>0.40465152263641357</v>
      </c>
      <c r="AD175" s="3">
        <v>27445742</v>
      </c>
      <c r="AE175" s="3">
        <v>68148952</v>
      </c>
      <c r="AF175" s="3">
        <v>6625994</v>
      </c>
      <c r="AG175" s="3">
        <v>189302.640625</v>
      </c>
      <c r="AH175" s="3">
        <v>28616831</v>
      </c>
      <c r="AI175" s="3">
        <v>0</v>
      </c>
      <c r="AJ175" s="3">
        <v>0</v>
      </c>
      <c r="AK175" s="3">
        <v>151.16973876953125</v>
      </c>
      <c r="AL175" s="3">
        <v>24.286279678344727</v>
      </c>
      <c r="AM175" s="3">
        <v>144.98341369628906</v>
      </c>
      <c r="AN175" s="3">
        <v>35.002120971679688</v>
      </c>
    </row>
    <row r="176" spans="1:40">
      <c r="A176" s="3">
        <v>107657503</v>
      </c>
      <c r="B176" s="3" t="s">
        <v>461</v>
      </c>
      <c r="C176" s="3" t="s">
        <v>791</v>
      </c>
      <c r="D176" s="52" t="s">
        <v>45</v>
      </c>
      <c r="E176" s="52">
        <v>1673117.75</v>
      </c>
      <c r="F176" s="52">
        <v>262569.59375</v>
      </c>
      <c r="G176" s="52">
        <v>735466.25</v>
      </c>
      <c r="H176" s="52">
        <v>643805.5625</v>
      </c>
      <c r="I176" s="52">
        <v>198358.625</v>
      </c>
      <c r="J176" s="52">
        <v>632121.5</v>
      </c>
      <c r="K176" s="52">
        <v>124324.6171875</v>
      </c>
      <c r="L176" s="52"/>
      <c r="M176" s="52">
        <v>1673117.75</v>
      </c>
      <c r="N176" s="52">
        <v>262569.59375</v>
      </c>
      <c r="O176" s="52">
        <v>898903.1875</v>
      </c>
      <c r="P176" s="52">
        <v>786873.4375</v>
      </c>
      <c r="Q176" s="52"/>
      <c r="R176" s="52"/>
      <c r="V176" s="3">
        <v>262569.59375</v>
      </c>
      <c r="W176" s="3">
        <v>3375072.5</v>
      </c>
      <c r="X176" s="3">
        <v>3637642</v>
      </c>
      <c r="Y176" s="3">
        <v>894691.125</v>
      </c>
      <c r="Z176" s="3">
        <v>3358894.5</v>
      </c>
      <c r="AA176" s="3">
        <v>14483430</v>
      </c>
      <c r="AB176" s="3">
        <v>0.80569225549697876</v>
      </c>
      <c r="AC176" s="3">
        <v>0.53867679834365845</v>
      </c>
      <c r="AD176" s="3">
        <v>17976380</v>
      </c>
      <c r="AE176" s="3">
        <v>32827786</v>
      </c>
      <c r="AF176" s="3">
        <v>5464530</v>
      </c>
      <c r="AG176" s="3">
        <v>91188.296875</v>
      </c>
      <c r="AH176" s="3">
        <v>11268564</v>
      </c>
      <c r="AI176" s="3">
        <v>0</v>
      </c>
      <c r="AJ176" s="3">
        <v>0</v>
      </c>
      <c r="AK176" s="3">
        <v>123.57467651367188</v>
      </c>
      <c r="AL176" s="3">
        <v>39.891544342041016</v>
      </c>
      <c r="AM176" s="3">
        <v>197.13471984863281</v>
      </c>
      <c r="AN176" s="3">
        <v>59.92578125</v>
      </c>
    </row>
    <row r="177" spans="1:40">
      <c r="A177" s="3">
        <v>107658903</v>
      </c>
      <c r="B177" s="3" t="s">
        <v>550</v>
      </c>
      <c r="C177" s="3" t="s">
        <v>791</v>
      </c>
      <c r="D177" s="52" t="s">
        <v>45</v>
      </c>
      <c r="E177" s="52">
        <v>1667253</v>
      </c>
      <c r="F177" s="52">
        <v>285349.0625</v>
      </c>
      <c r="G177" s="52">
        <v>602091.5</v>
      </c>
      <c r="H177" s="52">
        <v>677304.875</v>
      </c>
      <c r="I177" s="52">
        <v>282951.6875</v>
      </c>
      <c r="J177" s="52">
        <v>642357.8125</v>
      </c>
      <c r="K177" s="52">
        <v>135936.03125</v>
      </c>
      <c r="L177" s="52"/>
      <c r="M177" s="52">
        <v>1667253</v>
      </c>
      <c r="N177" s="52">
        <v>285349.0625</v>
      </c>
      <c r="O177" s="52">
        <v>735889.625</v>
      </c>
      <c r="P177" s="52">
        <v>827817.125</v>
      </c>
      <c r="Q177" s="52"/>
      <c r="R177" s="52"/>
      <c r="V177" s="3">
        <v>285349.0625</v>
      </c>
      <c r="W177" s="3">
        <v>3365537.25</v>
      </c>
      <c r="X177" s="3">
        <v>3650886.25</v>
      </c>
      <c r="Y177" s="3">
        <v>927706.875</v>
      </c>
      <c r="Z177" s="3">
        <v>3230959.5</v>
      </c>
      <c r="AA177" s="3">
        <v>15292005</v>
      </c>
      <c r="AB177" s="3">
        <v>0.80249041318893433</v>
      </c>
      <c r="AC177" s="3">
        <v>0.53023487329483032</v>
      </c>
      <c r="AD177" s="3">
        <v>19055686</v>
      </c>
      <c r="AE177" s="3">
        <v>35290608</v>
      </c>
      <c r="AF177" s="3">
        <v>4410170</v>
      </c>
      <c r="AG177" s="3">
        <v>98029.46875</v>
      </c>
      <c r="AH177" s="3">
        <v>11129456</v>
      </c>
      <c r="AI177" s="3">
        <v>0</v>
      </c>
      <c r="AJ177" s="3">
        <v>0</v>
      </c>
      <c r="AK177" s="3">
        <v>113.53173828125</v>
      </c>
      <c r="AL177" s="3">
        <v>37.242740631103516</v>
      </c>
      <c r="AM177" s="3">
        <v>194.3873291015625</v>
      </c>
      <c r="AN177" s="3">
        <v>44.988204956054688</v>
      </c>
    </row>
    <row r="178" spans="1:40">
      <c r="A178" s="3">
        <v>108000000</v>
      </c>
      <c r="B178" s="3" t="s">
        <v>633</v>
      </c>
      <c r="C178" s="3" t="s">
        <v>627</v>
      </c>
      <c r="D178" s="52" t="s">
        <v>60</v>
      </c>
      <c r="E178" s="52"/>
      <c r="F178" s="52"/>
      <c r="G178" s="52"/>
      <c r="H178" s="52"/>
      <c r="I178" s="52"/>
      <c r="J178" s="52">
        <v>600272.5625</v>
      </c>
      <c r="K178" s="52">
        <v>116405.7734375</v>
      </c>
      <c r="L178" s="52"/>
      <c r="M178" s="52"/>
      <c r="N178" s="52"/>
      <c r="O178" s="52"/>
      <c r="P178" s="52"/>
      <c r="Q178" s="52"/>
      <c r="R178" s="52">
        <v>411858.5625</v>
      </c>
      <c r="S178" s="3">
        <v>772968.5</v>
      </c>
      <c r="T178" s="3">
        <v>430072</v>
      </c>
      <c r="U178" s="3">
        <v>430072</v>
      </c>
      <c r="V178" s="3">
        <v>430072</v>
      </c>
      <c r="W178" s="3">
        <v>1731304.75</v>
      </c>
      <c r="X178" s="3">
        <v>2161376.75</v>
      </c>
      <c r="Y178" s="3">
        <v>600272.5625</v>
      </c>
      <c r="Z178" s="3">
        <v>0</v>
      </c>
      <c r="AA178" s="3">
        <v>8445895</v>
      </c>
      <c r="AB178" s="3">
        <v>0.5489574670791626</v>
      </c>
      <c r="AC178" s="3">
        <v>0.32535520195960999</v>
      </c>
      <c r="AD178" s="3">
        <v>15385336</v>
      </c>
      <c r="AE178" s="3">
        <v>47372156</v>
      </c>
      <c r="AF178" s="3">
        <v>1583450</v>
      </c>
      <c r="AG178" s="3">
        <v>131589.328125</v>
      </c>
      <c r="AJ178" s="3">
        <v>0</v>
      </c>
      <c r="AL178" s="3">
        <v>16.425167083740234</v>
      </c>
      <c r="AM178" s="3">
        <v>116.91932678222656</v>
      </c>
      <c r="AN178" s="3">
        <v>12.033270835876465</v>
      </c>
    </row>
    <row r="179" spans="1:40">
      <c r="A179" s="3">
        <v>108051003</v>
      </c>
      <c r="B179" s="3" t="s">
        <v>72</v>
      </c>
      <c r="C179" s="3" t="s">
        <v>791</v>
      </c>
      <c r="D179" s="52" t="s">
        <v>60</v>
      </c>
      <c r="E179" s="52">
        <v>1356015</v>
      </c>
      <c r="F179" s="52">
        <v>233925.296875</v>
      </c>
      <c r="G179" s="52">
        <v>513051.84375</v>
      </c>
      <c r="H179" s="52">
        <v>303108.3125</v>
      </c>
      <c r="I179" s="52">
        <v>298255.09375</v>
      </c>
      <c r="J179" s="52">
        <v>455239.15625</v>
      </c>
      <c r="K179" s="52">
        <v>95796.1015625</v>
      </c>
      <c r="L179" s="52"/>
      <c r="M179" s="52">
        <v>1356015</v>
      </c>
      <c r="N179" s="52">
        <v>233925.296875</v>
      </c>
      <c r="O179" s="52">
        <v>627063.375</v>
      </c>
      <c r="P179" s="52">
        <v>370465.6875</v>
      </c>
      <c r="Q179" s="52"/>
      <c r="R179" s="52"/>
      <c r="V179" s="3">
        <v>233925.296875</v>
      </c>
      <c r="W179" s="3">
        <v>2566226.25</v>
      </c>
      <c r="X179" s="3">
        <v>2800151.5</v>
      </c>
      <c r="Y179" s="3">
        <v>689164.4375</v>
      </c>
      <c r="Z179" s="3">
        <v>2353544</v>
      </c>
      <c r="AA179" s="3">
        <v>12274117</v>
      </c>
      <c r="AB179" s="3">
        <v>0.8115088939666748</v>
      </c>
      <c r="AC179" s="3">
        <v>0.42924875020980835</v>
      </c>
      <c r="AD179" s="3">
        <v>15125055</v>
      </c>
      <c r="AE179" s="3">
        <v>34774484</v>
      </c>
      <c r="AF179" s="3">
        <v>6276109</v>
      </c>
      <c r="AG179" s="3">
        <v>96595.7890625</v>
      </c>
      <c r="AH179" s="3">
        <v>10790441</v>
      </c>
      <c r="AI179" s="3">
        <v>0</v>
      </c>
      <c r="AJ179" s="3">
        <v>0</v>
      </c>
      <c r="AK179" s="3">
        <v>111.70716094970703</v>
      </c>
      <c r="AL179" s="3">
        <v>28.988338470458984</v>
      </c>
      <c r="AM179" s="3">
        <v>156.58088684082031</v>
      </c>
      <c r="AN179" s="3">
        <v>64.972908020019531</v>
      </c>
    </row>
    <row r="180" spans="1:40">
      <c r="A180" s="3">
        <v>108051307</v>
      </c>
      <c r="B180" s="3" t="s">
        <v>557</v>
      </c>
      <c r="C180" s="3" t="s">
        <v>552</v>
      </c>
      <c r="D180" s="52" t="s">
        <v>60</v>
      </c>
      <c r="E180" s="52"/>
      <c r="F180" s="52"/>
      <c r="G180" s="52"/>
      <c r="H180" s="52"/>
      <c r="I180" s="52"/>
      <c r="J180" s="52">
        <v>42879.97265625</v>
      </c>
      <c r="K180" s="52">
        <v>8882.8505859375</v>
      </c>
      <c r="L180" s="52">
        <v>81527.8515625</v>
      </c>
      <c r="M180" s="52"/>
      <c r="N180" s="52"/>
      <c r="O180" s="52"/>
      <c r="P180" s="52"/>
      <c r="Q180" s="52">
        <v>81527.8515625</v>
      </c>
      <c r="R180" s="52"/>
      <c r="V180" s="3">
        <v>0</v>
      </c>
      <c r="W180" s="3">
        <v>90410.703125</v>
      </c>
      <c r="X180" s="3">
        <v>90410.703125</v>
      </c>
      <c r="Y180" s="3">
        <v>42879.97265625</v>
      </c>
      <c r="Z180" s="3">
        <v>81527.8515625</v>
      </c>
      <c r="AA180" s="3">
        <v>371395.65625</v>
      </c>
      <c r="AB180" s="3">
        <v>0.55026155710220337</v>
      </c>
      <c r="AC180" s="3">
        <v>0.28776407241821289</v>
      </c>
      <c r="AD180" s="3">
        <v>674943.875</v>
      </c>
      <c r="AE180" s="3">
        <v>2251956.5</v>
      </c>
      <c r="AF180" s="3">
        <v>943564</v>
      </c>
      <c r="AG180" s="3">
        <v>6255.4345703125</v>
      </c>
      <c r="AJ180" s="3">
        <v>0</v>
      </c>
      <c r="AL180" s="3">
        <v>14.453145027160645</v>
      </c>
      <c r="AM180" s="3">
        <v>107.89720153808594</v>
      </c>
      <c r="AN180" s="3">
        <v>150.83908081054688</v>
      </c>
    </row>
    <row r="181" spans="1:40">
      <c r="A181" s="3">
        <v>108051503</v>
      </c>
      <c r="B181" s="3" t="s">
        <v>131</v>
      </c>
      <c r="C181" s="3" t="s">
        <v>791</v>
      </c>
      <c r="D181" s="52" t="s">
        <v>60</v>
      </c>
      <c r="E181" s="52">
        <v>1402873.75</v>
      </c>
      <c r="F181" s="52">
        <v>176694</v>
      </c>
      <c r="G181" s="52">
        <v>334580.46875</v>
      </c>
      <c r="H181" s="52">
        <v>318212.5625</v>
      </c>
      <c r="I181" s="52">
        <v>258086.140625</v>
      </c>
      <c r="J181" s="52">
        <v>401363.78125</v>
      </c>
      <c r="K181" s="52">
        <v>73321.2421875</v>
      </c>
      <c r="L181" s="52">
        <v>22217.400390625</v>
      </c>
      <c r="M181" s="52">
        <v>1402873.75</v>
      </c>
      <c r="N181" s="52">
        <v>176694</v>
      </c>
      <c r="O181" s="52">
        <v>408931.65625</v>
      </c>
      <c r="P181" s="52">
        <v>388926.4375</v>
      </c>
      <c r="Q181" s="52">
        <v>22217.400390625</v>
      </c>
      <c r="R181" s="52"/>
      <c r="V181" s="3">
        <v>176694</v>
      </c>
      <c r="W181" s="3">
        <v>2409291.75</v>
      </c>
      <c r="X181" s="3">
        <v>2585985.75</v>
      </c>
      <c r="Y181" s="3">
        <v>578057.75</v>
      </c>
      <c r="Z181" s="3">
        <v>2222949.25</v>
      </c>
      <c r="AA181" s="3">
        <v>12119493</v>
      </c>
      <c r="AB181" s="3">
        <v>0.81187647581100464</v>
      </c>
      <c r="AC181" s="3">
        <v>0.62414306402206421</v>
      </c>
      <c r="AD181" s="3">
        <v>14927755</v>
      </c>
      <c r="AE181" s="3">
        <v>22903774</v>
      </c>
      <c r="AF181" s="3">
        <v>13323203</v>
      </c>
      <c r="AG181" s="3">
        <v>63621.59375</v>
      </c>
      <c r="AH181" s="3">
        <v>5534408</v>
      </c>
      <c r="AI181" s="3">
        <v>0</v>
      </c>
      <c r="AJ181" s="3">
        <v>0</v>
      </c>
      <c r="AK181" s="3">
        <v>86.989456176757813</v>
      </c>
      <c r="AL181" s="3">
        <v>40.646354675292969</v>
      </c>
      <c r="AM181" s="3">
        <v>234.63346862792969</v>
      </c>
      <c r="AN181" s="3">
        <v>209.41322326660156</v>
      </c>
    </row>
    <row r="182" spans="1:40">
      <c r="A182" s="3">
        <v>108053003</v>
      </c>
      <c r="B182" s="3" t="s">
        <v>190</v>
      </c>
      <c r="C182" s="3" t="s">
        <v>791</v>
      </c>
      <c r="D182" s="52" t="s">
        <v>60</v>
      </c>
      <c r="E182" s="52">
        <v>1173504.125</v>
      </c>
      <c r="F182" s="52">
        <v>172947.453125</v>
      </c>
      <c r="G182" s="52">
        <v>429031.21875</v>
      </c>
      <c r="H182" s="52">
        <v>577695.125</v>
      </c>
      <c r="I182" s="52">
        <v>267159.875</v>
      </c>
      <c r="J182" s="52">
        <v>374594.15625</v>
      </c>
      <c r="K182" s="52">
        <v>78323.53125</v>
      </c>
      <c r="L182" s="52"/>
      <c r="M182" s="52">
        <v>1173504.125</v>
      </c>
      <c r="N182" s="52">
        <v>172947.453125</v>
      </c>
      <c r="O182" s="52">
        <v>524371.5</v>
      </c>
      <c r="P182" s="52">
        <v>706071.875</v>
      </c>
      <c r="Q182" s="52"/>
      <c r="R182" s="52"/>
      <c r="V182" s="3">
        <v>172947.453125</v>
      </c>
      <c r="W182" s="3">
        <v>2525714</v>
      </c>
      <c r="X182" s="3">
        <v>2698661.5</v>
      </c>
      <c r="Y182" s="3">
        <v>547541.625</v>
      </c>
      <c r="Z182" s="3">
        <v>2403947.5</v>
      </c>
      <c r="AA182" s="3">
        <v>10184847</v>
      </c>
      <c r="AB182" s="3">
        <v>0.81885457038879395</v>
      </c>
      <c r="AC182" s="3">
        <v>0.51793646812438965</v>
      </c>
      <c r="AD182" s="3">
        <v>12437919</v>
      </c>
      <c r="AE182" s="3">
        <v>23809528</v>
      </c>
      <c r="AF182" s="3">
        <v>3872928</v>
      </c>
      <c r="AG182" s="3">
        <v>66137.578125</v>
      </c>
      <c r="AH182" s="3">
        <v>6264407</v>
      </c>
      <c r="AI182" s="3">
        <v>0</v>
      </c>
      <c r="AJ182" s="3">
        <v>0</v>
      </c>
      <c r="AK182" s="3">
        <v>94.717819213867188</v>
      </c>
      <c r="AL182" s="3">
        <v>40.803752899169922</v>
      </c>
      <c r="AM182" s="3">
        <v>188.06129455566406</v>
      </c>
      <c r="AN182" s="3">
        <v>58.558662414550781</v>
      </c>
    </row>
    <row r="183" spans="1:40">
      <c r="A183" s="3">
        <v>108056004</v>
      </c>
      <c r="B183" s="3" t="s">
        <v>346</v>
      </c>
      <c r="C183" s="3" t="s">
        <v>791</v>
      </c>
      <c r="D183" s="52" t="s">
        <v>60</v>
      </c>
      <c r="E183" s="52">
        <v>971736.75</v>
      </c>
      <c r="F183" s="52">
        <v>111228.8984375</v>
      </c>
      <c r="G183" s="52">
        <v>238273.671875</v>
      </c>
      <c r="H183" s="52">
        <v>247808.25</v>
      </c>
      <c r="I183" s="52">
        <v>120064.734375</v>
      </c>
      <c r="J183" s="52">
        <v>323156.25</v>
      </c>
      <c r="K183" s="52">
        <v>68483.9765625</v>
      </c>
      <c r="L183" s="52">
        <v>24360.150390625</v>
      </c>
      <c r="M183" s="52">
        <v>971736.75</v>
      </c>
      <c r="N183" s="52">
        <v>111228.8984375</v>
      </c>
      <c r="O183" s="52">
        <v>291223.375</v>
      </c>
      <c r="P183" s="52">
        <v>302876.75</v>
      </c>
      <c r="Q183" s="52">
        <v>24360.150390625</v>
      </c>
      <c r="R183" s="52"/>
      <c r="V183" s="3">
        <v>111228.8984375</v>
      </c>
      <c r="W183" s="3">
        <v>1670727.5</v>
      </c>
      <c r="X183" s="3">
        <v>1781956.375</v>
      </c>
      <c r="Y183" s="3">
        <v>434385.15625</v>
      </c>
      <c r="Z183" s="3">
        <v>1590197</v>
      </c>
      <c r="AA183" s="3">
        <v>8200375.5</v>
      </c>
      <c r="AB183" s="3">
        <v>0.84516853094100952</v>
      </c>
      <c r="AC183" s="3">
        <v>0.60910165309906006</v>
      </c>
      <c r="AD183" s="3">
        <v>9702651</v>
      </c>
      <c r="AE183" s="3">
        <v>15766695</v>
      </c>
      <c r="AF183" s="3">
        <v>6464577</v>
      </c>
      <c r="AG183" s="3">
        <v>43796.375</v>
      </c>
      <c r="AH183" s="3">
        <v>3289204</v>
      </c>
      <c r="AI183" s="3">
        <v>0</v>
      </c>
      <c r="AJ183" s="3">
        <v>0</v>
      </c>
      <c r="AK183" s="3">
        <v>75.102195739746094</v>
      </c>
      <c r="AL183" s="3">
        <v>40.687301635742188</v>
      </c>
      <c r="AM183" s="3">
        <v>221.54005432128906</v>
      </c>
      <c r="AN183" s="3">
        <v>147.60530090332031</v>
      </c>
    </row>
    <row r="184" spans="1:40">
      <c r="A184" s="3">
        <v>108058003</v>
      </c>
      <c r="B184" s="3" t="s">
        <v>488</v>
      </c>
      <c r="C184" s="3" t="s">
        <v>791</v>
      </c>
      <c r="D184" s="52" t="s">
        <v>60</v>
      </c>
      <c r="E184" s="52">
        <v>1312664</v>
      </c>
      <c r="F184" s="52">
        <v>147451.046875</v>
      </c>
      <c r="G184" s="52">
        <v>249364.65625</v>
      </c>
      <c r="H184" s="52">
        <v>360768.15625</v>
      </c>
      <c r="I184" s="52">
        <v>197814.59375</v>
      </c>
      <c r="J184" s="52">
        <v>367879.5</v>
      </c>
      <c r="K184" s="52">
        <v>73303.4375</v>
      </c>
      <c r="L184" s="52"/>
      <c r="M184" s="52">
        <v>1312664</v>
      </c>
      <c r="N184" s="52">
        <v>147451.046875</v>
      </c>
      <c r="O184" s="52">
        <v>304779.03125</v>
      </c>
      <c r="P184" s="52">
        <v>440938.84375</v>
      </c>
      <c r="Q184" s="52"/>
      <c r="R184" s="52"/>
      <c r="V184" s="3">
        <v>147451.046875</v>
      </c>
      <c r="W184" s="3">
        <v>2193914.75</v>
      </c>
      <c r="X184" s="3">
        <v>2341365.75</v>
      </c>
      <c r="Y184" s="3">
        <v>515330.5625</v>
      </c>
      <c r="Z184" s="3">
        <v>2058381.875</v>
      </c>
      <c r="AA184" s="3">
        <v>10646367</v>
      </c>
      <c r="AB184" s="3">
        <v>0.82815653085708618</v>
      </c>
      <c r="AC184" s="3">
        <v>0.56259292364120483</v>
      </c>
      <c r="AD184" s="3">
        <v>12855501</v>
      </c>
      <c r="AE184" s="3">
        <v>21880808</v>
      </c>
      <c r="AF184" s="3">
        <v>8803578</v>
      </c>
      <c r="AG184" s="3">
        <v>60780.0234375</v>
      </c>
      <c r="AH184" s="3">
        <v>4534881</v>
      </c>
      <c r="AI184" s="3">
        <v>0</v>
      </c>
      <c r="AJ184" s="3">
        <v>0</v>
      </c>
      <c r="AK184" s="3">
        <v>74.611373901367188</v>
      </c>
      <c r="AL184" s="3">
        <v>38.521961212158203</v>
      </c>
      <c r="AM184" s="3">
        <v>211.50865173339844</v>
      </c>
      <c r="AN184" s="3">
        <v>144.84327697753906</v>
      </c>
    </row>
    <row r="185" spans="1:40">
      <c r="A185" s="3">
        <v>108070502</v>
      </c>
      <c r="B185" s="3" t="s">
        <v>53</v>
      </c>
      <c r="C185" s="3" t="s">
        <v>791</v>
      </c>
      <c r="D185" s="52" t="s">
        <v>54</v>
      </c>
      <c r="E185" s="52">
        <v>7423725</v>
      </c>
      <c r="F185" s="52">
        <v>1057641</v>
      </c>
      <c r="G185" s="52">
        <v>1388030.25</v>
      </c>
      <c r="H185" s="52">
        <v>3385712.75</v>
      </c>
      <c r="I185" s="52">
        <v>385148.125</v>
      </c>
      <c r="J185" s="52">
        <v>2899437</v>
      </c>
      <c r="K185" s="52">
        <v>519379.71875</v>
      </c>
      <c r="L185" s="52"/>
      <c r="M185" s="52">
        <v>7423725</v>
      </c>
      <c r="N185" s="52">
        <v>1057641</v>
      </c>
      <c r="O185" s="52">
        <v>1696481.25</v>
      </c>
      <c r="P185" s="52">
        <v>4138093.25</v>
      </c>
      <c r="Q185" s="52"/>
      <c r="R185" s="52"/>
      <c r="V185" s="3">
        <v>1057641</v>
      </c>
      <c r="W185" s="3">
        <v>13101996</v>
      </c>
      <c r="X185" s="3">
        <v>14159637</v>
      </c>
      <c r="Y185" s="3">
        <v>3957078</v>
      </c>
      <c r="Z185" s="3">
        <v>13258299</v>
      </c>
      <c r="AA185" s="3">
        <v>56658492</v>
      </c>
      <c r="AB185" s="3">
        <v>0.776542067527771</v>
      </c>
      <c r="AC185" s="3">
        <v>0.53864932060241699</v>
      </c>
      <c r="AD185" s="3">
        <v>72962552</v>
      </c>
      <c r="AE185" s="3">
        <v>135763024</v>
      </c>
      <c r="AF185" s="3">
        <v>34783440</v>
      </c>
      <c r="AG185" s="3">
        <v>377119.5</v>
      </c>
      <c r="AH185" s="3">
        <v>19291109</v>
      </c>
      <c r="AI185" s="3">
        <v>0</v>
      </c>
      <c r="AJ185" s="3">
        <v>0</v>
      </c>
      <c r="AK185" s="3">
        <v>51.153835296630859</v>
      </c>
      <c r="AL185" s="3">
        <v>37.546817779541016</v>
      </c>
      <c r="AM185" s="3">
        <v>193.47329711914063</v>
      </c>
      <c r="AN185" s="3">
        <v>92.234527587890625</v>
      </c>
    </row>
    <row r="186" spans="1:40">
      <c r="A186" s="3">
        <v>108070607</v>
      </c>
      <c r="B186" s="3" t="s">
        <v>555</v>
      </c>
      <c r="C186" s="3" t="s">
        <v>552</v>
      </c>
      <c r="D186" s="52" t="s">
        <v>54</v>
      </c>
      <c r="E186" s="52"/>
      <c r="F186" s="52"/>
      <c r="G186" s="52"/>
      <c r="H186" s="52"/>
      <c r="I186" s="52"/>
      <c r="J186" s="52">
        <v>219783.734375</v>
      </c>
      <c r="K186" s="52">
        <v>47116.421875</v>
      </c>
      <c r="L186" s="52">
        <v>261797.09375</v>
      </c>
      <c r="M186" s="52"/>
      <c r="N186" s="52"/>
      <c r="O186" s="52"/>
      <c r="P186" s="52"/>
      <c r="Q186" s="52">
        <v>261797.09375</v>
      </c>
      <c r="R186" s="52"/>
      <c r="V186" s="3">
        <v>0</v>
      </c>
      <c r="W186" s="3">
        <v>308913.5</v>
      </c>
      <c r="X186" s="3">
        <v>308913.5</v>
      </c>
      <c r="Y186" s="3">
        <v>219783.734375</v>
      </c>
      <c r="Z186" s="3">
        <v>261797.09375</v>
      </c>
      <c r="AA186" s="3">
        <v>1490386.375</v>
      </c>
      <c r="AB186" s="3">
        <v>0.56773614883422852</v>
      </c>
      <c r="AC186" s="3">
        <v>0.22043235599994659</v>
      </c>
      <c r="AD186" s="3">
        <v>2625139</v>
      </c>
      <c r="AE186" s="3">
        <v>11909046</v>
      </c>
      <c r="AF186" s="3">
        <v>0</v>
      </c>
      <c r="AG186" s="3">
        <v>33080.68359375</v>
      </c>
      <c r="AJ186" s="3">
        <v>0</v>
      </c>
      <c r="AL186" s="3">
        <v>9.3381834030151367</v>
      </c>
      <c r="AM186" s="3">
        <v>79.355644226074219</v>
      </c>
      <c r="AN186" s="3">
        <v>0</v>
      </c>
    </row>
    <row r="187" spans="1:40">
      <c r="A187" s="3">
        <v>108071003</v>
      </c>
      <c r="B187" s="3" t="s">
        <v>75</v>
      </c>
      <c r="C187" s="3" t="s">
        <v>791</v>
      </c>
      <c r="D187" s="52" t="s">
        <v>54</v>
      </c>
      <c r="E187" s="52">
        <v>1165822.375</v>
      </c>
      <c r="F187" s="52">
        <v>151965.453125</v>
      </c>
      <c r="G187" s="52">
        <v>282512.3125</v>
      </c>
      <c r="H187" s="52">
        <v>268987.9375</v>
      </c>
      <c r="I187" s="52">
        <v>81621.3984375</v>
      </c>
      <c r="J187" s="52">
        <v>423764.1875</v>
      </c>
      <c r="K187" s="52">
        <v>91816.2265625</v>
      </c>
      <c r="L187" s="52">
        <v>11319.2998046875</v>
      </c>
      <c r="M187" s="52">
        <v>1165822.375</v>
      </c>
      <c r="N187" s="52">
        <v>151965.453125</v>
      </c>
      <c r="O187" s="52">
        <v>345292.8125</v>
      </c>
      <c r="P187" s="52">
        <v>328763.0625</v>
      </c>
      <c r="Q187" s="52">
        <v>11319.2998046875</v>
      </c>
      <c r="R187" s="52"/>
      <c r="V187" s="3">
        <v>151965.453125</v>
      </c>
      <c r="W187" s="3">
        <v>1902079.625</v>
      </c>
      <c r="X187" s="3">
        <v>2054045.125</v>
      </c>
      <c r="Y187" s="3">
        <v>575729.625</v>
      </c>
      <c r="Z187" s="3">
        <v>1851197.5</v>
      </c>
      <c r="AA187" s="3">
        <v>9534919</v>
      </c>
      <c r="AB187" s="3">
        <v>0.80798768997192383</v>
      </c>
      <c r="AC187" s="3">
        <v>0.51357460021972656</v>
      </c>
      <c r="AD187" s="3">
        <v>11800822</v>
      </c>
      <c r="AE187" s="3">
        <v>23232554</v>
      </c>
      <c r="AF187" s="3">
        <v>2420650</v>
      </c>
      <c r="AG187" s="3">
        <v>64534.87109375</v>
      </c>
      <c r="AH187" s="3">
        <v>6007704</v>
      </c>
      <c r="AI187" s="3">
        <v>0</v>
      </c>
      <c r="AJ187" s="3">
        <v>0</v>
      </c>
      <c r="AK187" s="3">
        <v>93.092369079589844</v>
      </c>
      <c r="AL187" s="3">
        <v>31.828453063964844</v>
      </c>
      <c r="AM187" s="3">
        <v>182.859619140625</v>
      </c>
      <c r="AN187" s="3">
        <v>37.509178161621094</v>
      </c>
    </row>
    <row r="188" spans="1:40">
      <c r="A188" s="3">
        <v>108071504</v>
      </c>
      <c r="B188" s="3" t="s">
        <v>136</v>
      </c>
      <c r="C188" s="3" t="s">
        <v>791</v>
      </c>
      <c r="D188" s="52" t="s">
        <v>54</v>
      </c>
      <c r="E188" s="52">
        <v>978354.625</v>
      </c>
      <c r="F188" s="52">
        <v>115183.203125</v>
      </c>
      <c r="G188" s="52">
        <v>248482.609375</v>
      </c>
      <c r="H188" s="52">
        <v>319635.4375</v>
      </c>
      <c r="I188" s="52">
        <v>94205.5390625</v>
      </c>
      <c r="J188" s="52">
        <v>299902.84375</v>
      </c>
      <c r="K188" s="52">
        <v>59071.01171875</v>
      </c>
      <c r="L188" s="52"/>
      <c r="M188" s="52">
        <v>978354.625</v>
      </c>
      <c r="N188" s="52">
        <v>115183.203125</v>
      </c>
      <c r="O188" s="52">
        <v>303700.96875</v>
      </c>
      <c r="P188" s="52">
        <v>390665.5625</v>
      </c>
      <c r="Q188" s="52"/>
      <c r="R188" s="52"/>
      <c r="V188" s="3">
        <v>115183.203125</v>
      </c>
      <c r="W188" s="3">
        <v>1699749.25</v>
      </c>
      <c r="X188" s="3">
        <v>1814932.5</v>
      </c>
      <c r="Y188" s="3">
        <v>415086.0625</v>
      </c>
      <c r="Z188" s="3">
        <v>1672721.25</v>
      </c>
      <c r="AA188" s="3">
        <v>7718245</v>
      </c>
      <c r="AB188" s="3">
        <v>0.82922708988189697</v>
      </c>
      <c r="AC188" s="3">
        <v>0.64342367649078369</v>
      </c>
      <c r="AD188" s="3">
        <v>9307758</v>
      </c>
      <c r="AE188" s="3">
        <v>14414719</v>
      </c>
      <c r="AF188" s="3">
        <v>4795525</v>
      </c>
      <c r="AG188" s="3">
        <v>40040.88671875</v>
      </c>
      <c r="AH188" s="3">
        <v>2936270</v>
      </c>
      <c r="AI188" s="3">
        <v>0</v>
      </c>
      <c r="AJ188" s="3">
        <v>0</v>
      </c>
      <c r="AK188" s="3">
        <v>73.331794738769531</v>
      </c>
      <c r="AL188" s="3">
        <v>45.326980590820313</v>
      </c>
      <c r="AM188" s="3">
        <v>232.45634460449219</v>
      </c>
      <c r="AN188" s="3">
        <v>119.76570129394531</v>
      </c>
    </row>
    <row r="189" spans="1:40">
      <c r="A189" s="3">
        <v>108073503</v>
      </c>
      <c r="B189" s="3" t="s">
        <v>242</v>
      </c>
      <c r="C189" s="3" t="s">
        <v>791</v>
      </c>
      <c r="D189" s="52" t="s">
        <v>54</v>
      </c>
      <c r="E189" s="52">
        <v>2072122.625</v>
      </c>
      <c r="F189" s="52">
        <v>381439.9375</v>
      </c>
      <c r="G189" s="52">
        <v>445789.5625</v>
      </c>
      <c r="H189" s="52">
        <v>357709.9375</v>
      </c>
      <c r="I189" s="52">
        <v>182026.5</v>
      </c>
      <c r="J189" s="52">
        <v>859496.0625</v>
      </c>
      <c r="K189" s="52">
        <v>186148.34375</v>
      </c>
      <c r="L189" s="52"/>
      <c r="M189" s="52">
        <v>2072122.625</v>
      </c>
      <c r="N189" s="52">
        <v>381439.9375</v>
      </c>
      <c r="O189" s="52">
        <v>544853.875</v>
      </c>
      <c r="P189" s="52">
        <v>437201.0625</v>
      </c>
      <c r="Q189" s="52"/>
      <c r="R189" s="52"/>
      <c r="V189" s="3">
        <v>381439.9375</v>
      </c>
      <c r="W189" s="3">
        <v>3243797</v>
      </c>
      <c r="X189" s="3">
        <v>3625237</v>
      </c>
      <c r="Y189" s="3">
        <v>1240936</v>
      </c>
      <c r="Z189" s="3">
        <v>3054177.5</v>
      </c>
      <c r="AA189" s="3">
        <v>17725690</v>
      </c>
      <c r="AB189" s="3">
        <v>0.79533219337463379</v>
      </c>
      <c r="AC189" s="3">
        <v>0.3878958523273468</v>
      </c>
      <c r="AD189" s="3">
        <v>22287152</v>
      </c>
      <c r="AE189" s="3">
        <v>57314728</v>
      </c>
      <c r="AF189" s="3">
        <v>10762914</v>
      </c>
      <c r="AG189" s="3">
        <v>159207.578125</v>
      </c>
      <c r="AH189" s="3">
        <v>22820229</v>
      </c>
      <c r="AI189" s="3">
        <v>0</v>
      </c>
      <c r="AJ189" s="3">
        <v>0</v>
      </c>
      <c r="AK189" s="3">
        <v>143.33631896972656</v>
      </c>
      <c r="AL189" s="3">
        <v>22.770505905151367</v>
      </c>
      <c r="AM189" s="3">
        <v>139.98800659179688</v>
      </c>
      <c r="AN189" s="3">
        <v>67.60302734375</v>
      </c>
    </row>
    <row r="190" spans="1:40">
      <c r="A190" s="3">
        <v>108077503</v>
      </c>
      <c r="B190" s="3" t="s">
        <v>462</v>
      </c>
      <c r="C190" s="3" t="s">
        <v>791</v>
      </c>
      <c r="D190" s="52" t="s">
        <v>54</v>
      </c>
      <c r="E190" s="52">
        <v>1335932.125</v>
      </c>
      <c r="F190" s="52">
        <v>213485.09375</v>
      </c>
      <c r="G190" s="52">
        <v>299423.65625</v>
      </c>
      <c r="H190" s="52">
        <v>546257.25</v>
      </c>
      <c r="I190" s="52">
        <v>231746.765625</v>
      </c>
      <c r="J190" s="52">
        <v>508890.78125</v>
      </c>
      <c r="K190" s="52">
        <v>108347.1015625</v>
      </c>
      <c r="L190" s="52">
        <v>14130.150390625</v>
      </c>
      <c r="M190" s="52">
        <v>1335932.125</v>
      </c>
      <c r="N190" s="52">
        <v>213485.09375</v>
      </c>
      <c r="O190" s="52">
        <v>365962.25</v>
      </c>
      <c r="P190" s="52">
        <v>667647.75</v>
      </c>
      <c r="Q190" s="52">
        <v>14130.150390625</v>
      </c>
      <c r="R190" s="52"/>
      <c r="V190" s="3">
        <v>213485.09375</v>
      </c>
      <c r="W190" s="3">
        <v>2535837</v>
      </c>
      <c r="X190" s="3">
        <v>2749322</v>
      </c>
      <c r="Y190" s="3">
        <v>722375.875</v>
      </c>
      <c r="Z190" s="3">
        <v>2383672.25</v>
      </c>
      <c r="AA190" s="3">
        <v>11715170</v>
      </c>
      <c r="AB190" s="3">
        <v>0.80689024925231934</v>
      </c>
      <c r="AC190" s="3">
        <v>0.45092567801475525</v>
      </c>
      <c r="AD190" s="3">
        <v>14518914</v>
      </c>
      <c r="AE190" s="3">
        <v>31663534</v>
      </c>
      <c r="AF190" s="3">
        <v>10260867</v>
      </c>
      <c r="AG190" s="3">
        <v>87954.2578125</v>
      </c>
      <c r="AH190" s="3">
        <v>10457664</v>
      </c>
      <c r="AI190" s="3">
        <v>0</v>
      </c>
      <c r="AJ190" s="3">
        <v>0</v>
      </c>
      <c r="AK190" s="3">
        <v>118.89889526367188</v>
      </c>
      <c r="AL190" s="3">
        <v>31.258543014526367</v>
      </c>
      <c r="AM190" s="3">
        <v>165.07347106933594</v>
      </c>
      <c r="AN190" s="3">
        <v>116.66139984130859</v>
      </c>
    </row>
    <row r="191" spans="1:40">
      <c r="A191" s="3">
        <v>108078003</v>
      </c>
      <c r="B191" s="3" t="s">
        <v>490</v>
      </c>
      <c r="C191" s="3" t="s">
        <v>791</v>
      </c>
      <c r="D191" s="52" t="s">
        <v>54</v>
      </c>
      <c r="E191" s="52">
        <v>1566571.25</v>
      </c>
      <c r="F191" s="52">
        <v>253471.203125</v>
      </c>
      <c r="G191" s="52">
        <v>384195.5625</v>
      </c>
      <c r="H191" s="52">
        <v>223123.953125</v>
      </c>
      <c r="I191" s="52">
        <v>167717.875</v>
      </c>
      <c r="J191" s="52">
        <v>640071.75</v>
      </c>
      <c r="K191" s="52">
        <v>137414.578125</v>
      </c>
      <c r="L191" s="52">
        <v>19191.44921875</v>
      </c>
      <c r="M191" s="52">
        <v>1566571.25</v>
      </c>
      <c r="N191" s="52">
        <v>253471.203125</v>
      </c>
      <c r="O191" s="52">
        <v>469572.3125</v>
      </c>
      <c r="P191" s="52">
        <v>272707.0625</v>
      </c>
      <c r="Q191" s="52">
        <v>19191.44921875</v>
      </c>
      <c r="R191" s="52"/>
      <c r="V191" s="3">
        <v>253471.203125</v>
      </c>
      <c r="W191" s="3">
        <v>2498214.5</v>
      </c>
      <c r="X191" s="3">
        <v>2751685.75</v>
      </c>
      <c r="Y191" s="3">
        <v>893542.9375</v>
      </c>
      <c r="Z191" s="3">
        <v>2328042</v>
      </c>
      <c r="AA191" s="3">
        <v>13593177</v>
      </c>
      <c r="AB191" s="3">
        <v>0.79469341039657593</v>
      </c>
      <c r="AC191" s="3">
        <v>0.60983288288116455</v>
      </c>
      <c r="AD191" s="3">
        <v>17104932</v>
      </c>
      <c r="AE191" s="3">
        <v>27432424</v>
      </c>
      <c r="AF191" s="3">
        <v>10754447</v>
      </c>
      <c r="AG191" s="3">
        <v>76201.1796875</v>
      </c>
      <c r="AH191" s="3">
        <v>6177522</v>
      </c>
      <c r="AI191" s="3">
        <v>0</v>
      </c>
      <c r="AJ191" s="3">
        <v>0</v>
      </c>
      <c r="AK191" s="3">
        <v>81.068588256835938</v>
      </c>
      <c r="AL191" s="3">
        <v>36.110801696777344</v>
      </c>
      <c r="AM191" s="3">
        <v>224.470703125</v>
      </c>
      <c r="AN191" s="3">
        <v>141.13229370117188</v>
      </c>
    </row>
    <row r="192" spans="1:40">
      <c r="A192" s="3">
        <v>108079004</v>
      </c>
      <c r="B192" s="3" t="s">
        <v>536</v>
      </c>
      <c r="C192" s="3" t="s">
        <v>791</v>
      </c>
      <c r="D192" s="52" t="s">
        <v>54</v>
      </c>
      <c r="E192" s="52">
        <v>623606.875</v>
      </c>
      <c r="F192" s="52">
        <v>68706.8984375</v>
      </c>
      <c r="G192" s="52">
        <v>158788.6875</v>
      </c>
      <c r="H192" s="52">
        <v>290543.40625</v>
      </c>
      <c r="I192" s="52">
        <v>49268.90234375</v>
      </c>
      <c r="J192" s="52">
        <v>181867.9375</v>
      </c>
      <c r="K192" s="52">
        <v>38933</v>
      </c>
      <c r="L192" s="52">
        <v>8680.349609375</v>
      </c>
      <c r="M192" s="52">
        <v>623606.875</v>
      </c>
      <c r="N192" s="52">
        <v>68706.8984375</v>
      </c>
      <c r="O192" s="52">
        <v>194075.078125</v>
      </c>
      <c r="P192" s="52">
        <v>355108.59375</v>
      </c>
      <c r="Q192" s="52">
        <v>8680.349609375</v>
      </c>
      <c r="R192" s="52"/>
      <c r="V192" s="3">
        <v>68706.8984375</v>
      </c>
      <c r="W192" s="3">
        <v>1169821.25</v>
      </c>
      <c r="X192" s="3">
        <v>1238528.125</v>
      </c>
      <c r="Y192" s="3">
        <v>250574.84375</v>
      </c>
      <c r="Z192" s="3">
        <v>1181470.875</v>
      </c>
      <c r="AA192" s="3">
        <v>4776215.5</v>
      </c>
      <c r="AB192" s="3">
        <v>0.83551305532455444</v>
      </c>
      <c r="AC192" s="3">
        <v>0.65561604499816895</v>
      </c>
      <c r="AD192" s="3">
        <v>5716506</v>
      </c>
      <c r="AE192" s="3">
        <v>8514050</v>
      </c>
      <c r="AF192" s="3">
        <v>4531710</v>
      </c>
      <c r="AG192" s="3">
        <v>23650.138671875</v>
      </c>
      <c r="AH192" s="3">
        <v>1607019</v>
      </c>
      <c r="AI192" s="3">
        <v>0</v>
      </c>
      <c r="AJ192" s="3">
        <v>0</v>
      </c>
      <c r="AK192" s="3">
        <v>67.949661254882813</v>
      </c>
      <c r="AL192" s="3">
        <v>52.368747711181641</v>
      </c>
      <c r="AM192" s="3">
        <v>241.7113037109375</v>
      </c>
      <c r="AN192" s="3">
        <v>191.61451721191406</v>
      </c>
    </row>
    <row r="193" spans="1:40">
      <c r="A193" s="3">
        <v>108110307</v>
      </c>
      <c r="B193" s="3" t="s">
        <v>554</v>
      </c>
      <c r="C193" s="3" t="s">
        <v>552</v>
      </c>
      <c r="D193" s="52" t="s">
        <v>60</v>
      </c>
      <c r="E193" s="52"/>
      <c r="F193" s="52"/>
      <c r="G193" s="52"/>
      <c r="H193" s="52"/>
      <c r="I193" s="52"/>
      <c r="J193" s="52">
        <v>125511.03125</v>
      </c>
      <c r="K193" s="52">
        <v>26247.92578125</v>
      </c>
      <c r="L193" s="52">
        <v>197190.90625</v>
      </c>
      <c r="M193" s="52"/>
      <c r="N193" s="52"/>
      <c r="O193" s="52"/>
      <c r="P193" s="52"/>
      <c r="Q193" s="52">
        <v>197190.90625</v>
      </c>
      <c r="R193" s="52"/>
      <c r="V193" s="3">
        <v>0</v>
      </c>
      <c r="W193" s="3">
        <v>223438.828125</v>
      </c>
      <c r="X193" s="3">
        <v>223438.828125</v>
      </c>
      <c r="Y193" s="3">
        <v>125511.03125</v>
      </c>
      <c r="Z193" s="3">
        <v>197190.90625</v>
      </c>
      <c r="AA193" s="3">
        <v>802641.0625</v>
      </c>
      <c r="AB193" s="3">
        <v>0.55130094289779663</v>
      </c>
      <c r="AC193" s="3">
        <v>0.2539195716381073</v>
      </c>
      <c r="AD193" s="3">
        <v>1455903.625</v>
      </c>
      <c r="AE193" s="3">
        <v>5634485.5</v>
      </c>
      <c r="AF193" s="3">
        <v>764059</v>
      </c>
      <c r="AG193" s="3">
        <v>15651.3486328125</v>
      </c>
      <c r="AJ193" s="3">
        <v>0</v>
      </c>
      <c r="AL193" s="3">
        <v>14.27601146697998</v>
      </c>
      <c r="AM193" s="3">
        <v>93.020973205566406</v>
      </c>
      <c r="AN193" s="3">
        <v>48.817455291748047</v>
      </c>
    </row>
    <row r="194" spans="1:40">
      <c r="A194" s="3">
        <v>108110603</v>
      </c>
      <c r="B194" s="3" t="s">
        <v>88</v>
      </c>
      <c r="C194" s="3" t="s">
        <v>791</v>
      </c>
      <c r="D194" s="52" t="s">
        <v>60</v>
      </c>
      <c r="E194" s="52">
        <v>1029933.875</v>
      </c>
      <c r="F194" s="52">
        <v>112897.796875</v>
      </c>
      <c r="G194" s="52">
        <v>126009.6953125</v>
      </c>
      <c r="H194" s="52">
        <v>473467.5</v>
      </c>
      <c r="I194" s="52">
        <v>141895.40625</v>
      </c>
      <c r="J194" s="52">
        <v>248747.890625</v>
      </c>
      <c r="K194" s="52">
        <v>39313.21484375</v>
      </c>
      <c r="L194" s="52"/>
      <c r="M194" s="52">
        <v>1029933.875</v>
      </c>
      <c r="N194" s="52">
        <v>112897.796875</v>
      </c>
      <c r="O194" s="52">
        <v>154011.84375</v>
      </c>
      <c r="P194" s="52">
        <v>578682.5</v>
      </c>
      <c r="Q194" s="52"/>
      <c r="R194" s="52"/>
      <c r="V194" s="3">
        <v>112897.796875</v>
      </c>
      <c r="W194" s="3">
        <v>1810619.75</v>
      </c>
      <c r="X194" s="3">
        <v>1923517.5</v>
      </c>
      <c r="Y194" s="3">
        <v>361645.6875</v>
      </c>
      <c r="Z194" s="3">
        <v>1762628.25</v>
      </c>
      <c r="AA194" s="3">
        <v>7609814</v>
      </c>
      <c r="AB194" s="3">
        <v>0.83250397443771362</v>
      </c>
      <c r="AC194" s="3">
        <v>0.63691341876983643</v>
      </c>
      <c r="AD194" s="3">
        <v>9140874</v>
      </c>
      <c r="AE194" s="3">
        <v>12727836</v>
      </c>
      <c r="AF194" s="3">
        <v>12824855</v>
      </c>
      <c r="AG194" s="3">
        <v>35355.1015625</v>
      </c>
      <c r="AH194" s="3">
        <v>1285792</v>
      </c>
      <c r="AI194" s="3">
        <v>0</v>
      </c>
      <c r="AJ194" s="3">
        <v>0</v>
      </c>
      <c r="AK194" s="3">
        <v>36.367935180664063</v>
      </c>
      <c r="AL194" s="3">
        <v>54.405654907226563</v>
      </c>
      <c r="AM194" s="3">
        <v>258.54470825195313</v>
      </c>
      <c r="AN194" s="3">
        <v>362.74411010742188</v>
      </c>
    </row>
    <row r="195" spans="1:40">
      <c r="A195" s="3">
        <v>108111203</v>
      </c>
      <c r="B195" s="3" t="s">
        <v>106</v>
      </c>
      <c r="C195" s="3" t="s">
        <v>791</v>
      </c>
      <c r="D195" s="52" t="s">
        <v>60</v>
      </c>
      <c r="E195" s="52">
        <v>1607784</v>
      </c>
      <c r="F195" s="52">
        <v>189694.046875</v>
      </c>
      <c r="G195" s="52">
        <v>372774.25</v>
      </c>
      <c r="H195" s="52">
        <v>249330.15625</v>
      </c>
      <c r="I195" s="52">
        <v>230431.9375</v>
      </c>
      <c r="J195" s="52">
        <v>517418.375</v>
      </c>
      <c r="K195" s="52">
        <v>118577.25</v>
      </c>
      <c r="L195" s="52"/>
      <c r="M195" s="52">
        <v>1607784</v>
      </c>
      <c r="N195" s="52">
        <v>189694.046875</v>
      </c>
      <c r="O195" s="52">
        <v>455613</v>
      </c>
      <c r="P195" s="52">
        <v>304736.84375</v>
      </c>
      <c r="Q195" s="52"/>
      <c r="R195" s="52"/>
      <c r="V195" s="3">
        <v>189694.046875</v>
      </c>
      <c r="W195" s="3">
        <v>2578897.75</v>
      </c>
      <c r="X195" s="3">
        <v>2768591.75</v>
      </c>
      <c r="Y195" s="3">
        <v>707112.4375</v>
      </c>
      <c r="Z195" s="3">
        <v>2368133.75</v>
      </c>
      <c r="AA195" s="3">
        <v>13425450</v>
      </c>
      <c r="AB195" s="3">
        <v>0.84295737743377686</v>
      </c>
      <c r="AC195" s="3">
        <v>0.67741692066192627</v>
      </c>
      <c r="AD195" s="3">
        <v>15926606</v>
      </c>
      <c r="AE195" s="3">
        <v>24733074</v>
      </c>
      <c r="AF195" s="3">
        <v>5060437</v>
      </c>
      <c r="AG195" s="3">
        <v>68702.984375</v>
      </c>
      <c r="AH195" s="3">
        <v>4740959</v>
      </c>
      <c r="AI195" s="3">
        <v>0</v>
      </c>
      <c r="AJ195" s="3">
        <v>0</v>
      </c>
      <c r="AK195" s="3">
        <v>69.006591796875</v>
      </c>
      <c r="AL195" s="3">
        <v>40.297985076904297</v>
      </c>
      <c r="AM195" s="3">
        <v>231.81825256347656</v>
      </c>
      <c r="AN195" s="3">
        <v>73.656730651855469</v>
      </c>
    </row>
    <row r="196" spans="1:40">
      <c r="A196" s="3">
        <v>108111303</v>
      </c>
      <c r="B196" s="3" t="s">
        <v>118</v>
      </c>
      <c r="C196" s="3" t="s">
        <v>791</v>
      </c>
      <c r="D196" s="52" t="s">
        <v>60</v>
      </c>
      <c r="E196" s="52">
        <v>1250038.25</v>
      </c>
      <c r="F196" s="52">
        <v>195044.40625</v>
      </c>
      <c r="G196" s="52">
        <v>305474.1875</v>
      </c>
      <c r="H196" s="52">
        <v>207722.703125</v>
      </c>
      <c r="I196" s="52">
        <v>224488.28125</v>
      </c>
      <c r="J196" s="52">
        <v>443514.78125</v>
      </c>
      <c r="K196" s="52">
        <v>91140.125</v>
      </c>
      <c r="L196" s="52"/>
      <c r="M196" s="52">
        <v>1250038.25</v>
      </c>
      <c r="N196" s="52">
        <v>195044.40625</v>
      </c>
      <c r="O196" s="52">
        <v>373357.3125</v>
      </c>
      <c r="P196" s="52">
        <v>253883.296875</v>
      </c>
      <c r="Q196" s="52"/>
      <c r="R196" s="52"/>
      <c r="V196" s="3">
        <v>195044.40625</v>
      </c>
      <c r="W196" s="3">
        <v>2078863.625</v>
      </c>
      <c r="X196" s="3">
        <v>2273908</v>
      </c>
      <c r="Y196" s="3">
        <v>638559.1875</v>
      </c>
      <c r="Z196" s="3">
        <v>1877278.75</v>
      </c>
      <c r="AA196" s="3">
        <v>11294168</v>
      </c>
      <c r="AB196" s="3">
        <v>0.82309770584106445</v>
      </c>
      <c r="AC196" s="3">
        <v>0.51681143045425415</v>
      </c>
      <c r="AD196" s="3">
        <v>13721540</v>
      </c>
      <c r="AE196" s="3">
        <v>28290664</v>
      </c>
      <c r="AF196" s="3">
        <v>5210111</v>
      </c>
      <c r="AG196" s="3">
        <v>78585.1796875</v>
      </c>
      <c r="AH196" s="3">
        <v>8143911</v>
      </c>
      <c r="AI196" s="3">
        <v>0</v>
      </c>
      <c r="AJ196" s="3">
        <v>0</v>
      </c>
      <c r="AK196" s="3">
        <v>103.63163757324219</v>
      </c>
      <c r="AL196" s="3">
        <v>28.935583114624023</v>
      </c>
      <c r="AM196" s="3">
        <v>174.60722351074219</v>
      </c>
      <c r="AN196" s="3">
        <v>66.298896789550781</v>
      </c>
    </row>
    <row r="197" spans="1:40">
      <c r="A197" s="3">
        <v>108111403</v>
      </c>
      <c r="B197" s="3" t="s">
        <v>144</v>
      </c>
      <c r="C197" s="3" t="s">
        <v>791</v>
      </c>
      <c r="D197" s="52" t="s">
        <v>60</v>
      </c>
      <c r="E197" s="52">
        <v>983438.5625</v>
      </c>
      <c r="F197" s="52">
        <v>114294.453125</v>
      </c>
      <c r="G197" s="52">
        <v>208167.484375</v>
      </c>
      <c r="H197" s="52">
        <v>121961.703125</v>
      </c>
      <c r="I197" s="52">
        <v>123388.7578125</v>
      </c>
      <c r="J197" s="52">
        <v>279968.84375</v>
      </c>
      <c r="K197" s="52">
        <v>57104.671875</v>
      </c>
      <c r="L197" s="52"/>
      <c r="M197" s="52">
        <v>983438.5625</v>
      </c>
      <c r="N197" s="52">
        <v>114294.453125</v>
      </c>
      <c r="O197" s="52">
        <v>254426.921875</v>
      </c>
      <c r="P197" s="52">
        <v>149064.296875</v>
      </c>
      <c r="Q197" s="52"/>
      <c r="R197" s="52"/>
      <c r="V197" s="3">
        <v>114294.453125</v>
      </c>
      <c r="W197" s="3">
        <v>1494061.125</v>
      </c>
      <c r="X197" s="3">
        <v>1608355.625</v>
      </c>
      <c r="Y197" s="3">
        <v>394263.3125</v>
      </c>
      <c r="Z197" s="3">
        <v>1386929.75</v>
      </c>
      <c r="AA197" s="3">
        <v>8069234.5</v>
      </c>
      <c r="AB197" s="3">
        <v>0.81757199764251709</v>
      </c>
      <c r="AC197" s="3">
        <v>0.67890745401382446</v>
      </c>
      <c r="AD197" s="3">
        <v>9869754</v>
      </c>
      <c r="AE197" s="3">
        <v>14843648</v>
      </c>
      <c r="AF197" s="3">
        <v>5094581</v>
      </c>
      <c r="AG197" s="3">
        <v>41232.35546875</v>
      </c>
      <c r="AH197" s="3">
        <v>2294982</v>
      </c>
      <c r="AI197" s="3">
        <v>0</v>
      </c>
      <c r="AJ197" s="3">
        <v>0</v>
      </c>
      <c r="AK197" s="3">
        <v>55.659736633300781</v>
      </c>
      <c r="AL197" s="3">
        <v>39.007125854492188</v>
      </c>
      <c r="AM197" s="3">
        <v>239.36915588378906</v>
      </c>
      <c r="AN197" s="3">
        <v>123.55784606933594</v>
      </c>
    </row>
    <row r="198" spans="1:40">
      <c r="A198" s="3">
        <v>108112003</v>
      </c>
      <c r="B198" s="3" t="s">
        <v>196</v>
      </c>
      <c r="C198" s="3" t="s">
        <v>791</v>
      </c>
      <c r="D198" s="52" t="s">
        <v>60</v>
      </c>
      <c r="E198" s="52">
        <v>1056609.75</v>
      </c>
      <c r="F198" s="52">
        <v>121946.25</v>
      </c>
      <c r="G198" s="52">
        <v>221490.578125</v>
      </c>
      <c r="H198" s="52">
        <v>301823.5625</v>
      </c>
      <c r="I198" s="52">
        <v>94241.53125</v>
      </c>
      <c r="J198" s="52">
        <v>298360.53125</v>
      </c>
      <c r="K198" s="52">
        <v>65945.4296875</v>
      </c>
      <c r="L198" s="52"/>
      <c r="M198" s="52">
        <v>1056609.75</v>
      </c>
      <c r="N198" s="52">
        <v>121946.25</v>
      </c>
      <c r="O198" s="52">
        <v>270710.6875</v>
      </c>
      <c r="P198" s="52">
        <v>368895.4375</v>
      </c>
      <c r="Q198" s="52"/>
      <c r="R198" s="52"/>
      <c r="V198" s="3">
        <v>121946.25</v>
      </c>
      <c r="W198" s="3">
        <v>1740110.875</v>
      </c>
      <c r="X198" s="3">
        <v>1862057.125</v>
      </c>
      <c r="Y198" s="3">
        <v>420306.78125</v>
      </c>
      <c r="Z198" s="3">
        <v>1696216</v>
      </c>
      <c r="AA198" s="3">
        <v>7804062.5</v>
      </c>
      <c r="AB198" s="3">
        <v>0.8453248143196106</v>
      </c>
      <c r="AC198" s="3">
        <v>0.66767311096191406</v>
      </c>
      <c r="AD198" s="3">
        <v>9232028</v>
      </c>
      <c r="AE198" s="3">
        <v>12964480</v>
      </c>
      <c r="AF198" s="3">
        <v>6393489</v>
      </c>
      <c r="AG198" s="3">
        <v>36012.4453125</v>
      </c>
      <c r="AH198" s="3">
        <v>1959248</v>
      </c>
      <c r="AI198" s="3">
        <v>0</v>
      </c>
      <c r="AJ198" s="3">
        <v>0</v>
      </c>
      <c r="AK198" s="3">
        <v>54.404747009277344</v>
      </c>
      <c r="AL198" s="3">
        <v>51.7059326171875</v>
      </c>
      <c r="AM198" s="3">
        <v>256.35659790039063</v>
      </c>
      <c r="AN198" s="3">
        <v>177.53553771972656</v>
      </c>
    </row>
    <row r="199" spans="1:40">
      <c r="A199" s="3">
        <v>108112203</v>
      </c>
      <c r="B199" s="3" t="s">
        <v>201</v>
      </c>
      <c r="C199" s="3" t="s">
        <v>791</v>
      </c>
      <c r="D199" s="52" t="s">
        <v>60</v>
      </c>
      <c r="E199" s="52">
        <v>2059684</v>
      </c>
      <c r="F199" s="52">
        <v>246701.25</v>
      </c>
      <c r="G199" s="52">
        <v>602794.25</v>
      </c>
      <c r="H199" s="52">
        <v>401547.15625</v>
      </c>
      <c r="I199" s="52">
        <v>263638.84375</v>
      </c>
      <c r="J199" s="52">
        <v>636296</v>
      </c>
      <c r="K199" s="52">
        <v>136043.84375</v>
      </c>
      <c r="L199" s="52"/>
      <c r="M199" s="52">
        <v>2059684</v>
      </c>
      <c r="N199" s="52">
        <v>246701.25</v>
      </c>
      <c r="O199" s="52">
        <v>736748.5625</v>
      </c>
      <c r="P199" s="52">
        <v>490779.84375</v>
      </c>
      <c r="Q199" s="52"/>
      <c r="R199" s="52"/>
      <c r="V199" s="3">
        <v>246701.25</v>
      </c>
      <c r="W199" s="3">
        <v>3463708</v>
      </c>
      <c r="X199" s="3">
        <v>3710409.25</v>
      </c>
      <c r="Y199" s="3">
        <v>882997.25</v>
      </c>
      <c r="Z199" s="3">
        <v>3287212.25</v>
      </c>
      <c r="AA199" s="3">
        <v>17443258</v>
      </c>
      <c r="AB199" s="3">
        <v>0.83252489566802979</v>
      </c>
      <c r="AC199" s="3">
        <v>0.70977991819381714</v>
      </c>
      <c r="AD199" s="3">
        <v>20952236</v>
      </c>
      <c r="AE199" s="3">
        <v>29512926</v>
      </c>
      <c r="AF199" s="3">
        <v>6224598</v>
      </c>
      <c r="AG199" s="3">
        <v>81980.3515625</v>
      </c>
      <c r="AH199" s="3">
        <v>4536000</v>
      </c>
      <c r="AI199" s="3">
        <v>0</v>
      </c>
      <c r="AJ199" s="3">
        <v>0</v>
      </c>
      <c r="AK199" s="3">
        <v>55.330329895019531</v>
      </c>
      <c r="AL199" s="3">
        <v>45.259738922119141</v>
      </c>
      <c r="AM199" s="3">
        <v>255.57630920410156</v>
      </c>
      <c r="AN199" s="3">
        <v>75.927925109863281</v>
      </c>
    </row>
    <row r="200" spans="1:40">
      <c r="A200" s="3">
        <v>108112502</v>
      </c>
      <c r="B200" s="3" t="s">
        <v>219</v>
      </c>
      <c r="C200" s="3" t="s">
        <v>791</v>
      </c>
      <c r="D200" s="52" t="s">
        <v>60</v>
      </c>
      <c r="E200" s="52">
        <v>4461730</v>
      </c>
      <c r="F200" s="52">
        <v>557662.625</v>
      </c>
      <c r="G200" s="52">
        <v>997331.625</v>
      </c>
      <c r="H200" s="52">
        <v>2886359</v>
      </c>
      <c r="I200" s="52">
        <v>237101.984375</v>
      </c>
      <c r="J200" s="52">
        <v>1207177</v>
      </c>
      <c r="K200" s="52">
        <v>240148.09375</v>
      </c>
      <c r="L200" s="52">
        <v>101048.25</v>
      </c>
      <c r="M200" s="52">
        <v>4461730</v>
      </c>
      <c r="N200" s="52">
        <v>557662.625</v>
      </c>
      <c r="O200" s="52">
        <v>1218960.875</v>
      </c>
      <c r="P200" s="52">
        <v>3527772</v>
      </c>
      <c r="Q200" s="52">
        <v>101048.25</v>
      </c>
      <c r="R200" s="52"/>
      <c r="V200" s="3">
        <v>557662.625</v>
      </c>
      <c r="W200" s="3">
        <v>8923718</v>
      </c>
      <c r="X200" s="3">
        <v>9481381</v>
      </c>
      <c r="Y200" s="3">
        <v>1764839.625</v>
      </c>
      <c r="Z200" s="3">
        <v>9309511</v>
      </c>
      <c r="AA200" s="3">
        <v>30429364</v>
      </c>
      <c r="AB200" s="3">
        <v>0.80134648084640503</v>
      </c>
      <c r="AC200" s="3">
        <v>0.54476654529571533</v>
      </c>
      <c r="AD200" s="3">
        <v>37972792</v>
      </c>
      <c r="AE200" s="3">
        <v>68158216</v>
      </c>
      <c r="AF200" s="3">
        <v>12411043</v>
      </c>
      <c r="AG200" s="3">
        <v>189328.375</v>
      </c>
      <c r="AH200" s="3">
        <v>6685818</v>
      </c>
      <c r="AI200" s="3">
        <v>0</v>
      </c>
      <c r="AJ200" s="3">
        <v>0</v>
      </c>
      <c r="AK200" s="3">
        <v>35.313343048095703</v>
      </c>
      <c r="AL200" s="3">
        <v>50.079029083251953</v>
      </c>
      <c r="AM200" s="3">
        <v>200.56578063964844</v>
      </c>
      <c r="AN200" s="3">
        <v>65.553001403808594</v>
      </c>
    </row>
    <row r="201" spans="1:40">
      <c r="A201" s="3">
        <v>108112607</v>
      </c>
      <c r="B201" s="3" t="s">
        <v>584</v>
      </c>
      <c r="C201" s="3" t="s">
        <v>552</v>
      </c>
      <c r="D201" s="52" t="s">
        <v>60</v>
      </c>
      <c r="E201" s="52"/>
      <c r="F201" s="52"/>
      <c r="G201" s="52"/>
      <c r="H201" s="52"/>
      <c r="I201" s="52"/>
      <c r="J201" s="52">
        <v>150091.59375</v>
      </c>
      <c r="K201" s="52">
        <v>34214.12890625</v>
      </c>
      <c r="L201" s="52">
        <v>148830.59375</v>
      </c>
      <c r="M201" s="52"/>
      <c r="N201" s="52"/>
      <c r="O201" s="52"/>
      <c r="P201" s="52"/>
      <c r="Q201" s="52">
        <v>148830.59375</v>
      </c>
      <c r="R201" s="52"/>
      <c r="V201" s="3">
        <v>0</v>
      </c>
      <c r="W201" s="3">
        <v>183044.71875</v>
      </c>
      <c r="X201" s="3">
        <v>183044.71875</v>
      </c>
      <c r="Y201" s="3">
        <v>150091.59375</v>
      </c>
      <c r="Z201" s="3">
        <v>148830.59375</v>
      </c>
      <c r="AA201" s="3">
        <v>837761.125</v>
      </c>
      <c r="AB201" s="3">
        <v>0.52022445201873779</v>
      </c>
      <c r="AC201" s="3">
        <v>0.20267421007156372</v>
      </c>
      <c r="AD201" s="3">
        <v>1610384</v>
      </c>
      <c r="AE201" s="3">
        <v>7700394.5</v>
      </c>
      <c r="AF201" s="3">
        <v>1543797</v>
      </c>
      <c r="AG201" s="3">
        <v>21389.984375</v>
      </c>
      <c r="AJ201" s="3">
        <v>0</v>
      </c>
      <c r="AL201" s="3">
        <v>8.5574970245361328</v>
      </c>
      <c r="AM201" s="3">
        <v>75.286827087402344</v>
      </c>
      <c r="AN201" s="3">
        <v>72.173828125</v>
      </c>
    </row>
    <row r="202" spans="1:40">
      <c r="A202" s="3">
        <v>108114503</v>
      </c>
      <c r="B202" s="3" t="s">
        <v>347</v>
      </c>
      <c r="C202" s="3" t="s">
        <v>791</v>
      </c>
      <c r="D202" s="52" t="s">
        <v>60</v>
      </c>
      <c r="E202" s="52">
        <v>1524232.75</v>
      </c>
      <c r="F202" s="52">
        <v>155061.15625</v>
      </c>
      <c r="G202" s="52">
        <v>232115.015625</v>
      </c>
      <c r="H202" s="52">
        <v>407617.1875</v>
      </c>
      <c r="I202" s="52">
        <v>229685.96875</v>
      </c>
      <c r="J202" s="52">
        <v>385978.71875</v>
      </c>
      <c r="K202" s="52">
        <v>92218.3671875</v>
      </c>
      <c r="L202" s="52"/>
      <c r="M202" s="52">
        <v>1524232.75</v>
      </c>
      <c r="N202" s="52">
        <v>155061.15625</v>
      </c>
      <c r="O202" s="52">
        <v>283696.125</v>
      </c>
      <c r="P202" s="52">
        <v>498198.8125</v>
      </c>
      <c r="Q202" s="52"/>
      <c r="R202" s="52"/>
      <c r="V202" s="3">
        <v>155061.15625</v>
      </c>
      <c r="W202" s="3">
        <v>2485869.25</v>
      </c>
      <c r="X202" s="3">
        <v>2640930.5</v>
      </c>
      <c r="Y202" s="3">
        <v>541039.875</v>
      </c>
      <c r="Z202" s="3">
        <v>2306127.75</v>
      </c>
      <c r="AA202" s="3">
        <v>12149836</v>
      </c>
      <c r="AB202" s="3">
        <v>0.8394848108291626</v>
      </c>
      <c r="AC202" s="3">
        <v>0.72399437427520752</v>
      </c>
      <c r="AD202" s="3">
        <v>14472967</v>
      </c>
      <c r="AE202" s="3">
        <v>20449474</v>
      </c>
      <c r="AF202" s="3">
        <v>3280176</v>
      </c>
      <c r="AG202" s="3">
        <v>56804.09375</v>
      </c>
      <c r="AH202" s="3">
        <v>2850000</v>
      </c>
      <c r="AI202" s="3">
        <v>0</v>
      </c>
      <c r="AJ202" s="3">
        <v>0</v>
      </c>
      <c r="AK202" s="3">
        <v>50.172439575195313</v>
      </c>
      <c r="AL202" s="3">
        <v>46.491905212402344</v>
      </c>
      <c r="AM202" s="3">
        <v>254.78739929199219</v>
      </c>
      <c r="AN202" s="3">
        <v>57.745414733886719</v>
      </c>
    </row>
    <row r="203" spans="1:40">
      <c r="A203" s="3">
        <v>108116003</v>
      </c>
      <c r="B203" s="3" t="s">
        <v>372</v>
      </c>
      <c r="C203" s="3" t="s">
        <v>791</v>
      </c>
      <c r="D203" s="52" t="s">
        <v>60</v>
      </c>
      <c r="E203" s="52">
        <v>1582680.125</v>
      </c>
      <c r="F203" s="52">
        <v>225356.09375</v>
      </c>
      <c r="G203" s="52">
        <v>354432.625</v>
      </c>
      <c r="H203" s="52">
        <v>457438.0625</v>
      </c>
      <c r="I203" s="52">
        <v>263403.78125</v>
      </c>
      <c r="J203" s="52">
        <v>533141.125</v>
      </c>
      <c r="K203" s="52">
        <v>110244.7890625</v>
      </c>
      <c r="L203" s="52"/>
      <c r="M203" s="52">
        <v>1582680.125</v>
      </c>
      <c r="N203" s="52">
        <v>225356.09375</v>
      </c>
      <c r="O203" s="52">
        <v>433195.40625</v>
      </c>
      <c r="P203" s="52">
        <v>559090.9375</v>
      </c>
      <c r="Q203" s="52"/>
      <c r="R203" s="52"/>
      <c r="V203" s="3">
        <v>225356.09375</v>
      </c>
      <c r="W203" s="3">
        <v>2768199.25</v>
      </c>
      <c r="X203" s="3">
        <v>2993555.25</v>
      </c>
      <c r="Y203" s="3">
        <v>758497.25</v>
      </c>
      <c r="Z203" s="3">
        <v>2574966.5</v>
      </c>
      <c r="AA203" s="3">
        <v>13819637</v>
      </c>
      <c r="AB203" s="3">
        <v>0.81398105621337891</v>
      </c>
      <c r="AC203" s="3">
        <v>0.6327328085899353</v>
      </c>
      <c r="AD203" s="3">
        <v>16977836</v>
      </c>
      <c r="AE203" s="3">
        <v>26457130</v>
      </c>
      <c r="AF203" s="3">
        <v>9607878</v>
      </c>
      <c r="AG203" s="3">
        <v>73492.03125</v>
      </c>
      <c r="AH203" s="3">
        <v>5860550</v>
      </c>
      <c r="AI203" s="3">
        <v>0</v>
      </c>
      <c r="AJ203" s="3">
        <v>0</v>
      </c>
      <c r="AK203" s="3">
        <v>79.7440185546875</v>
      </c>
      <c r="AL203" s="3">
        <v>40.733058929443359</v>
      </c>
      <c r="AM203" s="3">
        <v>231.01600646972656</v>
      </c>
      <c r="AN203" s="3">
        <v>130.73359680175781</v>
      </c>
    </row>
    <row r="204" spans="1:40">
      <c r="A204" s="3">
        <v>108116303</v>
      </c>
      <c r="B204" s="3" t="s">
        <v>396</v>
      </c>
      <c r="C204" s="3" t="s">
        <v>791</v>
      </c>
      <c r="D204" s="52" t="s">
        <v>60</v>
      </c>
      <c r="E204" s="52">
        <v>1136025.5</v>
      </c>
      <c r="F204" s="52">
        <v>118613.25</v>
      </c>
      <c r="G204" s="52">
        <v>246704.34375</v>
      </c>
      <c r="H204" s="52">
        <v>244827.90625</v>
      </c>
      <c r="I204" s="52">
        <v>81930.0234375</v>
      </c>
      <c r="J204" s="52">
        <v>354238.1875</v>
      </c>
      <c r="K204" s="52">
        <v>54280.234375</v>
      </c>
      <c r="L204" s="52"/>
      <c r="M204" s="52">
        <v>1136025.5</v>
      </c>
      <c r="N204" s="52">
        <v>118613.25</v>
      </c>
      <c r="O204" s="52">
        <v>301527.53125</v>
      </c>
      <c r="P204" s="52">
        <v>299234.09375</v>
      </c>
      <c r="Q204" s="52"/>
      <c r="R204" s="52"/>
      <c r="V204" s="3">
        <v>118613.25</v>
      </c>
      <c r="W204" s="3">
        <v>1763768</v>
      </c>
      <c r="X204" s="3">
        <v>1882381.25</v>
      </c>
      <c r="Y204" s="3">
        <v>472851.4375</v>
      </c>
      <c r="Z204" s="3">
        <v>1736787.125</v>
      </c>
      <c r="AA204" s="3">
        <v>8929121</v>
      </c>
      <c r="AB204" s="3">
        <v>0.83173060417175293</v>
      </c>
      <c r="AC204" s="3">
        <v>0.66146677732467651</v>
      </c>
      <c r="AD204" s="3">
        <v>10735593</v>
      </c>
      <c r="AE204" s="3">
        <v>15902510</v>
      </c>
      <c r="AF204" s="3">
        <v>7205153</v>
      </c>
      <c r="AG204" s="3">
        <v>44173.640625</v>
      </c>
      <c r="AH204" s="3">
        <v>2011900</v>
      </c>
      <c r="AI204" s="3">
        <v>0</v>
      </c>
      <c r="AJ204" s="3">
        <v>0</v>
      </c>
      <c r="AK204" s="3">
        <v>45.545261383056641</v>
      </c>
      <c r="AL204" s="3">
        <v>42.613224029541016</v>
      </c>
      <c r="AM204" s="3">
        <v>243.03166198730469</v>
      </c>
      <c r="AN204" s="3">
        <v>163.10978698730469</v>
      </c>
    </row>
    <row r="205" spans="1:40">
      <c r="A205" s="3">
        <v>108116503</v>
      </c>
      <c r="B205" s="3" t="s">
        <v>409</v>
      </c>
      <c r="C205" s="3" t="s">
        <v>791</v>
      </c>
      <c r="D205" s="52" t="s">
        <v>60</v>
      </c>
      <c r="E205" s="52">
        <v>647102.25</v>
      </c>
      <c r="F205" s="52">
        <v>139686.15625</v>
      </c>
      <c r="G205" s="52">
        <v>180367.34375</v>
      </c>
      <c r="H205" s="52">
        <v>169093.34375</v>
      </c>
      <c r="I205" s="52">
        <v>77782.546875</v>
      </c>
      <c r="J205" s="52">
        <v>390852.25</v>
      </c>
      <c r="K205" s="52">
        <v>84111.9453125</v>
      </c>
      <c r="L205" s="52"/>
      <c r="M205" s="52">
        <v>647102.25</v>
      </c>
      <c r="N205" s="52">
        <v>139686.15625</v>
      </c>
      <c r="O205" s="52">
        <v>220448.96875</v>
      </c>
      <c r="P205" s="52">
        <v>206669.65625</v>
      </c>
      <c r="Q205" s="52"/>
      <c r="R205" s="52"/>
      <c r="V205" s="3">
        <v>139686.15625</v>
      </c>
      <c r="W205" s="3">
        <v>1158457.5</v>
      </c>
      <c r="X205" s="3">
        <v>1298143.625</v>
      </c>
      <c r="Y205" s="3">
        <v>530538.375</v>
      </c>
      <c r="Z205" s="3">
        <v>1074220.875</v>
      </c>
      <c r="AA205" s="3">
        <v>5559859.5</v>
      </c>
      <c r="AB205" s="3">
        <v>0.73080015182495117</v>
      </c>
      <c r="AC205" s="3">
        <v>0.2959977388381958</v>
      </c>
      <c r="AD205" s="3">
        <v>7607907</v>
      </c>
      <c r="AE205" s="3">
        <v>25477560</v>
      </c>
      <c r="AF205" s="3">
        <v>8840584</v>
      </c>
      <c r="AG205" s="3">
        <v>70771</v>
      </c>
      <c r="AH205" s="3">
        <v>12431299</v>
      </c>
      <c r="AI205" s="3">
        <v>0</v>
      </c>
      <c r="AJ205" s="3">
        <v>0</v>
      </c>
      <c r="AK205" s="3">
        <v>175.6552734375</v>
      </c>
      <c r="AL205" s="3">
        <v>18.342874526977539</v>
      </c>
      <c r="AM205" s="3">
        <v>107.50034332275391</v>
      </c>
      <c r="AN205" s="3">
        <v>124.91817474365234</v>
      </c>
    </row>
    <row r="206" spans="1:40">
      <c r="A206" s="3">
        <v>108118503</v>
      </c>
      <c r="B206" s="3" t="s">
        <v>530</v>
      </c>
      <c r="C206" s="3" t="s">
        <v>791</v>
      </c>
      <c r="D206" s="52" t="s">
        <v>60</v>
      </c>
      <c r="E206" s="52">
        <v>762055.375</v>
      </c>
      <c r="F206" s="52">
        <v>192377.09375</v>
      </c>
      <c r="G206" s="52">
        <v>248849.859375</v>
      </c>
      <c r="H206" s="52">
        <v>893305.375</v>
      </c>
      <c r="I206" s="52">
        <v>85133.109375</v>
      </c>
      <c r="J206" s="52">
        <v>460187.03125</v>
      </c>
      <c r="K206" s="52">
        <v>95909.078125</v>
      </c>
      <c r="L206" s="52"/>
      <c r="M206" s="52">
        <v>762055.375</v>
      </c>
      <c r="N206" s="52">
        <v>192377.09375</v>
      </c>
      <c r="O206" s="52">
        <v>304149.84375</v>
      </c>
      <c r="P206" s="52">
        <v>1091817.625</v>
      </c>
      <c r="Q206" s="52"/>
      <c r="R206" s="52"/>
      <c r="V206" s="3">
        <v>192377.09375</v>
      </c>
      <c r="W206" s="3">
        <v>2085252.875</v>
      </c>
      <c r="X206" s="3">
        <v>2277630</v>
      </c>
      <c r="Y206" s="3">
        <v>652564.125</v>
      </c>
      <c r="Z206" s="3">
        <v>2158023</v>
      </c>
      <c r="AA206" s="3">
        <v>6735893</v>
      </c>
      <c r="AB206" s="3">
        <v>0.70437163114547729</v>
      </c>
      <c r="AC206" s="3">
        <v>0.38132628798484802</v>
      </c>
      <c r="AD206" s="3">
        <v>9562982</v>
      </c>
      <c r="AE206" s="3">
        <v>24976780</v>
      </c>
      <c r="AF206" s="3">
        <v>7675231</v>
      </c>
      <c r="AG206" s="3">
        <v>69379.9453125</v>
      </c>
      <c r="AH206" s="3">
        <v>11160943</v>
      </c>
      <c r="AI206" s="3">
        <v>0</v>
      </c>
      <c r="AJ206" s="3">
        <v>0</v>
      </c>
      <c r="AK206" s="3">
        <v>160.86698913574219</v>
      </c>
      <c r="AL206" s="3">
        <v>32.828361511230469</v>
      </c>
      <c r="AM206" s="3">
        <v>137.8349609375</v>
      </c>
      <c r="AN206" s="3">
        <v>110.62607574462891</v>
      </c>
    </row>
    <row r="207" spans="1:40">
      <c r="A207" s="3">
        <v>108561003</v>
      </c>
      <c r="B207" s="3" t="s">
        <v>79</v>
      </c>
      <c r="C207" s="3" t="s">
        <v>791</v>
      </c>
      <c r="D207" s="52" t="s">
        <v>60</v>
      </c>
      <c r="E207" s="52">
        <v>883198.625</v>
      </c>
      <c r="F207" s="52">
        <v>99906.8984375</v>
      </c>
      <c r="G207" s="52">
        <v>159436.09375</v>
      </c>
      <c r="H207" s="52">
        <v>147303.90625</v>
      </c>
      <c r="I207" s="52">
        <v>75806.5390625</v>
      </c>
      <c r="J207" s="52">
        <v>264932.75</v>
      </c>
      <c r="K207" s="52">
        <v>57322.51953125</v>
      </c>
      <c r="L207" s="52">
        <v>6025.64990234375</v>
      </c>
      <c r="M207" s="52">
        <v>883198.625</v>
      </c>
      <c r="N207" s="52">
        <v>99906.8984375</v>
      </c>
      <c r="O207" s="52">
        <v>194866.34375</v>
      </c>
      <c r="P207" s="52">
        <v>180038.09375</v>
      </c>
      <c r="Q207" s="52">
        <v>6025.64990234375</v>
      </c>
      <c r="R207" s="52"/>
      <c r="V207" s="3">
        <v>99906.8984375</v>
      </c>
      <c r="W207" s="3">
        <v>1329093.25</v>
      </c>
      <c r="X207" s="3">
        <v>1429000.125</v>
      </c>
      <c r="Y207" s="3">
        <v>364839.65625</v>
      </c>
      <c r="Z207" s="3">
        <v>1264128.75</v>
      </c>
      <c r="AA207" s="3">
        <v>7028816</v>
      </c>
      <c r="AB207" s="3">
        <v>0.82943660020828247</v>
      </c>
      <c r="AC207" s="3">
        <v>0.63759273290634155</v>
      </c>
      <c r="AD207" s="3">
        <v>8474205</v>
      </c>
      <c r="AE207" s="3">
        <v>13359572</v>
      </c>
      <c r="AF207" s="3">
        <v>3064425</v>
      </c>
      <c r="AG207" s="3">
        <v>37109.921875</v>
      </c>
      <c r="AH207" s="3">
        <v>3220169</v>
      </c>
      <c r="AI207" s="3">
        <v>0</v>
      </c>
      <c r="AJ207" s="3">
        <v>0</v>
      </c>
      <c r="AK207" s="3">
        <v>86.7738037109375</v>
      </c>
      <c r="AL207" s="3">
        <v>38.507225036621094</v>
      </c>
      <c r="AM207" s="3">
        <v>228.35415649414063</v>
      </c>
      <c r="AN207" s="3">
        <v>82.576972961425781</v>
      </c>
    </row>
    <row r="208" spans="1:40">
      <c r="A208" s="3">
        <v>108561803</v>
      </c>
      <c r="B208" s="3" t="s">
        <v>143</v>
      </c>
      <c r="C208" s="3" t="s">
        <v>791</v>
      </c>
      <c r="D208" s="52" t="s">
        <v>60</v>
      </c>
      <c r="E208" s="52">
        <v>1082049.875</v>
      </c>
      <c r="F208" s="52">
        <v>127179.75</v>
      </c>
      <c r="G208" s="52">
        <v>212473.40625</v>
      </c>
      <c r="H208" s="52">
        <v>135926.09375</v>
      </c>
      <c r="I208" s="52">
        <v>92822.75</v>
      </c>
      <c r="J208" s="52">
        <v>314005.5</v>
      </c>
      <c r="K208" s="52">
        <v>67668.921875</v>
      </c>
      <c r="L208" s="52"/>
      <c r="M208" s="52">
        <v>1082049.875</v>
      </c>
      <c r="N208" s="52">
        <v>127179.75</v>
      </c>
      <c r="O208" s="52">
        <v>259689.71875</v>
      </c>
      <c r="P208" s="52">
        <v>166131.90625</v>
      </c>
      <c r="Q208" s="52"/>
      <c r="R208" s="52"/>
      <c r="V208" s="3">
        <v>127179.75</v>
      </c>
      <c r="W208" s="3">
        <v>1590941</v>
      </c>
      <c r="X208" s="3">
        <v>1718120.75</v>
      </c>
      <c r="Y208" s="3">
        <v>441185.25</v>
      </c>
      <c r="Z208" s="3">
        <v>1507871.5</v>
      </c>
      <c r="AA208" s="3">
        <v>8973883</v>
      </c>
      <c r="AB208" s="3">
        <v>0.85677790641784668</v>
      </c>
      <c r="AC208" s="3">
        <v>0.67058974504470825</v>
      </c>
      <c r="AD208" s="3">
        <v>10473990</v>
      </c>
      <c r="AE208" s="3">
        <v>15827525</v>
      </c>
      <c r="AF208" s="3">
        <v>4618469</v>
      </c>
      <c r="AG208" s="3">
        <v>43965.34765625</v>
      </c>
      <c r="AH208" s="3">
        <v>3092767</v>
      </c>
      <c r="AI208" s="3">
        <v>0</v>
      </c>
      <c r="AJ208" s="3">
        <v>0</v>
      </c>
      <c r="AK208" s="3">
        <v>70.345558166503906</v>
      </c>
      <c r="AL208" s="3">
        <v>39.078975677490234</v>
      </c>
      <c r="AM208" s="3">
        <v>238.23284912109375</v>
      </c>
      <c r="AN208" s="3">
        <v>105.04793548583984</v>
      </c>
    </row>
    <row r="209" spans="1:40">
      <c r="A209" s="3">
        <v>108565203</v>
      </c>
      <c r="B209" s="3" t="s">
        <v>297</v>
      </c>
      <c r="C209" s="3" t="s">
        <v>791</v>
      </c>
      <c r="D209" s="52" t="s">
        <v>60</v>
      </c>
      <c r="E209" s="52">
        <v>1209988.25</v>
      </c>
      <c r="F209" s="52">
        <v>117190.796875</v>
      </c>
      <c r="G209" s="52">
        <v>157782.21875</v>
      </c>
      <c r="H209" s="52">
        <v>89452.796875</v>
      </c>
      <c r="I209" s="52">
        <v>113383.4296875</v>
      </c>
      <c r="J209" s="52">
        <v>346056.40625</v>
      </c>
      <c r="K209" s="52">
        <v>75147.6640625</v>
      </c>
      <c r="L209" s="52">
        <v>3996.89990234375</v>
      </c>
      <c r="M209" s="52">
        <v>1209988.25</v>
      </c>
      <c r="N209" s="52">
        <v>117190.796875</v>
      </c>
      <c r="O209" s="52">
        <v>192844.921875</v>
      </c>
      <c r="P209" s="52">
        <v>109331.203125</v>
      </c>
      <c r="Q209" s="52">
        <v>3996.89990234375</v>
      </c>
      <c r="R209" s="52"/>
      <c r="V209" s="3">
        <v>117190.796875</v>
      </c>
      <c r="W209" s="3">
        <v>1649751.125</v>
      </c>
      <c r="X209" s="3">
        <v>1766941.875</v>
      </c>
      <c r="Y209" s="3">
        <v>463247.1875</v>
      </c>
      <c r="Z209" s="3">
        <v>1516161.25</v>
      </c>
      <c r="AA209" s="3">
        <v>9517064</v>
      </c>
      <c r="AB209" s="3">
        <v>0.84054559469223022</v>
      </c>
      <c r="AC209" s="3">
        <v>0.67897665500640869</v>
      </c>
      <c r="AD209" s="3">
        <v>11322484</v>
      </c>
      <c r="AE209" s="3">
        <v>16599455</v>
      </c>
      <c r="AF209" s="3">
        <v>6692068</v>
      </c>
      <c r="AG209" s="3">
        <v>46109.59765625</v>
      </c>
      <c r="AH209" s="3">
        <v>2317639</v>
      </c>
      <c r="AI209" s="3">
        <v>0</v>
      </c>
      <c r="AJ209" s="3">
        <v>0</v>
      </c>
      <c r="AK209" s="3">
        <v>50.263698577880859</v>
      </c>
      <c r="AL209" s="3">
        <v>38.320480346679688</v>
      </c>
      <c r="AM209" s="3">
        <v>245.555908203125</v>
      </c>
      <c r="AN209" s="3">
        <v>145.13394165039063</v>
      </c>
    </row>
    <row r="210" spans="1:40">
      <c r="A210" s="3">
        <v>108565503</v>
      </c>
      <c r="B210" s="3" t="s">
        <v>342</v>
      </c>
      <c r="C210" s="3" t="s">
        <v>791</v>
      </c>
      <c r="D210" s="52" t="s">
        <v>60</v>
      </c>
      <c r="E210" s="52">
        <v>1320828.25</v>
      </c>
      <c r="F210" s="52">
        <v>156889.34375</v>
      </c>
      <c r="G210" s="52">
        <v>283412.5625</v>
      </c>
      <c r="H210" s="52">
        <v>317568.15625</v>
      </c>
      <c r="I210" s="52">
        <v>193541.375</v>
      </c>
      <c r="J210" s="52">
        <v>396822.3125</v>
      </c>
      <c r="K210" s="52">
        <v>91136.2890625</v>
      </c>
      <c r="L210" s="52"/>
      <c r="M210" s="52">
        <v>1320828.25</v>
      </c>
      <c r="N210" s="52">
        <v>156889.34375</v>
      </c>
      <c r="O210" s="52">
        <v>346393.09375</v>
      </c>
      <c r="P210" s="52">
        <v>388138.84375</v>
      </c>
      <c r="Q210" s="52"/>
      <c r="R210" s="52"/>
      <c r="V210" s="3">
        <v>156889.34375</v>
      </c>
      <c r="W210" s="3">
        <v>2206486.5</v>
      </c>
      <c r="X210" s="3">
        <v>2363375.75</v>
      </c>
      <c r="Y210" s="3">
        <v>553711.625</v>
      </c>
      <c r="Z210" s="3">
        <v>2055360.25</v>
      </c>
      <c r="AA210" s="3">
        <v>10908557</v>
      </c>
      <c r="AB210" s="3">
        <v>0.84313362836837769</v>
      </c>
      <c r="AC210" s="3">
        <v>0.63382101058959961</v>
      </c>
      <c r="AD210" s="3">
        <v>12938112</v>
      </c>
      <c r="AE210" s="3">
        <v>19487210</v>
      </c>
      <c r="AF210" s="3">
        <v>13593264</v>
      </c>
      <c r="AG210" s="3">
        <v>54131.140625</v>
      </c>
      <c r="AH210" s="3">
        <v>4358555</v>
      </c>
      <c r="AI210" s="3">
        <v>0</v>
      </c>
      <c r="AJ210" s="3">
        <v>0</v>
      </c>
      <c r="AK210" s="3">
        <v>80.518440246582031</v>
      </c>
      <c r="AL210" s="3">
        <v>43.660186767578125</v>
      </c>
      <c r="AM210" s="3">
        <v>239.01420593261719</v>
      </c>
      <c r="AN210" s="3">
        <v>251.11726379394531</v>
      </c>
    </row>
    <row r="211" spans="1:40">
      <c r="A211" s="3">
        <v>108566303</v>
      </c>
      <c r="B211" s="3" t="s">
        <v>418</v>
      </c>
      <c r="C211" s="3" t="s">
        <v>791</v>
      </c>
      <c r="D211" s="52" t="s">
        <v>60</v>
      </c>
      <c r="E211" s="52">
        <v>666619.8125</v>
      </c>
      <c r="F211" s="52">
        <v>73575.296875</v>
      </c>
      <c r="G211" s="52">
        <v>182625.421875</v>
      </c>
      <c r="H211" s="52">
        <v>33110.1015625</v>
      </c>
      <c r="I211" s="52">
        <v>42533.83984375</v>
      </c>
      <c r="J211" s="52">
        <v>192669.28125</v>
      </c>
      <c r="K211" s="52">
        <v>42203.23828125</v>
      </c>
      <c r="L211" s="52"/>
      <c r="M211" s="52">
        <v>666619.8125</v>
      </c>
      <c r="N211" s="52">
        <v>73575.296875</v>
      </c>
      <c r="O211" s="52">
        <v>223208.84375</v>
      </c>
      <c r="P211" s="52">
        <v>40467.8984375</v>
      </c>
      <c r="Q211" s="52"/>
      <c r="R211" s="52"/>
      <c r="V211" s="3">
        <v>73575.296875</v>
      </c>
      <c r="W211" s="3">
        <v>967092.4375</v>
      </c>
      <c r="X211" s="3">
        <v>1040667.75</v>
      </c>
      <c r="Y211" s="3">
        <v>266244.5625</v>
      </c>
      <c r="Z211" s="3">
        <v>930296.5</v>
      </c>
      <c r="AA211" s="3">
        <v>4973702</v>
      </c>
      <c r="AB211" s="3">
        <v>0.84078055620193481</v>
      </c>
      <c r="AC211" s="3">
        <v>0.4598706066608429</v>
      </c>
      <c r="AD211" s="3">
        <v>5915577</v>
      </c>
      <c r="AE211" s="3">
        <v>12538412</v>
      </c>
      <c r="AF211" s="3">
        <v>6643362</v>
      </c>
      <c r="AG211" s="3">
        <v>34828.921875</v>
      </c>
      <c r="AH211" s="3">
        <v>5264572</v>
      </c>
      <c r="AI211" s="3">
        <v>0</v>
      </c>
      <c r="AJ211" s="3">
        <v>0</v>
      </c>
      <c r="AK211" s="3">
        <v>151.15518188476563</v>
      </c>
      <c r="AL211" s="3">
        <v>29.879413604736328</v>
      </c>
      <c r="AM211" s="3">
        <v>169.8466796875</v>
      </c>
      <c r="AN211" s="3">
        <v>190.74267578125</v>
      </c>
    </row>
    <row r="212" spans="1:40">
      <c r="A212" s="3">
        <v>108567004</v>
      </c>
      <c r="B212" s="3" t="s">
        <v>422</v>
      </c>
      <c r="C212" s="3" t="s">
        <v>791</v>
      </c>
      <c r="D212" s="52" t="s">
        <v>60</v>
      </c>
      <c r="E212" s="52">
        <v>319434.15625</v>
      </c>
      <c r="F212" s="52">
        <v>39279.44921875</v>
      </c>
      <c r="G212" s="52">
        <v>96410.90625</v>
      </c>
      <c r="H212" s="52">
        <v>23436</v>
      </c>
      <c r="I212" s="52">
        <v>20651.111328125</v>
      </c>
      <c r="J212" s="52">
        <v>114173.3671875</v>
      </c>
      <c r="K212" s="52">
        <v>20966.9296875</v>
      </c>
      <c r="L212" s="52">
        <v>3918.89990234375</v>
      </c>
      <c r="M212" s="52">
        <v>319434.15625</v>
      </c>
      <c r="N212" s="52">
        <v>39279.44921875</v>
      </c>
      <c r="O212" s="52">
        <v>117835.546875</v>
      </c>
      <c r="P212" s="52">
        <v>28644</v>
      </c>
      <c r="Q212" s="52">
        <v>3918.89990234375</v>
      </c>
      <c r="R212" s="52"/>
      <c r="V212" s="3">
        <v>39279.44921875</v>
      </c>
      <c r="W212" s="3">
        <v>484818.03125</v>
      </c>
      <c r="X212" s="3">
        <v>524097.46875</v>
      </c>
      <c r="Y212" s="3">
        <v>153452.8125</v>
      </c>
      <c r="Z212" s="3">
        <v>469832.59375</v>
      </c>
      <c r="AA212" s="3">
        <v>2670362.5</v>
      </c>
      <c r="AB212" s="3">
        <v>0.81599658727645874</v>
      </c>
      <c r="AC212" s="3">
        <v>0.52400672435760498</v>
      </c>
      <c r="AD212" s="3">
        <v>3272516.75</v>
      </c>
      <c r="AE212" s="3">
        <v>6291695.5</v>
      </c>
      <c r="AF212" s="3">
        <v>2890340</v>
      </c>
      <c r="AG212" s="3">
        <v>17476.931640625</v>
      </c>
      <c r="AH212" s="3">
        <v>807594</v>
      </c>
      <c r="AI212" s="3">
        <v>0</v>
      </c>
      <c r="AJ212" s="3">
        <v>0</v>
      </c>
      <c r="AK212" s="3">
        <v>46.209140777587891</v>
      </c>
      <c r="AL212" s="3">
        <v>29.987957000732422</v>
      </c>
      <c r="AM212" s="3">
        <v>187.24778747558594</v>
      </c>
      <c r="AN212" s="3">
        <v>165.38029479980469</v>
      </c>
    </row>
    <row r="213" spans="1:40">
      <c r="A213" s="3">
        <v>108567204</v>
      </c>
      <c r="B213" s="3" t="s">
        <v>430</v>
      </c>
      <c r="C213" s="3" t="s">
        <v>791</v>
      </c>
      <c r="D213" s="52" t="s">
        <v>60</v>
      </c>
      <c r="E213" s="52">
        <v>641468.5625</v>
      </c>
      <c r="F213" s="52">
        <v>72901.203125</v>
      </c>
      <c r="G213" s="52">
        <v>142543.171875</v>
      </c>
      <c r="H213" s="52">
        <v>51653.25</v>
      </c>
      <c r="I213" s="52">
        <v>54777.81640625</v>
      </c>
      <c r="J213" s="52">
        <v>187044.90625</v>
      </c>
      <c r="K213" s="52">
        <v>39194.7734375</v>
      </c>
      <c r="L213" s="52"/>
      <c r="M213" s="52">
        <v>641468.5625</v>
      </c>
      <c r="N213" s="52">
        <v>72901.203125</v>
      </c>
      <c r="O213" s="52">
        <v>174219.453125</v>
      </c>
      <c r="P213" s="52">
        <v>63131.75</v>
      </c>
      <c r="Q213" s="52"/>
      <c r="R213" s="52"/>
      <c r="V213" s="3">
        <v>72901.203125</v>
      </c>
      <c r="W213" s="3">
        <v>929637.5625</v>
      </c>
      <c r="X213" s="3">
        <v>1002538.75</v>
      </c>
      <c r="Y213" s="3">
        <v>259946.109375</v>
      </c>
      <c r="Z213" s="3">
        <v>878819.75</v>
      </c>
      <c r="AA213" s="3">
        <v>5254546.5</v>
      </c>
      <c r="AB213" s="3">
        <v>0.85378724336624146</v>
      </c>
      <c r="AC213" s="3">
        <v>0.66185593605041504</v>
      </c>
      <c r="AD213" s="3">
        <v>6154398</v>
      </c>
      <c r="AE213" s="3">
        <v>9100095</v>
      </c>
      <c r="AF213" s="3">
        <v>1706789</v>
      </c>
      <c r="AG213" s="3">
        <v>25278.041015625</v>
      </c>
      <c r="AH213" s="3">
        <v>1722909</v>
      </c>
      <c r="AI213" s="3">
        <v>0</v>
      </c>
      <c r="AJ213" s="3">
        <v>0</v>
      </c>
      <c r="AK213" s="3">
        <v>68.1583251953125</v>
      </c>
      <c r="AL213" s="3">
        <v>39.66046142578125</v>
      </c>
      <c r="AM213" s="3">
        <v>243.46815490722656</v>
      </c>
      <c r="AN213" s="3">
        <v>67.520622253417969</v>
      </c>
    </row>
    <row r="214" spans="1:40">
      <c r="A214" s="3">
        <v>108567404</v>
      </c>
      <c r="B214" s="3" t="s">
        <v>433</v>
      </c>
      <c r="C214" s="3" t="s">
        <v>791</v>
      </c>
      <c r="D214" s="52" t="s">
        <v>60</v>
      </c>
      <c r="E214" s="52">
        <v>267034.0625</v>
      </c>
      <c r="F214" s="52">
        <v>37980</v>
      </c>
      <c r="G214" s="52">
        <v>135194.796875</v>
      </c>
      <c r="H214" s="52">
        <v>16130.25</v>
      </c>
      <c r="I214" s="52">
        <v>38625.28515625</v>
      </c>
      <c r="J214" s="52">
        <v>108644.390625</v>
      </c>
      <c r="K214" s="52">
        <v>21960.78515625</v>
      </c>
      <c r="L214" s="52"/>
      <c r="M214" s="52">
        <v>267034.0625</v>
      </c>
      <c r="N214" s="52">
        <v>37980</v>
      </c>
      <c r="O214" s="52">
        <v>165238.078125</v>
      </c>
      <c r="P214" s="52">
        <v>19714.75</v>
      </c>
      <c r="Q214" s="52"/>
      <c r="R214" s="52"/>
      <c r="V214" s="3">
        <v>37980</v>
      </c>
      <c r="W214" s="3">
        <v>478945.1875</v>
      </c>
      <c r="X214" s="3">
        <v>516925.1875</v>
      </c>
      <c r="Y214" s="3">
        <v>146624.390625</v>
      </c>
      <c r="Z214" s="3">
        <v>451986.875</v>
      </c>
      <c r="AA214" s="3">
        <v>2358770.75</v>
      </c>
      <c r="AB214" s="3">
        <v>0.8163374662399292</v>
      </c>
      <c r="AC214" s="3">
        <v>0.37461328506469727</v>
      </c>
      <c r="AD214" s="3">
        <v>2889455.5</v>
      </c>
      <c r="AE214" s="3">
        <v>7570647.5</v>
      </c>
      <c r="AF214" s="3">
        <v>4301800</v>
      </c>
      <c r="AG214" s="3">
        <v>21029.576171875</v>
      </c>
      <c r="AH214" s="3">
        <v>3282390</v>
      </c>
      <c r="AI214" s="3">
        <v>0</v>
      </c>
      <c r="AJ214" s="3">
        <v>0</v>
      </c>
      <c r="AK214" s="3">
        <v>156.08445739746094</v>
      </c>
      <c r="AL214" s="3">
        <v>24.580865859985352</v>
      </c>
      <c r="AM214" s="3">
        <v>137.39961242675781</v>
      </c>
      <c r="AN214" s="3">
        <v>204.55952453613281</v>
      </c>
    </row>
    <row r="215" spans="1:40">
      <c r="A215" s="3">
        <v>108567703</v>
      </c>
      <c r="B215" s="3" t="s">
        <v>443</v>
      </c>
      <c r="C215" s="3" t="s">
        <v>791</v>
      </c>
      <c r="D215" s="52" t="s">
        <v>60</v>
      </c>
      <c r="E215" s="52">
        <v>1589284.5</v>
      </c>
      <c r="F215" s="52">
        <v>286251</v>
      </c>
      <c r="G215" s="52">
        <v>516470.59375</v>
      </c>
      <c r="H215" s="52">
        <v>217293.75</v>
      </c>
      <c r="I215" s="52">
        <v>139573.796875</v>
      </c>
      <c r="J215" s="52">
        <v>685336.3125</v>
      </c>
      <c r="K215" s="52">
        <v>141625.21875</v>
      </c>
      <c r="L215" s="52">
        <v>12026.7001953125</v>
      </c>
      <c r="M215" s="52">
        <v>1589284.5</v>
      </c>
      <c r="N215" s="52">
        <v>286251</v>
      </c>
      <c r="O215" s="52">
        <v>631241.8125</v>
      </c>
      <c r="P215" s="52">
        <v>265581.25</v>
      </c>
      <c r="Q215" s="52">
        <v>12026.7001953125</v>
      </c>
      <c r="R215" s="52"/>
      <c r="V215" s="3">
        <v>286251</v>
      </c>
      <c r="W215" s="3">
        <v>2616274.5</v>
      </c>
      <c r="X215" s="3">
        <v>2902525.5</v>
      </c>
      <c r="Y215" s="3">
        <v>971587.3125</v>
      </c>
      <c r="Z215" s="3">
        <v>2498134.25</v>
      </c>
      <c r="AA215" s="3">
        <v>12830239</v>
      </c>
      <c r="AB215" s="3">
        <v>0.76537024974822998</v>
      </c>
      <c r="AC215" s="3">
        <v>0.39468055963516235</v>
      </c>
      <c r="AD215" s="3">
        <v>16763441</v>
      </c>
      <c r="AE215" s="3">
        <v>42157032</v>
      </c>
      <c r="AF215" s="3">
        <v>11852128</v>
      </c>
      <c r="AG215" s="3">
        <v>117102.8671875</v>
      </c>
      <c r="AH215" s="3">
        <v>18442383</v>
      </c>
      <c r="AI215" s="3">
        <v>0</v>
      </c>
      <c r="AJ215" s="3">
        <v>0</v>
      </c>
      <c r="AK215" s="3">
        <v>157.48873901367188</v>
      </c>
      <c r="AL215" s="3">
        <v>24.786117553710938</v>
      </c>
      <c r="AM215" s="3">
        <v>143.15141296386719</v>
      </c>
      <c r="AN215" s="3">
        <v>101.21125030517578</v>
      </c>
    </row>
    <row r="216" spans="1:40">
      <c r="A216" s="3">
        <v>108567807</v>
      </c>
      <c r="B216" s="3" t="s">
        <v>614</v>
      </c>
      <c r="C216" s="3" t="s">
        <v>552</v>
      </c>
      <c r="D216" s="52" t="s">
        <v>60</v>
      </c>
      <c r="E216" s="52"/>
      <c r="F216" s="52"/>
      <c r="G216" s="52"/>
      <c r="H216" s="52"/>
      <c r="I216" s="52"/>
      <c r="J216" s="52">
        <v>100014.8828125</v>
      </c>
      <c r="K216" s="52">
        <v>22812.826171875</v>
      </c>
      <c r="L216" s="52">
        <v>135654.453125</v>
      </c>
      <c r="M216" s="52"/>
      <c r="N216" s="52"/>
      <c r="O216" s="52"/>
      <c r="P216" s="52"/>
      <c r="Q216" s="52">
        <v>135654.453125</v>
      </c>
      <c r="R216" s="52"/>
      <c r="V216" s="3">
        <v>0</v>
      </c>
      <c r="W216" s="3">
        <v>158467.28125</v>
      </c>
      <c r="X216" s="3">
        <v>158467.28125</v>
      </c>
      <c r="Y216" s="3">
        <v>100014.8828125</v>
      </c>
      <c r="Z216" s="3">
        <v>135654.453125</v>
      </c>
      <c r="AA216" s="3">
        <v>659015.25</v>
      </c>
      <c r="AB216" s="3">
        <v>0.48320034146308899</v>
      </c>
      <c r="AC216" s="3">
        <v>0.19869503378868103</v>
      </c>
      <c r="AD216" s="3">
        <v>1363855.125</v>
      </c>
      <c r="AE216" s="3">
        <v>6844687</v>
      </c>
      <c r="AF216" s="3">
        <v>1392711</v>
      </c>
      <c r="AG216" s="3">
        <v>19013.01953125</v>
      </c>
      <c r="AJ216" s="3">
        <v>0</v>
      </c>
      <c r="AL216" s="3">
        <v>8.3346719741821289</v>
      </c>
      <c r="AM216" s="3">
        <v>71.732696533203125</v>
      </c>
      <c r="AN216" s="3">
        <v>73.250381469726563</v>
      </c>
    </row>
    <row r="217" spans="1:40">
      <c r="A217" s="3">
        <v>108568404</v>
      </c>
      <c r="B217" s="3" t="s">
        <v>486</v>
      </c>
      <c r="C217" s="3" t="s">
        <v>791</v>
      </c>
      <c r="D217" s="52" t="s">
        <v>60</v>
      </c>
      <c r="E217" s="52">
        <v>387332.84375</v>
      </c>
      <c r="F217" s="52">
        <v>49250.55078125</v>
      </c>
      <c r="G217" s="52">
        <v>79464.8359375</v>
      </c>
      <c r="H217" s="52">
        <v>32565.150390625</v>
      </c>
      <c r="I217" s="52">
        <v>43319.3984375</v>
      </c>
      <c r="J217" s="52">
        <v>76314.5546875</v>
      </c>
      <c r="K217" s="52">
        <v>19430.47265625</v>
      </c>
      <c r="L217" s="52"/>
      <c r="M217" s="52">
        <v>387332.84375</v>
      </c>
      <c r="N217" s="52">
        <v>49250.55078125</v>
      </c>
      <c r="O217" s="52">
        <v>97123.6953125</v>
      </c>
      <c r="P217" s="52">
        <v>39801.8515625</v>
      </c>
      <c r="Q217" s="52"/>
      <c r="R217" s="52"/>
      <c r="V217" s="3">
        <v>49250.55078125</v>
      </c>
      <c r="W217" s="3">
        <v>562112.75</v>
      </c>
      <c r="X217" s="3">
        <v>611363.3125</v>
      </c>
      <c r="Y217" s="3">
        <v>125565.109375</v>
      </c>
      <c r="Z217" s="3">
        <v>524258.375</v>
      </c>
      <c r="AA217" s="3">
        <v>3306616.25</v>
      </c>
      <c r="AB217" s="3">
        <v>0.88646996021270752</v>
      </c>
      <c r="AC217" s="3">
        <v>0.61038005352020264</v>
      </c>
      <c r="AD217" s="3">
        <v>3730094</v>
      </c>
      <c r="AE217" s="3">
        <v>6178732</v>
      </c>
      <c r="AF217" s="3">
        <v>1883004</v>
      </c>
      <c r="AG217" s="3">
        <v>17163.14453125</v>
      </c>
      <c r="AH217" s="3">
        <v>1397423</v>
      </c>
      <c r="AI217" s="3">
        <v>0</v>
      </c>
      <c r="AJ217" s="3">
        <v>0</v>
      </c>
      <c r="AK217" s="3">
        <v>81.419990539550781</v>
      </c>
      <c r="AL217" s="3">
        <v>35.620704650878906</v>
      </c>
      <c r="AM217" s="3">
        <v>217.33161926269531</v>
      </c>
      <c r="AN217" s="3">
        <v>109.71206665039063</v>
      </c>
    </row>
    <row r="218" spans="1:40">
      <c r="A218" s="3">
        <v>108569103</v>
      </c>
      <c r="B218" s="3" t="s">
        <v>541</v>
      </c>
      <c r="C218" s="3" t="s">
        <v>791</v>
      </c>
      <c r="D218" s="52" t="s">
        <v>60</v>
      </c>
      <c r="E218" s="52">
        <v>1567252.5</v>
      </c>
      <c r="F218" s="52">
        <v>172878.90625</v>
      </c>
      <c r="G218" s="52">
        <v>208399.640625</v>
      </c>
      <c r="H218" s="52">
        <v>504769.9375</v>
      </c>
      <c r="I218" s="52">
        <v>106064.5703125</v>
      </c>
      <c r="J218" s="52">
        <v>424926.15625</v>
      </c>
      <c r="K218" s="52">
        <v>70913.90625</v>
      </c>
      <c r="L218" s="52"/>
      <c r="M218" s="52">
        <v>1567252.5</v>
      </c>
      <c r="N218" s="52">
        <v>172878.90625</v>
      </c>
      <c r="O218" s="52">
        <v>254710.65625</v>
      </c>
      <c r="P218" s="52">
        <v>616941.0625</v>
      </c>
      <c r="Q218" s="52"/>
      <c r="R218" s="52"/>
      <c r="V218" s="3">
        <v>172878.90625</v>
      </c>
      <c r="W218" s="3">
        <v>2457400.5</v>
      </c>
      <c r="X218" s="3">
        <v>2630279.5</v>
      </c>
      <c r="Y218" s="3">
        <v>597805.0625</v>
      </c>
      <c r="Z218" s="3">
        <v>2438904.25</v>
      </c>
      <c r="AA218" s="3">
        <v>11717638</v>
      </c>
      <c r="AB218" s="3">
        <v>0.85203981399536133</v>
      </c>
      <c r="AC218" s="3">
        <v>0.66267114877700806</v>
      </c>
      <c r="AD218" s="3">
        <v>13752454</v>
      </c>
      <c r="AE218" s="3">
        <v>19354266</v>
      </c>
      <c r="AF218" s="3">
        <v>11499268</v>
      </c>
      <c r="AG218" s="3">
        <v>53761.8515625</v>
      </c>
      <c r="AH218" s="3">
        <v>3804105</v>
      </c>
      <c r="AI218" s="3">
        <v>0</v>
      </c>
      <c r="AJ218" s="3">
        <v>0</v>
      </c>
      <c r="AK218" s="3">
        <v>70.758445739746094</v>
      </c>
      <c r="AL218" s="3">
        <v>48.924644470214844</v>
      </c>
      <c r="AM218" s="3">
        <v>255.80320739746094</v>
      </c>
      <c r="AN218" s="3">
        <v>213.8927001953125</v>
      </c>
    </row>
    <row r="219" spans="1:40">
      <c r="A219" s="3">
        <v>109000000</v>
      </c>
      <c r="B219" s="3" t="s">
        <v>634</v>
      </c>
      <c r="C219" s="3" t="s">
        <v>627</v>
      </c>
      <c r="D219" s="52" t="s">
        <v>54</v>
      </c>
      <c r="E219" s="52"/>
      <c r="F219" s="52"/>
      <c r="G219" s="52"/>
      <c r="H219" s="52"/>
      <c r="I219" s="52"/>
      <c r="J219" s="52">
        <v>486527.0625</v>
      </c>
      <c r="K219" s="52">
        <v>83921.2421875</v>
      </c>
      <c r="L219" s="52"/>
      <c r="M219" s="52"/>
      <c r="N219" s="52"/>
      <c r="O219" s="52"/>
      <c r="P219" s="52"/>
      <c r="Q219" s="52"/>
      <c r="R219" s="52">
        <v>272512.125</v>
      </c>
      <c r="S219" s="3">
        <v>420103.84375</v>
      </c>
      <c r="T219" s="3">
        <v>195616.234375</v>
      </c>
      <c r="U219" s="3">
        <v>195616.234375</v>
      </c>
      <c r="V219" s="3">
        <v>195616.234375</v>
      </c>
      <c r="W219" s="3">
        <v>972153.5</v>
      </c>
      <c r="X219" s="3">
        <v>1167769.75</v>
      </c>
      <c r="Y219" s="3">
        <v>486527.0625</v>
      </c>
      <c r="Z219" s="3">
        <v>0</v>
      </c>
      <c r="AA219" s="3">
        <v>4629132</v>
      </c>
      <c r="AB219" s="3">
        <v>0.47916647791862488</v>
      </c>
      <c r="AC219" s="3">
        <v>0.39286708831787109</v>
      </c>
      <c r="AD219" s="3">
        <v>9660801</v>
      </c>
      <c r="AE219" s="3">
        <v>23507228</v>
      </c>
      <c r="AF219" s="3">
        <v>11802856</v>
      </c>
      <c r="AG219" s="3">
        <v>65297.85546875</v>
      </c>
      <c r="AJ219" s="3">
        <v>0</v>
      </c>
      <c r="AL219" s="3">
        <v>17.883737564086914</v>
      </c>
      <c r="AM219" s="3">
        <v>147.94973754882813</v>
      </c>
      <c r="AN219" s="3">
        <v>180.75411987304688</v>
      </c>
    </row>
    <row r="220" spans="1:40">
      <c r="A220" s="3">
        <v>109122703</v>
      </c>
      <c r="B220" s="3" t="s">
        <v>107</v>
      </c>
      <c r="C220" s="3" t="s">
        <v>791</v>
      </c>
      <c r="D220" s="52" t="s">
        <v>54</v>
      </c>
      <c r="E220" s="52">
        <v>1038731.5625</v>
      </c>
      <c r="F220" s="52">
        <v>124684.953125</v>
      </c>
      <c r="G220" s="52">
        <v>313522.84375</v>
      </c>
      <c r="H220" s="52">
        <v>196438.953125</v>
      </c>
      <c r="I220" s="52">
        <v>91282.2265625</v>
      </c>
      <c r="J220" s="52">
        <v>223513.984375</v>
      </c>
      <c r="K220" s="52">
        <v>51038.22265625</v>
      </c>
      <c r="L220" s="52"/>
      <c r="M220" s="52">
        <v>1038731.5625</v>
      </c>
      <c r="N220" s="52">
        <v>124684.953125</v>
      </c>
      <c r="O220" s="52">
        <v>383194.625</v>
      </c>
      <c r="P220" s="52">
        <v>240092.046875</v>
      </c>
      <c r="Q220" s="52"/>
      <c r="R220" s="52"/>
      <c r="V220" s="3">
        <v>124684.953125</v>
      </c>
      <c r="W220" s="3">
        <v>1691013.875</v>
      </c>
      <c r="X220" s="3">
        <v>1815698.875</v>
      </c>
      <c r="Y220" s="3">
        <v>348198.9375</v>
      </c>
      <c r="Z220" s="3">
        <v>1662018.25</v>
      </c>
      <c r="AA220" s="3">
        <v>7876865</v>
      </c>
      <c r="AB220" s="3">
        <v>0.84442418813705444</v>
      </c>
      <c r="AC220" s="3">
        <v>0.63877838850021362</v>
      </c>
      <c r="AD220" s="3">
        <v>9328090</v>
      </c>
      <c r="AE220" s="3">
        <v>14260879</v>
      </c>
      <c r="AF220" s="3">
        <v>4543356</v>
      </c>
      <c r="AG220" s="3">
        <v>39613.5546875</v>
      </c>
      <c r="AH220" s="3">
        <v>2570232</v>
      </c>
      <c r="AI220" s="3">
        <v>0</v>
      </c>
      <c r="AJ220" s="3">
        <v>0</v>
      </c>
      <c r="AK220" s="3">
        <v>64.882637023925781</v>
      </c>
      <c r="AL220" s="3">
        <v>45.835292816162109</v>
      </c>
      <c r="AM220" s="3">
        <v>235.47723388671875</v>
      </c>
      <c r="AN220" s="3">
        <v>114.69195556640625</v>
      </c>
    </row>
    <row r="221" spans="1:40">
      <c r="A221" s="3">
        <v>109243503</v>
      </c>
      <c r="B221" s="3" t="s">
        <v>255</v>
      </c>
      <c r="C221" s="3" t="s">
        <v>791</v>
      </c>
      <c r="D221" s="52" t="s">
        <v>54</v>
      </c>
      <c r="E221" s="52">
        <v>887134.375</v>
      </c>
      <c r="F221" s="52">
        <v>95142</v>
      </c>
      <c r="G221" s="52">
        <v>222746.390625</v>
      </c>
      <c r="H221" s="52">
        <v>215374.5</v>
      </c>
      <c r="I221" s="52">
        <v>53566.72265625</v>
      </c>
      <c r="J221" s="52">
        <v>246991.953125</v>
      </c>
      <c r="K221" s="52">
        <v>55481.6796875</v>
      </c>
      <c r="L221" s="52"/>
      <c r="M221" s="52">
        <v>887134.375</v>
      </c>
      <c r="N221" s="52">
        <v>95142</v>
      </c>
      <c r="O221" s="52">
        <v>272245.59375</v>
      </c>
      <c r="P221" s="52">
        <v>263235.5</v>
      </c>
      <c r="Q221" s="52"/>
      <c r="R221" s="52"/>
      <c r="V221" s="3">
        <v>95142</v>
      </c>
      <c r="W221" s="3">
        <v>1434303.625</v>
      </c>
      <c r="X221" s="3">
        <v>1529445.625</v>
      </c>
      <c r="Y221" s="3">
        <v>342133.9375</v>
      </c>
      <c r="Z221" s="3">
        <v>1422615.5</v>
      </c>
      <c r="AA221" s="3">
        <v>6880564</v>
      </c>
      <c r="AB221" s="3">
        <v>0.84463006258010864</v>
      </c>
      <c r="AC221" s="3">
        <v>0.69332832098007202</v>
      </c>
      <c r="AD221" s="3">
        <v>8146245.5</v>
      </c>
      <c r="AE221" s="3">
        <v>10892902</v>
      </c>
      <c r="AF221" s="3">
        <v>6759655</v>
      </c>
      <c r="AG221" s="3">
        <v>30258.060546875</v>
      </c>
      <c r="AH221" s="3">
        <v>1737600</v>
      </c>
      <c r="AI221" s="3">
        <v>0</v>
      </c>
      <c r="AJ221" s="3">
        <v>0</v>
      </c>
      <c r="AK221" s="3">
        <v>57.426021575927734</v>
      </c>
      <c r="AL221" s="3">
        <v>50.546718597412109</v>
      </c>
      <c r="AM221" s="3">
        <v>269.22564697265625</v>
      </c>
      <c r="AN221" s="3">
        <v>223.400146484375</v>
      </c>
    </row>
    <row r="222" spans="1:40">
      <c r="A222" s="3">
        <v>109246003</v>
      </c>
      <c r="B222" s="3" t="s">
        <v>410</v>
      </c>
      <c r="C222" s="3" t="s">
        <v>791</v>
      </c>
      <c r="D222" s="52" t="s">
        <v>54</v>
      </c>
      <c r="E222" s="52">
        <v>885078</v>
      </c>
      <c r="F222" s="52">
        <v>127362</v>
      </c>
      <c r="G222" s="52">
        <v>276288</v>
      </c>
      <c r="H222" s="52">
        <v>192957.296875</v>
      </c>
      <c r="I222" s="52">
        <v>122293.1640625</v>
      </c>
      <c r="J222" s="52">
        <v>347923.375</v>
      </c>
      <c r="K222" s="52">
        <v>74753.15625</v>
      </c>
      <c r="L222" s="52">
        <v>1608.1500244140625</v>
      </c>
      <c r="M222" s="52">
        <v>885078</v>
      </c>
      <c r="N222" s="52">
        <v>127362</v>
      </c>
      <c r="O222" s="52">
        <v>337685.3125</v>
      </c>
      <c r="P222" s="52">
        <v>235836.703125</v>
      </c>
      <c r="Q222" s="52">
        <v>1608.1500244140625</v>
      </c>
      <c r="R222" s="52"/>
      <c r="V222" s="3">
        <v>127362</v>
      </c>
      <c r="W222" s="3">
        <v>1552977.625</v>
      </c>
      <c r="X222" s="3">
        <v>1680339.625</v>
      </c>
      <c r="Y222" s="3">
        <v>475285.375</v>
      </c>
      <c r="Z222" s="3">
        <v>1460208.125</v>
      </c>
      <c r="AA222" s="3">
        <v>7422629.5</v>
      </c>
      <c r="AB222" s="3">
        <v>0.82491773366928101</v>
      </c>
      <c r="AC222" s="3">
        <v>0.59190952777862549</v>
      </c>
      <c r="AD222" s="3">
        <v>8998024</v>
      </c>
      <c r="AE222" s="3">
        <v>15589499</v>
      </c>
      <c r="AF222" s="3">
        <v>1748679</v>
      </c>
      <c r="AG222" s="3">
        <v>43304.1640625</v>
      </c>
      <c r="AH222" s="3">
        <v>3643883</v>
      </c>
      <c r="AI222" s="3">
        <v>0</v>
      </c>
      <c r="AJ222" s="3">
        <v>0</v>
      </c>
      <c r="AK222" s="3">
        <v>84.146247863769531</v>
      </c>
      <c r="AL222" s="3">
        <v>38.803188323974609</v>
      </c>
      <c r="AM222" s="3">
        <v>207.78657531738281</v>
      </c>
      <c r="AN222" s="3">
        <v>40.381313323974609</v>
      </c>
    </row>
    <row r="223" spans="1:40">
      <c r="A223" s="3">
        <v>109248003</v>
      </c>
      <c r="B223" s="3" t="s">
        <v>467</v>
      </c>
      <c r="C223" s="3" t="s">
        <v>791</v>
      </c>
      <c r="D223" s="52" t="s">
        <v>54</v>
      </c>
      <c r="E223" s="52">
        <v>1158974.75</v>
      </c>
      <c r="F223" s="52">
        <v>248308.953125</v>
      </c>
      <c r="G223" s="52">
        <v>272992.78125</v>
      </c>
      <c r="H223" s="52">
        <v>550803.625</v>
      </c>
      <c r="I223" s="52">
        <v>215205.03125</v>
      </c>
      <c r="J223" s="52">
        <v>522960.65625</v>
      </c>
      <c r="K223" s="52">
        <v>99814.71875</v>
      </c>
      <c r="L223" s="52">
        <v>12347.7001953125</v>
      </c>
      <c r="M223" s="52">
        <v>1158974.75</v>
      </c>
      <c r="N223" s="52">
        <v>248308.953125</v>
      </c>
      <c r="O223" s="52">
        <v>333657.8125</v>
      </c>
      <c r="P223" s="52">
        <v>673204.375</v>
      </c>
      <c r="Q223" s="52">
        <v>12347.7001953125</v>
      </c>
      <c r="R223" s="52"/>
      <c r="V223" s="3">
        <v>248308.953125</v>
      </c>
      <c r="W223" s="3">
        <v>2310138.75</v>
      </c>
      <c r="X223" s="3">
        <v>2558447.75</v>
      </c>
      <c r="Y223" s="3">
        <v>771269.625</v>
      </c>
      <c r="Z223" s="3">
        <v>2178184.75</v>
      </c>
      <c r="AA223" s="3">
        <v>10552070</v>
      </c>
      <c r="AB223" s="3">
        <v>0.80621373653411865</v>
      </c>
      <c r="AC223" s="3">
        <v>0.42296880483627319</v>
      </c>
      <c r="AD223" s="3">
        <v>13088427</v>
      </c>
      <c r="AE223" s="3">
        <v>30745952</v>
      </c>
      <c r="AF223" s="3">
        <v>9174832</v>
      </c>
      <c r="AG223" s="3">
        <v>85405.421875</v>
      </c>
      <c r="AH223" s="3">
        <v>13499585</v>
      </c>
      <c r="AI223" s="3">
        <v>0</v>
      </c>
      <c r="AJ223" s="3">
        <v>0</v>
      </c>
      <c r="AK223" s="3">
        <v>158.06472778320313</v>
      </c>
      <c r="AL223" s="3">
        <v>29.956502914428711</v>
      </c>
      <c r="AM223" s="3">
        <v>153.25053405761719</v>
      </c>
      <c r="AN223" s="3">
        <v>107.42681121826172</v>
      </c>
    </row>
    <row r="224" spans="1:40">
      <c r="A224" s="3">
        <v>109420107</v>
      </c>
      <c r="B224" s="3" t="s">
        <v>613</v>
      </c>
      <c r="C224" s="3" t="s">
        <v>552</v>
      </c>
      <c r="D224" s="52" t="s">
        <v>54</v>
      </c>
      <c r="E224" s="52"/>
      <c r="F224" s="52"/>
      <c r="G224" s="52"/>
      <c r="H224" s="52"/>
      <c r="I224" s="52"/>
      <c r="J224" s="52">
        <v>54593.79296875</v>
      </c>
      <c r="K224" s="52">
        <v>13190.044921875</v>
      </c>
      <c r="L224" s="52">
        <v>97249.5</v>
      </c>
      <c r="M224" s="52"/>
      <c r="N224" s="52"/>
      <c r="O224" s="52"/>
      <c r="P224" s="52"/>
      <c r="Q224" s="52">
        <v>97249.5</v>
      </c>
      <c r="R224" s="52"/>
      <c r="V224" s="3">
        <v>0</v>
      </c>
      <c r="W224" s="3">
        <v>110439.546875</v>
      </c>
      <c r="X224" s="3">
        <v>110439.546875</v>
      </c>
      <c r="Y224" s="3">
        <v>54593.79296875</v>
      </c>
      <c r="Z224" s="3">
        <v>97249.5</v>
      </c>
      <c r="AA224" s="3">
        <v>502169.75</v>
      </c>
      <c r="AB224" s="3">
        <v>0.62981206178665161</v>
      </c>
      <c r="AC224" s="3">
        <v>0.30929213762283325</v>
      </c>
      <c r="AD224" s="3">
        <v>797332.6875</v>
      </c>
      <c r="AE224" s="3">
        <v>2557222</v>
      </c>
      <c r="AF224" s="3">
        <v>1010061</v>
      </c>
      <c r="AG224" s="3">
        <v>7103.39453125</v>
      </c>
      <c r="AJ224" s="3">
        <v>0</v>
      </c>
      <c r="AL224" s="3">
        <v>15.547432899475098</v>
      </c>
      <c r="AM224" s="3">
        <v>112.24671173095703</v>
      </c>
      <c r="AN224" s="3">
        <v>142.19412231445313</v>
      </c>
    </row>
    <row r="225" spans="1:40">
      <c r="A225" s="3">
        <v>109420803</v>
      </c>
      <c r="B225" s="3" t="s">
        <v>93</v>
      </c>
      <c r="C225" s="3" t="s">
        <v>791</v>
      </c>
      <c r="D225" s="52" t="s">
        <v>54</v>
      </c>
      <c r="E225" s="52">
        <v>2450768.5</v>
      </c>
      <c r="F225" s="52">
        <v>416190.90625</v>
      </c>
      <c r="G225" s="52">
        <v>1194185.875</v>
      </c>
      <c r="H225" s="52">
        <v>797727.125</v>
      </c>
      <c r="I225" s="52">
        <v>196021.203125</v>
      </c>
      <c r="J225" s="52">
        <v>1146920.375</v>
      </c>
      <c r="K225" s="52">
        <v>229928.75</v>
      </c>
      <c r="L225" s="52">
        <v>62110.5</v>
      </c>
      <c r="M225" s="52">
        <v>2450768.5</v>
      </c>
      <c r="N225" s="52">
        <v>416190.90625</v>
      </c>
      <c r="O225" s="52">
        <v>1459560.5</v>
      </c>
      <c r="P225" s="52">
        <v>974999.875</v>
      </c>
      <c r="Q225" s="52">
        <v>62110.5</v>
      </c>
      <c r="R225" s="52"/>
      <c r="V225" s="3">
        <v>416190.90625</v>
      </c>
      <c r="W225" s="3">
        <v>4930741.5</v>
      </c>
      <c r="X225" s="3">
        <v>5346932.5</v>
      </c>
      <c r="Y225" s="3">
        <v>1563111.25</v>
      </c>
      <c r="Z225" s="3">
        <v>4947439.5</v>
      </c>
      <c r="AA225" s="3">
        <v>21104612</v>
      </c>
      <c r="AB225" s="3">
        <v>0.77833646535873413</v>
      </c>
      <c r="AC225" s="3">
        <v>0.59945279359817505</v>
      </c>
      <c r="AD225" s="3">
        <v>27115024</v>
      </c>
      <c r="AE225" s="3">
        <v>44742252</v>
      </c>
      <c r="AF225" s="3">
        <v>15240799</v>
      </c>
      <c r="AG225" s="3">
        <v>124284.03125</v>
      </c>
      <c r="AH225" s="3">
        <v>8600898</v>
      </c>
      <c r="AI225" s="3">
        <v>0</v>
      </c>
      <c r="AJ225" s="3">
        <v>0</v>
      </c>
      <c r="AK225" s="3">
        <v>69.203567504882813</v>
      </c>
      <c r="AL225" s="3">
        <v>43.021877288818359</v>
      </c>
      <c r="AM225" s="3">
        <v>218.16981506347656</v>
      </c>
      <c r="AN225" s="3">
        <v>122.62877655029297</v>
      </c>
    </row>
    <row r="226" spans="1:40">
      <c r="A226" s="3">
        <v>109422303</v>
      </c>
      <c r="B226" s="3" t="s">
        <v>258</v>
      </c>
      <c r="C226" s="3" t="s">
        <v>791</v>
      </c>
      <c r="D226" s="52" t="s">
        <v>54</v>
      </c>
      <c r="E226" s="52">
        <v>1515849</v>
      </c>
      <c r="F226" s="52">
        <v>177701.84375</v>
      </c>
      <c r="G226" s="52">
        <v>251291.609375</v>
      </c>
      <c r="H226" s="52">
        <v>529304.375</v>
      </c>
      <c r="I226" s="52">
        <v>81818.7109375</v>
      </c>
      <c r="J226" s="52">
        <v>468460.78125</v>
      </c>
      <c r="K226" s="52">
        <v>95782.3828125</v>
      </c>
      <c r="L226" s="52"/>
      <c r="M226" s="52">
        <v>1515849</v>
      </c>
      <c r="N226" s="52">
        <v>177701.84375</v>
      </c>
      <c r="O226" s="52">
        <v>307134.1875</v>
      </c>
      <c r="P226" s="52">
        <v>646927.625</v>
      </c>
      <c r="Q226" s="52"/>
      <c r="R226" s="52"/>
      <c r="V226" s="3">
        <v>177701.84375</v>
      </c>
      <c r="W226" s="3">
        <v>2474046.25</v>
      </c>
      <c r="X226" s="3">
        <v>2651748</v>
      </c>
      <c r="Y226" s="3">
        <v>646162.625</v>
      </c>
      <c r="Z226" s="3">
        <v>2469911</v>
      </c>
      <c r="AA226" s="3">
        <v>11328227</v>
      </c>
      <c r="AB226" s="3">
        <v>0.82820975780487061</v>
      </c>
      <c r="AC226" s="3">
        <v>0.67320340871810913</v>
      </c>
      <c r="AD226" s="3">
        <v>13677969</v>
      </c>
      <c r="AE226" s="3">
        <v>19696614</v>
      </c>
      <c r="AF226" s="3">
        <v>9863447</v>
      </c>
      <c r="AG226" s="3">
        <v>54712.81640625</v>
      </c>
      <c r="AH226" s="3">
        <v>2878595</v>
      </c>
      <c r="AI226" s="3">
        <v>0</v>
      </c>
      <c r="AJ226" s="3">
        <v>0</v>
      </c>
      <c r="AK226" s="3">
        <v>52.612808227539063</v>
      </c>
      <c r="AL226" s="3">
        <v>48.466670989990234</v>
      </c>
      <c r="AM226" s="3">
        <v>249.99569702148438</v>
      </c>
      <c r="AN226" s="3">
        <v>180.27671813964844</v>
      </c>
    </row>
    <row r="227" spans="1:40">
      <c r="A227" s="3">
        <v>109426003</v>
      </c>
      <c r="B227" s="3" t="s">
        <v>363</v>
      </c>
      <c r="C227" s="3" t="s">
        <v>791</v>
      </c>
      <c r="D227" s="52" t="s">
        <v>54</v>
      </c>
      <c r="E227" s="52">
        <v>958200.625</v>
      </c>
      <c r="F227" s="52">
        <v>110303.546875</v>
      </c>
      <c r="G227" s="52">
        <v>139640.296875</v>
      </c>
      <c r="H227" s="52">
        <v>109930.953125</v>
      </c>
      <c r="I227" s="52">
        <v>88965.0078125</v>
      </c>
      <c r="J227" s="52">
        <v>296894.5625</v>
      </c>
      <c r="K227" s="52">
        <v>60588.4765625</v>
      </c>
      <c r="L227" s="52">
        <v>35423.55078125</v>
      </c>
      <c r="M227" s="52">
        <v>958200.625</v>
      </c>
      <c r="N227" s="52">
        <v>110303.546875</v>
      </c>
      <c r="O227" s="52">
        <v>170671.46875</v>
      </c>
      <c r="P227" s="52">
        <v>134360.046875</v>
      </c>
      <c r="Q227" s="52">
        <v>35423.55078125</v>
      </c>
      <c r="R227" s="52"/>
      <c r="V227" s="3">
        <v>110303.546875</v>
      </c>
      <c r="W227" s="3">
        <v>1392748.875</v>
      </c>
      <c r="X227" s="3">
        <v>1503052.375</v>
      </c>
      <c r="Y227" s="3">
        <v>407198.125</v>
      </c>
      <c r="Z227" s="3">
        <v>1298655.625</v>
      </c>
      <c r="AA227" s="3">
        <v>7803844</v>
      </c>
      <c r="AB227" s="3">
        <v>0.84714168310165405</v>
      </c>
      <c r="AC227" s="3">
        <v>0.74165749549865723</v>
      </c>
      <c r="AD227" s="3">
        <v>9211970</v>
      </c>
      <c r="AE227" s="3">
        <v>11970513</v>
      </c>
      <c r="AF227" s="3">
        <v>4045712</v>
      </c>
      <c r="AG227" s="3">
        <v>33251.42578125</v>
      </c>
      <c r="AH227" s="3">
        <v>1485214</v>
      </c>
      <c r="AI227" s="3">
        <v>0</v>
      </c>
      <c r="AJ227" s="3">
        <v>0</v>
      </c>
      <c r="AK227" s="3">
        <v>44.666175842285156</v>
      </c>
      <c r="AL227" s="3">
        <v>45.202644348144531</v>
      </c>
      <c r="AM227" s="3">
        <v>277.03985595703125</v>
      </c>
      <c r="AN227" s="3">
        <v>121.67033386230469</v>
      </c>
    </row>
    <row r="228" spans="1:40">
      <c r="A228" s="3">
        <v>109426303</v>
      </c>
      <c r="B228" s="3" t="s">
        <v>395</v>
      </c>
      <c r="C228" s="3" t="s">
        <v>791</v>
      </c>
      <c r="D228" s="52" t="s">
        <v>54</v>
      </c>
      <c r="E228" s="52">
        <v>1306265.75</v>
      </c>
      <c r="F228" s="52">
        <v>157879.203125</v>
      </c>
      <c r="G228" s="52">
        <v>238916.171875</v>
      </c>
      <c r="H228" s="52">
        <v>661909.0625</v>
      </c>
      <c r="I228" s="52">
        <v>93078.71875</v>
      </c>
      <c r="J228" s="52">
        <v>380887.4375</v>
      </c>
      <c r="K228" s="52">
        <v>83872.8203125</v>
      </c>
      <c r="L228" s="52"/>
      <c r="M228" s="52">
        <v>1306265.75</v>
      </c>
      <c r="N228" s="52">
        <v>157879.203125</v>
      </c>
      <c r="O228" s="52">
        <v>292008.65625</v>
      </c>
      <c r="P228" s="52">
        <v>808999.9375</v>
      </c>
      <c r="Q228" s="52"/>
      <c r="R228" s="52"/>
      <c r="V228" s="3">
        <v>157879.203125</v>
      </c>
      <c r="W228" s="3">
        <v>2384042.5</v>
      </c>
      <c r="X228" s="3">
        <v>2541921.75</v>
      </c>
      <c r="Y228" s="3">
        <v>538766.625</v>
      </c>
      <c r="Z228" s="3">
        <v>2407274.25</v>
      </c>
      <c r="AA228" s="3">
        <v>9934100</v>
      </c>
      <c r="AB228" s="3">
        <v>0.82613247632980347</v>
      </c>
      <c r="AC228" s="3">
        <v>0.68495512008666992</v>
      </c>
      <c r="AD228" s="3">
        <v>12024827</v>
      </c>
      <c r="AE228" s="3">
        <v>16459635</v>
      </c>
      <c r="AF228" s="3">
        <v>11847121</v>
      </c>
      <c r="AG228" s="3">
        <v>45721.20703125</v>
      </c>
      <c r="AH228" s="3">
        <v>2225067</v>
      </c>
      <c r="AI228" s="3">
        <v>0</v>
      </c>
      <c r="AJ228" s="3">
        <v>0</v>
      </c>
      <c r="AK228" s="3">
        <v>48.665973663330078</v>
      </c>
      <c r="AL228" s="3">
        <v>55.596118927001953</v>
      </c>
      <c r="AM228" s="3">
        <v>263.00326538085938</v>
      </c>
      <c r="AN228" s="3">
        <v>259.11654663085938</v>
      </c>
    </row>
    <row r="229" spans="1:40">
      <c r="A229" s="3">
        <v>109427503</v>
      </c>
      <c r="B229" s="3" t="s">
        <v>441</v>
      </c>
      <c r="C229" s="3" t="s">
        <v>791</v>
      </c>
      <c r="D229" s="52" t="s">
        <v>54</v>
      </c>
      <c r="E229" s="52">
        <v>1207775.5</v>
      </c>
      <c r="F229" s="52">
        <v>136094.40625</v>
      </c>
      <c r="G229" s="52">
        <v>232921.71875</v>
      </c>
      <c r="H229" s="52">
        <v>425740.9375</v>
      </c>
      <c r="I229" s="52">
        <v>102378.0546875</v>
      </c>
      <c r="J229" s="52">
        <v>383288.21875</v>
      </c>
      <c r="K229" s="52">
        <v>77744.1875</v>
      </c>
      <c r="L229" s="52"/>
      <c r="M229" s="52">
        <v>1207775.5</v>
      </c>
      <c r="N229" s="52">
        <v>136094.40625</v>
      </c>
      <c r="O229" s="52">
        <v>284682.09375</v>
      </c>
      <c r="P229" s="52">
        <v>520350.0625</v>
      </c>
      <c r="Q229" s="52"/>
      <c r="R229" s="52"/>
      <c r="V229" s="3">
        <v>136094.40625</v>
      </c>
      <c r="W229" s="3">
        <v>2046560.5</v>
      </c>
      <c r="X229" s="3">
        <v>2182655</v>
      </c>
      <c r="Y229" s="3">
        <v>519382.625</v>
      </c>
      <c r="Z229" s="3">
        <v>2012807.75</v>
      </c>
      <c r="AA229" s="3">
        <v>9091657</v>
      </c>
      <c r="AB229" s="3">
        <v>0.82291626930236816</v>
      </c>
      <c r="AC229" s="3">
        <v>0.59386128187179565</v>
      </c>
      <c r="AD229" s="3">
        <v>11048095</v>
      </c>
      <c r="AE229" s="3">
        <v>18247578</v>
      </c>
      <c r="AF229" s="3">
        <v>6735119</v>
      </c>
      <c r="AG229" s="3">
        <v>50687.71484375</v>
      </c>
      <c r="AH229" s="3">
        <v>3101999</v>
      </c>
      <c r="AI229" s="3">
        <v>0</v>
      </c>
      <c r="AJ229" s="3">
        <v>0</v>
      </c>
      <c r="AK229" s="3">
        <v>61.1982421875</v>
      </c>
      <c r="AL229" s="3">
        <v>43.060829162597656</v>
      </c>
      <c r="AM229" s="3">
        <v>217.96395874023438</v>
      </c>
      <c r="AN229" s="3">
        <v>132.87478637695313</v>
      </c>
    </row>
    <row r="230" spans="1:40">
      <c r="A230" s="3">
        <v>109530304</v>
      </c>
      <c r="B230" s="3" t="s">
        <v>63</v>
      </c>
      <c r="C230" s="3" t="s">
        <v>791</v>
      </c>
      <c r="D230" s="52" t="s">
        <v>54</v>
      </c>
      <c r="E230" s="52">
        <v>268289.84375</v>
      </c>
      <c r="F230" s="52">
        <v>25685.099609375</v>
      </c>
      <c r="G230" s="52">
        <v>104186.421875</v>
      </c>
      <c r="H230" s="52">
        <v>15554.25</v>
      </c>
      <c r="I230" s="52">
        <v>22004.80078125</v>
      </c>
      <c r="J230" s="52">
        <v>72264.8515625</v>
      </c>
      <c r="K230" s="52">
        <v>16597.94921875</v>
      </c>
      <c r="L230" s="52"/>
      <c r="M230" s="52">
        <v>268289.84375</v>
      </c>
      <c r="N230" s="52">
        <v>25685.099609375</v>
      </c>
      <c r="O230" s="52">
        <v>127338.9609375</v>
      </c>
      <c r="P230" s="52">
        <v>19010.75</v>
      </c>
      <c r="Q230" s="52"/>
      <c r="R230" s="52"/>
      <c r="V230" s="3">
        <v>25685.099609375</v>
      </c>
      <c r="W230" s="3">
        <v>426633.25</v>
      </c>
      <c r="X230" s="3">
        <v>452318.34375</v>
      </c>
      <c r="Y230" s="3">
        <v>97949.953125</v>
      </c>
      <c r="Z230" s="3">
        <v>414639.5625</v>
      </c>
      <c r="AA230" s="3">
        <v>2072369.125</v>
      </c>
      <c r="AB230" s="3">
        <v>0.82333004474639893</v>
      </c>
      <c r="AC230" s="3">
        <v>0.53924918174743652</v>
      </c>
      <c r="AD230" s="3">
        <v>2517057.5</v>
      </c>
      <c r="AE230" s="3">
        <v>4431998.5</v>
      </c>
      <c r="AF230" s="3">
        <v>1799119</v>
      </c>
      <c r="AG230" s="3">
        <v>12311.107421875</v>
      </c>
      <c r="AH230" s="3">
        <v>1240211</v>
      </c>
      <c r="AI230" s="3">
        <v>0</v>
      </c>
      <c r="AJ230" s="3">
        <v>0</v>
      </c>
      <c r="AK230" s="3">
        <v>100.73918914794922</v>
      </c>
      <c r="AL230" s="3">
        <v>36.740669250488281</v>
      </c>
      <c r="AM230" s="3">
        <v>204.45419311523438</v>
      </c>
      <c r="AN230" s="3">
        <v>146.13786315917969</v>
      </c>
    </row>
    <row r="231" spans="1:40">
      <c r="A231" s="3">
        <v>109531304</v>
      </c>
      <c r="B231" s="3" t="s">
        <v>154</v>
      </c>
      <c r="C231" s="3" t="s">
        <v>791</v>
      </c>
      <c r="D231" s="52" t="s">
        <v>54</v>
      </c>
      <c r="E231" s="52">
        <v>776323.8125</v>
      </c>
      <c r="F231" s="52">
        <v>104207.1015625</v>
      </c>
      <c r="G231" s="52">
        <v>197249.578125</v>
      </c>
      <c r="H231" s="52">
        <v>236686.5</v>
      </c>
      <c r="I231" s="52">
        <v>53287.8671875</v>
      </c>
      <c r="J231" s="52">
        <v>271783.375</v>
      </c>
      <c r="K231" s="52">
        <v>60368.53125</v>
      </c>
      <c r="L231" s="52">
        <v>18429.150390625</v>
      </c>
      <c r="M231" s="52">
        <v>776323.8125</v>
      </c>
      <c r="N231" s="52">
        <v>104207.1015625</v>
      </c>
      <c r="O231" s="52">
        <v>241082.828125</v>
      </c>
      <c r="P231" s="52">
        <v>289283.5</v>
      </c>
      <c r="Q231" s="52">
        <v>18429.150390625</v>
      </c>
      <c r="R231" s="52"/>
      <c r="V231" s="3">
        <v>104207.1015625</v>
      </c>
      <c r="W231" s="3">
        <v>1342345.375</v>
      </c>
      <c r="X231" s="3">
        <v>1446552.5</v>
      </c>
      <c r="Y231" s="3">
        <v>375990.46875</v>
      </c>
      <c r="Z231" s="3">
        <v>1325119.25</v>
      </c>
      <c r="AA231" s="3">
        <v>6243582</v>
      </c>
      <c r="AB231" s="3">
        <v>0.79779213666915894</v>
      </c>
      <c r="AC231" s="3">
        <v>0.52127254009246826</v>
      </c>
      <c r="AD231" s="3">
        <v>7826076</v>
      </c>
      <c r="AE231" s="3">
        <v>14944152</v>
      </c>
      <c r="AF231" s="3">
        <v>5901539</v>
      </c>
      <c r="AG231" s="3">
        <v>41511.53515625</v>
      </c>
      <c r="AH231" s="3">
        <v>4739315</v>
      </c>
      <c r="AI231" s="3">
        <v>0</v>
      </c>
      <c r="AJ231" s="3">
        <v>0</v>
      </c>
      <c r="AK231" s="3">
        <v>114.16862487792969</v>
      </c>
      <c r="AL231" s="3">
        <v>34.847000122070313</v>
      </c>
      <c r="AM231" s="3">
        <v>188.52774047851563</v>
      </c>
      <c r="AN231" s="3">
        <v>142.16624450683594</v>
      </c>
    </row>
    <row r="232" spans="1:40">
      <c r="A232" s="3">
        <v>109532804</v>
      </c>
      <c r="B232" s="3" t="s">
        <v>210</v>
      </c>
      <c r="C232" s="3" t="s">
        <v>791</v>
      </c>
      <c r="D232" s="52" t="s">
        <v>54</v>
      </c>
      <c r="E232" s="52">
        <v>445100.09375</v>
      </c>
      <c r="F232" s="52">
        <v>48839.55078125</v>
      </c>
      <c r="G232" s="52">
        <v>138967.171875</v>
      </c>
      <c r="H232" s="52">
        <v>45619.6484375</v>
      </c>
      <c r="I232" s="52">
        <v>12593.6240234375</v>
      </c>
      <c r="J232" s="52">
        <v>128374.40625</v>
      </c>
      <c r="K232" s="52">
        <v>29469.974609375</v>
      </c>
      <c r="L232" s="52"/>
      <c r="M232" s="52">
        <v>445100.09375</v>
      </c>
      <c r="N232" s="52">
        <v>48839.55078125</v>
      </c>
      <c r="O232" s="52">
        <v>169848.765625</v>
      </c>
      <c r="P232" s="52">
        <v>55757.3515625</v>
      </c>
      <c r="Q232" s="52"/>
      <c r="R232" s="52"/>
      <c r="V232" s="3">
        <v>48839.55078125</v>
      </c>
      <c r="W232" s="3">
        <v>671750.5</v>
      </c>
      <c r="X232" s="3">
        <v>720590.0625</v>
      </c>
      <c r="Y232" s="3">
        <v>177213.953125</v>
      </c>
      <c r="Z232" s="3">
        <v>670706.25</v>
      </c>
      <c r="AA232" s="3">
        <v>3229029.25</v>
      </c>
      <c r="AB232" s="3">
        <v>0.81177639961242676</v>
      </c>
      <c r="AC232" s="3">
        <v>0.46600556373596191</v>
      </c>
      <c r="AD232" s="3">
        <v>3977732.5</v>
      </c>
      <c r="AE232" s="3">
        <v>8436422</v>
      </c>
      <c r="AF232" s="3">
        <v>1484254</v>
      </c>
      <c r="AG232" s="3">
        <v>23434.505859375</v>
      </c>
      <c r="AH232" s="3">
        <v>3283557</v>
      </c>
      <c r="AI232" s="3">
        <v>0</v>
      </c>
      <c r="AJ232" s="3">
        <v>0</v>
      </c>
      <c r="AK232" s="3">
        <v>140.1163330078125</v>
      </c>
      <c r="AL232" s="3">
        <v>30.749103546142578</v>
      </c>
      <c r="AM232" s="3">
        <v>169.73826599121094</v>
      </c>
      <c r="AN232" s="3">
        <v>63.336261749267578</v>
      </c>
    </row>
    <row r="233" spans="1:40">
      <c r="A233" s="3">
        <v>109535504</v>
      </c>
      <c r="B233" s="3" t="s">
        <v>350</v>
      </c>
      <c r="C233" s="3" t="s">
        <v>791</v>
      </c>
      <c r="D233" s="52" t="s">
        <v>54</v>
      </c>
      <c r="E233" s="52">
        <v>772165.625</v>
      </c>
      <c r="F233" s="52">
        <v>82288.046875</v>
      </c>
      <c r="G233" s="52">
        <v>171518.078125</v>
      </c>
      <c r="H233" s="52">
        <v>56634.75</v>
      </c>
      <c r="I233" s="52">
        <v>79287.3359375</v>
      </c>
      <c r="J233" s="52">
        <v>205092.796875</v>
      </c>
      <c r="K233" s="52">
        <v>62150.01171875</v>
      </c>
      <c r="L233" s="52">
        <v>7984.64990234375</v>
      </c>
      <c r="M233" s="52">
        <v>772165.625</v>
      </c>
      <c r="N233" s="52">
        <v>82288.046875</v>
      </c>
      <c r="O233" s="52">
        <v>209633.1875</v>
      </c>
      <c r="P233" s="52">
        <v>69220.25</v>
      </c>
      <c r="Q233" s="52">
        <v>7984.64990234375</v>
      </c>
      <c r="R233" s="52"/>
      <c r="V233" s="3">
        <v>82288.046875</v>
      </c>
      <c r="W233" s="3">
        <v>1149740.375</v>
      </c>
      <c r="X233" s="3">
        <v>1232028.375</v>
      </c>
      <c r="Y233" s="3">
        <v>287380.84375</v>
      </c>
      <c r="Z233" s="3">
        <v>1059003.625</v>
      </c>
      <c r="AA233" s="3">
        <v>6177513</v>
      </c>
      <c r="AB233" s="3">
        <v>0.83906817436218262</v>
      </c>
      <c r="AC233" s="3">
        <v>0.5588456392288208</v>
      </c>
      <c r="AD233" s="3">
        <v>7362349.5</v>
      </c>
      <c r="AE233" s="3">
        <v>12617371</v>
      </c>
      <c r="AF233" s="3">
        <v>6175847</v>
      </c>
      <c r="AG233" s="3">
        <v>35048.25390625</v>
      </c>
      <c r="AH233" s="3">
        <v>3140628</v>
      </c>
      <c r="AI233" s="3">
        <v>1</v>
      </c>
      <c r="AJ233" s="3">
        <v>0</v>
      </c>
      <c r="AK233" s="3">
        <v>89.608688354492188</v>
      </c>
      <c r="AL233" s="3">
        <v>35.152347564697266</v>
      </c>
      <c r="AM233" s="3">
        <v>210.063232421875</v>
      </c>
      <c r="AN233" s="3">
        <v>176.2098388671875</v>
      </c>
    </row>
    <row r="234" spans="1:40">
      <c r="A234" s="3">
        <v>109537504</v>
      </c>
      <c r="B234" s="3" t="s">
        <v>362</v>
      </c>
      <c r="C234" s="3" t="s">
        <v>791</v>
      </c>
      <c r="D234" s="52" t="s">
        <v>54</v>
      </c>
      <c r="E234" s="52">
        <v>669728.125</v>
      </c>
      <c r="F234" s="52">
        <v>73824.296875</v>
      </c>
      <c r="G234" s="52">
        <v>98774.2890625</v>
      </c>
      <c r="H234" s="52">
        <v>143425.34375</v>
      </c>
      <c r="I234" s="52">
        <v>98356.609375</v>
      </c>
      <c r="J234" s="52">
        <v>175165.09375</v>
      </c>
      <c r="K234" s="52">
        <v>38030.0390625</v>
      </c>
      <c r="L234" s="52"/>
      <c r="M234" s="52">
        <v>669728.125</v>
      </c>
      <c r="N234" s="52">
        <v>73824.296875</v>
      </c>
      <c r="O234" s="52">
        <v>120724.1328125</v>
      </c>
      <c r="P234" s="52">
        <v>175297.65625</v>
      </c>
      <c r="Q234" s="52"/>
      <c r="R234" s="52"/>
      <c r="V234" s="3">
        <v>73824.296875</v>
      </c>
      <c r="W234" s="3">
        <v>1048314.4375</v>
      </c>
      <c r="X234" s="3">
        <v>1122138.75</v>
      </c>
      <c r="Y234" s="3">
        <v>248989.390625</v>
      </c>
      <c r="Z234" s="3">
        <v>965749.875</v>
      </c>
      <c r="AA234" s="3">
        <v>5230851</v>
      </c>
      <c r="AB234" s="3">
        <v>0.84145498275756836</v>
      </c>
      <c r="AC234" s="3">
        <v>0.66275548934936523</v>
      </c>
      <c r="AD234" s="3">
        <v>6216436</v>
      </c>
      <c r="AE234" s="3">
        <v>9360843</v>
      </c>
      <c r="AF234" s="3">
        <v>3126340</v>
      </c>
      <c r="AG234" s="3">
        <v>26002.341796875</v>
      </c>
      <c r="AH234" s="3">
        <v>2124779</v>
      </c>
      <c r="AI234" s="3">
        <v>0</v>
      </c>
      <c r="AJ234" s="3">
        <v>0</v>
      </c>
      <c r="AK234" s="3">
        <v>81.714912414550781</v>
      </c>
      <c r="AL234" s="3">
        <v>43.155296325683594</v>
      </c>
      <c r="AM234" s="3">
        <v>239.07215881347656</v>
      </c>
      <c r="AN234" s="3">
        <v>120.23301696777344</v>
      </c>
    </row>
    <row r="235" spans="1:40">
      <c r="A235" s="3">
        <v>110000000</v>
      </c>
      <c r="B235" s="3" t="s">
        <v>635</v>
      </c>
      <c r="C235" s="3" t="s">
        <v>627</v>
      </c>
      <c r="D235" s="52" t="s">
        <v>54</v>
      </c>
      <c r="E235" s="52"/>
      <c r="F235" s="52"/>
      <c r="G235" s="52"/>
      <c r="H235" s="52"/>
      <c r="I235" s="52"/>
      <c r="J235" s="52">
        <v>295249.5</v>
      </c>
      <c r="K235" s="52">
        <v>57087.0859375</v>
      </c>
      <c r="L235" s="52"/>
      <c r="M235" s="52"/>
      <c r="N235" s="52"/>
      <c r="O235" s="52"/>
      <c r="P235" s="52"/>
      <c r="Q235" s="52"/>
      <c r="R235" s="52">
        <v>911224.5</v>
      </c>
      <c r="S235" s="3">
        <v>547502.8125</v>
      </c>
      <c r="T235" s="3">
        <v>467170.71875</v>
      </c>
      <c r="U235" s="3">
        <v>467170.71875</v>
      </c>
      <c r="V235" s="3">
        <v>467170.71875</v>
      </c>
      <c r="W235" s="3">
        <v>1982985.125</v>
      </c>
      <c r="X235" s="3">
        <v>2450155.75</v>
      </c>
      <c r="Y235" s="3">
        <v>295249.5</v>
      </c>
      <c r="Z235" s="3">
        <v>0</v>
      </c>
      <c r="AA235" s="3">
        <v>9484072</v>
      </c>
      <c r="AB235" s="3">
        <v>0.7580837607383728</v>
      </c>
      <c r="AC235" s="3">
        <v>0.44858643412590027</v>
      </c>
      <c r="AD235" s="3">
        <v>12510586</v>
      </c>
      <c r="AE235" s="3">
        <v>27638838</v>
      </c>
      <c r="AF235" s="3">
        <v>5361743</v>
      </c>
      <c r="AG235" s="3">
        <v>76774.546875</v>
      </c>
      <c r="AJ235" s="3">
        <v>0</v>
      </c>
      <c r="AL235" s="3">
        <v>31.913646697998047</v>
      </c>
      <c r="AM235" s="3">
        <v>162.95225524902344</v>
      </c>
      <c r="AN235" s="3">
        <v>69.837509155273438</v>
      </c>
    </row>
    <row r="236" spans="1:40">
      <c r="A236" s="3">
        <v>110141003</v>
      </c>
      <c r="B236" s="3" t="s">
        <v>68</v>
      </c>
      <c r="C236" s="3" t="s">
        <v>791</v>
      </c>
      <c r="D236" s="52" t="s">
        <v>54</v>
      </c>
      <c r="E236" s="52">
        <v>1492717.375</v>
      </c>
      <c r="F236" s="52">
        <v>255227.25</v>
      </c>
      <c r="G236" s="52">
        <v>569315.375</v>
      </c>
      <c r="H236" s="52">
        <v>139865.84375</v>
      </c>
      <c r="I236" s="52">
        <v>283217.5625</v>
      </c>
      <c r="J236" s="52">
        <v>629739.0625</v>
      </c>
      <c r="K236" s="52">
        <v>134713.390625</v>
      </c>
      <c r="L236" s="52">
        <v>9665.25</v>
      </c>
      <c r="M236" s="52">
        <v>1492717.375</v>
      </c>
      <c r="N236" s="52">
        <v>255227.25</v>
      </c>
      <c r="O236" s="52">
        <v>695829.875</v>
      </c>
      <c r="P236" s="52">
        <v>170947.15625</v>
      </c>
      <c r="Q236" s="52">
        <v>9665.25</v>
      </c>
      <c r="R236" s="52"/>
      <c r="V236" s="3">
        <v>255227.25</v>
      </c>
      <c r="W236" s="3">
        <v>2629494.75</v>
      </c>
      <c r="X236" s="3">
        <v>2884722</v>
      </c>
      <c r="Y236" s="3">
        <v>884966.3125</v>
      </c>
      <c r="Z236" s="3">
        <v>2369159.75</v>
      </c>
      <c r="AA236" s="3">
        <v>13137167</v>
      </c>
      <c r="AB236" s="3">
        <v>0.779754638671875</v>
      </c>
      <c r="AC236" s="3">
        <v>0.44650638103485107</v>
      </c>
      <c r="AD236" s="3">
        <v>16847822</v>
      </c>
      <c r="AE236" s="3">
        <v>35974708</v>
      </c>
      <c r="AF236" s="3">
        <v>23203012</v>
      </c>
      <c r="AG236" s="3">
        <v>99929.7421875</v>
      </c>
      <c r="AH236" s="3">
        <v>9936289</v>
      </c>
      <c r="AI236" s="3">
        <v>0</v>
      </c>
      <c r="AJ236" s="3">
        <v>0</v>
      </c>
      <c r="AK236" s="3">
        <v>99.432746887207031</v>
      </c>
      <c r="AL236" s="3">
        <v>28.867502212524414</v>
      </c>
      <c r="AM236" s="3">
        <v>168.5966796875</v>
      </c>
      <c r="AN236" s="3">
        <v>232.19325256347656</v>
      </c>
    </row>
    <row r="237" spans="1:40">
      <c r="A237" s="3">
        <v>110141103</v>
      </c>
      <c r="B237" s="3" t="s">
        <v>74</v>
      </c>
      <c r="C237" s="3" t="s">
        <v>791</v>
      </c>
      <c r="D237" s="52" t="s">
        <v>54</v>
      </c>
      <c r="E237" s="52">
        <v>1590654.875</v>
      </c>
      <c r="F237" s="52">
        <v>352610.09375</v>
      </c>
      <c r="G237" s="52">
        <v>924538.625</v>
      </c>
      <c r="H237" s="52">
        <v>444981.59375</v>
      </c>
      <c r="I237" s="52">
        <v>125474.03125</v>
      </c>
      <c r="J237" s="52">
        <v>841167</v>
      </c>
      <c r="K237" s="52">
        <v>175427.4375</v>
      </c>
      <c r="L237" s="52">
        <v>5281.0498046875</v>
      </c>
      <c r="M237" s="52">
        <v>1590654.875</v>
      </c>
      <c r="N237" s="52">
        <v>352610.09375</v>
      </c>
      <c r="O237" s="52">
        <v>1129991.625</v>
      </c>
      <c r="P237" s="52">
        <v>543866.375</v>
      </c>
      <c r="Q237" s="52">
        <v>5281.0498046875</v>
      </c>
      <c r="R237" s="52"/>
      <c r="V237" s="3">
        <v>352610.09375</v>
      </c>
      <c r="W237" s="3">
        <v>3266357.5</v>
      </c>
      <c r="X237" s="3">
        <v>3618967.5</v>
      </c>
      <c r="Y237" s="3">
        <v>1193777.125</v>
      </c>
      <c r="Z237" s="3">
        <v>3269794</v>
      </c>
      <c r="AA237" s="3">
        <v>14184381</v>
      </c>
      <c r="AB237" s="3">
        <v>0.75704175233840942</v>
      </c>
      <c r="AC237" s="3">
        <v>0.32601949572563171</v>
      </c>
      <c r="AD237" s="3">
        <v>18736590</v>
      </c>
      <c r="AE237" s="3">
        <v>57170212</v>
      </c>
      <c r="AF237" s="3">
        <v>15792153</v>
      </c>
      <c r="AG237" s="3">
        <v>158806.140625</v>
      </c>
      <c r="AH237" s="3">
        <v>28560921</v>
      </c>
      <c r="AI237" s="3">
        <v>0</v>
      </c>
      <c r="AJ237" s="3">
        <v>0</v>
      </c>
      <c r="AK237" s="3">
        <v>179.84771728515625</v>
      </c>
      <c r="AL237" s="3">
        <v>22.78858757019043</v>
      </c>
      <c r="AM237" s="3">
        <v>117.98403930664063</v>
      </c>
      <c r="AN237" s="3">
        <v>99.442962646484375</v>
      </c>
    </row>
    <row r="238" spans="1:40">
      <c r="A238" s="3">
        <v>110141607</v>
      </c>
      <c r="B238" s="3" t="s">
        <v>566</v>
      </c>
      <c r="C238" s="3" t="s">
        <v>552</v>
      </c>
      <c r="D238" s="52" t="s">
        <v>54</v>
      </c>
      <c r="E238" s="52"/>
      <c r="F238" s="52"/>
      <c r="G238" s="52"/>
      <c r="H238" s="52"/>
      <c r="I238" s="52"/>
      <c r="J238" s="52">
        <v>144868.65625</v>
      </c>
      <c r="K238" s="52">
        <v>32441.75</v>
      </c>
      <c r="L238" s="52">
        <v>131169.75</v>
      </c>
      <c r="M238" s="52"/>
      <c r="N238" s="52"/>
      <c r="O238" s="52"/>
      <c r="P238" s="52"/>
      <c r="Q238" s="52">
        <v>131169.75</v>
      </c>
      <c r="R238" s="52"/>
      <c r="V238" s="3">
        <v>0</v>
      </c>
      <c r="W238" s="3">
        <v>163611.5</v>
      </c>
      <c r="X238" s="3">
        <v>163611.5</v>
      </c>
      <c r="Y238" s="3">
        <v>144868.65625</v>
      </c>
      <c r="Z238" s="3">
        <v>131169.75</v>
      </c>
      <c r="AA238" s="3">
        <v>935114.9375</v>
      </c>
      <c r="AB238" s="3">
        <v>0.53187012672424316</v>
      </c>
      <c r="AC238" s="3">
        <v>0.18096853792667389</v>
      </c>
      <c r="AD238" s="3">
        <v>1758164</v>
      </c>
      <c r="AE238" s="3">
        <v>9704884</v>
      </c>
      <c r="AF238" s="3">
        <v>131165</v>
      </c>
      <c r="AG238" s="3">
        <v>26958.01171875</v>
      </c>
      <c r="AJ238" s="3">
        <v>0</v>
      </c>
      <c r="AL238" s="3">
        <v>6.0691232681274414</v>
      </c>
      <c r="AM238" s="3">
        <v>65.218605041503906</v>
      </c>
      <c r="AN238" s="3">
        <v>4.8655295372009277</v>
      </c>
    </row>
    <row r="239" spans="1:40">
      <c r="A239" s="3">
        <v>110147003</v>
      </c>
      <c r="B239" s="3" t="s">
        <v>380</v>
      </c>
      <c r="C239" s="3" t="s">
        <v>791</v>
      </c>
      <c r="D239" s="52" t="s">
        <v>54</v>
      </c>
      <c r="E239" s="52">
        <v>1061879.875</v>
      </c>
      <c r="F239" s="52">
        <v>176352.59375</v>
      </c>
      <c r="G239" s="52">
        <v>439897.03125</v>
      </c>
      <c r="H239" s="52">
        <v>471708.90625</v>
      </c>
      <c r="I239" s="52">
        <v>202278.21875</v>
      </c>
      <c r="J239" s="52">
        <v>418736.84375</v>
      </c>
      <c r="K239" s="52">
        <v>86594.140625</v>
      </c>
      <c r="L239" s="52"/>
      <c r="M239" s="52">
        <v>1061879.875</v>
      </c>
      <c r="N239" s="52">
        <v>176352.59375</v>
      </c>
      <c r="O239" s="52">
        <v>537651.875</v>
      </c>
      <c r="P239" s="52">
        <v>576533.125</v>
      </c>
      <c r="Q239" s="52"/>
      <c r="R239" s="52"/>
      <c r="V239" s="3">
        <v>176352.59375</v>
      </c>
      <c r="W239" s="3">
        <v>2262358.25</v>
      </c>
      <c r="X239" s="3">
        <v>2438710.75</v>
      </c>
      <c r="Y239" s="3">
        <v>595089.4375</v>
      </c>
      <c r="Z239" s="3">
        <v>2176065</v>
      </c>
      <c r="AA239" s="3">
        <v>8852696</v>
      </c>
      <c r="AB239" s="3">
        <v>0.73690515756607056</v>
      </c>
      <c r="AC239" s="3">
        <v>0.35928979516029358</v>
      </c>
      <c r="AD239" s="3">
        <v>12013345</v>
      </c>
      <c r="AE239" s="3">
        <v>30352680</v>
      </c>
      <c r="AF239" s="3">
        <v>22750710</v>
      </c>
      <c r="AG239" s="3">
        <v>84313</v>
      </c>
      <c r="AH239" s="3">
        <v>14036916</v>
      </c>
      <c r="AI239" s="3">
        <v>0</v>
      </c>
      <c r="AJ239" s="3">
        <v>0</v>
      </c>
      <c r="AK239" s="3">
        <v>166.48577880859375</v>
      </c>
      <c r="AL239" s="3">
        <v>28.924491882324219</v>
      </c>
      <c r="AM239" s="3">
        <v>142.48509216308594</v>
      </c>
      <c r="AN239" s="3">
        <v>269.83633422851563</v>
      </c>
    </row>
    <row r="240" spans="1:40">
      <c r="A240" s="3">
        <v>110148002</v>
      </c>
      <c r="B240" s="3" t="s">
        <v>468</v>
      </c>
      <c r="C240" s="3" t="s">
        <v>791</v>
      </c>
      <c r="D240" s="52" t="s">
        <v>54</v>
      </c>
      <c r="E240" s="52">
        <v>2094691.375</v>
      </c>
      <c r="F240" s="52">
        <v>556688.375</v>
      </c>
      <c r="G240" s="52">
        <v>1123347.75</v>
      </c>
      <c r="H240" s="52">
        <v>139505.84375</v>
      </c>
      <c r="I240" s="52">
        <v>128291.6875</v>
      </c>
      <c r="J240" s="52">
        <v>3182507.25</v>
      </c>
      <c r="K240" s="52">
        <v>694199.875</v>
      </c>
      <c r="L240" s="52">
        <v>36096.8984375</v>
      </c>
      <c r="M240" s="52">
        <v>2094691.375</v>
      </c>
      <c r="N240" s="52">
        <v>556688.375</v>
      </c>
      <c r="O240" s="52">
        <v>1372980.5</v>
      </c>
      <c r="P240" s="52">
        <v>170507.15625</v>
      </c>
      <c r="Q240" s="52">
        <v>36096.8984375</v>
      </c>
      <c r="R240" s="52"/>
      <c r="V240" s="3">
        <v>556688.375</v>
      </c>
      <c r="W240" s="3">
        <v>4216133.5</v>
      </c>
      <c r="X240" s="3">
        <v>4772822</v>
      </c>
      <c r="Y240" s="3">
        <v>3739195.5</v>
      </c>
      <c r="Z240" s="3">
        <v>3674276.25</v>
      </c>
      <c r="AA240" s="3">
        <v>18612840</v>
      </c>
      <c r="AB240" s="3">
        <v>0.55883890390396118</v>
      </c>
      <c r="AC240" s="3">
        <v>0.18600524961948395</v>
      </c>
      <c r="AD240" s="3">
        <v>33306272</v>
      </c>
      <c r="AE240" s="3">
        <v>171963136</v>
      </c>
      <c r="AF240" s="3">
        <v>51414888</v>
      </c>
      <c r="AG240" s="3">
        <v>477675.375</v>
      </c>
      <c r="AH240" s="3">
        <v>123057958</v>
      </c>
      <c r="AI240" s="3">
        <v>0</v>
      </c>
      <c r="AJ240" s="3">
        <v>0</v>
      </c>
      <c r="AK240" s="3">
        <v>257.61837768554688</v>
      </c>
      <c r="AL240" s="3">
        <v>9.9917688369750977</v>
      </c>
      <c r="AM240" s="3">
        <v>69.725746154785156</v>
      </c>
      <c r="AN240" s="3">
        <v>107.63562774658203</v>
      </c>
    </row>
    <row r="241" spans="1:40">
      <c r="A241" s="3">
        <v>110171003</v>
      </c>
      <c r="B241" s="3" t="s">
        <v>137</v>
      </c>
      <c r="C241" s="3" t="s">
        <v>791</v>
      </c>
      <c r="D241" s="52" t="s">
        <v>54</v>
      </c>
      <c r="E241" s="52">
        <v>2349764.25</v>
      </c>
      <c r="F241" s="52">
        <v>361654.65625</v>
      </c>
      <c r="G241" s="52">
        <v>674358</v>
      </c>
      <c r="H241" s="52">
        <v>710550.4375</v>
      </c>
      <c r="I241" s="52">
        <v>343930.3125</v>
      </c>
      <c r="J241" s="52">
        <v>848569.125</v>
      </c>
      <c r="K241" s="52">
        <v>171242.453125</v>
      </c>
      <c r="L241" s="52"/>
      <c r="M241" s="52">
        <v>2349764.25</v>
      </c>
      <c r="N241" s="52">
        <v>361654.65625</v>
      </c>
      <c r="O241" s="52">
        <v>824215.3125</v>
      </c>
      <c r="P241" s="52">
        <v>868450.5625</v>
      </c>
      <c r="Q241" s="52"/>
      <c r="R241" s="52"/>
      <c r="V241" s="3">
        <v>361654.65625</v>
      </c>
      <c r="W241" s="3">
        <v>4249845.5</v>
      </c>
      <c r="X241" s="3">
        <v>4611500</v>
      </c>
      <c r="Y241" s="3">
        <v>1210223.75</v>
      </c>
      <c r="Z241" s="3">
        <v>4042430</v>
      </c>
      <c r="AA241" s="3">
        <v>19263596</v>
      </c>
      <c r="AB241" s="3">
        <v>0.81660109758377075</v>
      </c>
      <c r="AC241" s="3">
        <v>0.45659658312797546</v>
      </c>
      <c r="AD241" s="3">
        <v>23589970</v>
      </c>
      <c r="AE241" s="3">
        <v>51186188</v>
      </c>
      <c r="AF241" s="3">
        <v>13593036</v>
      </c>
      <c r="AG241" s="3">
        <v>142183.859375</v>
      </c>
      <c r="AH241" s="3">
        <v>13082064</v>
      </c>
      <c r="AI241" s="3">
        <v>0</v>
      </c>
      <c r="AJ241" s="3">
        <v>0</v>
      </c>
      <c r="AK241" s="3">
        <v>92.008079528808594</v>
      </c>
      <c r="AL241" s="3">
        <v>32.433357238769531</v>
      </c>
      <c r="AM241" s="3">
        <v>165.91172790527344</v>
      </c>
      <c r="AN241" s="3">
        <v>95.601821899414063</v>
      </c>
    </row>
    <row r="242" spans="1:40">
      <c r="A242" s="3">
        <v>110171607</v>
      </c>
      <c r="B242" s="3" t="s">
        <v>568</v>
      </c>
      <c r="C242" s="3" t="s">
        <v>552</v>
      </c>
      <c r="D242" s="52" t="s">
        <v>54</v>
      </c>
      <c r="E242" s="52"/>
      <c r="F242" s="52"/>
      <c r="G242" s="52"/>
      <c r="H242" s="52"/>
      <c r="I242" s="52"/>
      <c r="J242" s="52">
        <v>133043.671875</v>
      </c>
      <c r="K242" s="52">
        <v>27714.326171875</v>
      </c>
      <c r="L242" s="52">
        <v>143466.296875</v>
      </c>
      <c r="M242" s="52"/>
      <c r="N242" s="52"/>
      <c r="O242" s="52"/>
      <c r="P242" s="52"/>
      <c r="Q242" s="52">
        <v>143466.296875</v>
      </c>
      <c r="R242" s="52"/>
      <c r="V242" s="3">
        <v>0</v>
      </c>
      <c r="W242" s="3">
        <v>171180.625</v>
      </c>
      <c r="X242" s="3">
        <v>171180.625</v>
      </c>
      <c r="Y242" s="3">
        <v>133043.671875</v>
      </c>
      <c r="Z242" s="3">
        <v>143466.296875</v>
      </c>
      <c r="AA242" s="3">
        <v>729321.375</v>
      </c>
      <c r="AB242" s="3">
        <v>0.52795702219009399</v>
      </c>
      <c r="AC242" s="3">
        <v>0.20866213738918304</v>
      </c>
      <c r="AD242" s="3">
        <v>1381403</v>
      </c>
      <c r="AE242" s="3">
        <v>6738817</v>
      </c>
      <c r="AF242" s="3">
        <v>916930</v>
      </c>
      <c r="AG242" s="3">
        <v>18718.935546875</v>
      </c>
      <c r="AJ242" s="3">
        <v>0</v>
      </c>
      <c r="AL242" s="3">
        <v>9.1447839736938477</v>
      </c>
      <c r="AM242" s="3">
        <v>73.797088623046875</v>
      </c>
      <c r="AN242" s="3">
        <v>48.984088897705078</v>
      </c>
    </row>
    <row r="243" spans="1:40">
      <c r="A243" s="3">
        <v>110171803</v>
      </c>
      <c r="B243" s="3" t="s">
        <v>160</v>
      </c>
      <c r="C243" s="3" t="s">
        <v>791</v>
      </c>
      <c r="D243" s="52" t="s">
        <v>54</v>
      </c>
      <c r="E243" s="52">
        <v>1338516.875</v>
      </c>
      <c r="F243" s="52">
        <v>156842.40625</v>
      </c>
      <c r="G243" s="52">
        <v>259774.046875</v>
      </c>
      <c r="H243" s="52">
        <v>450936.4375</v>
      </c>
      <c r="I243" s="52">
        <v>121509.546875</v>
      </c>
      <c r="J243" s="52">
        <v>458524.53125</v>
      </c>
      <c r="K243" s="52">
        <v>90944.1875</v>
      </c>
      <c r="L243" s="52"/>
      <c r="M243" s="52">
        <v>1338516.875</v>
      </c>
      <c r="N243" s="52">
        <v>156842.40625</v>
      </c>
      <c r="O243" s="52">
        <v>317501.59375</v>
      </c>
      <c r="P243" s="52">
        <v>551144.5625</v>
      </c>
      <c r="Q243" s="52"/>
      <c r="R243" s="52"/>
      <c r="V243" s="3">
        <v>156842.40625</v>
      </c>
      <c r="W243" s="3">
        <v>2261681</v>
      </c>
      <c r="X243" s="3">
        <v>2418523.5</v>
      </c>
      <c r="Y243" s="3">
        <v>615366.9375</v>
      </c>
      <c r="Z243" s="3">
        <v>2207163</v>
      </c>
      <c r="AA243" s="3">
        <v>10549172</v>
      </c>
      <c r="AB243" s="3">
        <v>0.79521942138671875</v>
      </c>
      <c r="AC243" s="3">
        <v>0.59610444307327271</v>
      </c>
      <c r="AD243" s="3">
        <v>13265737</v>
      </c>
      <c r="AE243" s="3">
        <v>23013894</v>
      </c>
      <c r="AF243" s="3">
        <v>6596926</v>
      </c>
      <c r="AG243" s="3">
        <v>63927.484375</v>
      </c>
      <c r="AH243" s="3">
        <v>3446916</v>
      </c>
      <c r="AI243" s="3">
        <v>0</v>
      </c>
      <c r="AJ243" s="3">
        <v>0</v>
      </c>
      <c r="AK243" s="3">
        <v>53.919155120849609</v>
      </c>
      <c r="AL243" s="3">
        <v>37.832294464111328</v>
      </c>
      <c r="AM243" s="3">
        <v>207.51226806640625</v>
      </c>
      <c r="AN243" s="3">
        <v>103.19389343261719</v>
      </c>
    </row>
    <row r="244" spans="1:40">
      <c r="A244" s="3">
        <v>110173003</v>
      </c>
      <c r="B244" s="3" t="s">
        <v>216</v>
      </c>
      <c r="C244" s="3" t="s">
        <v>791</v>
      </c>
      <c r="D244" s="52" t="s">
        <v>54</v>
      </c>
      <c r="E244" s="52">
        <v>1013050.625</v>
      </c>
      <c r="F244" s="52">
        <v>135803.09375</v>
      </c>
      <c r="G244" s="52">
        <v>227430.046875</v>
      </c>
      <c r="H244" s="52">
        <v>359756.09375</v>
      </c>
      <c r="I244" s="52">
        <v>120303.5234375</v>
      </c>
      <c r="J244" s="52">
        <v>342039.53125</v>
      </c>
      <c r="K244" s="52">
        <v>73257.3984375</v>
      </c>
      <c r="L244" s="52"/>
      <c r="M244" s="52">
        <v>1013050.625</v>
      </c>
      <c r="N244" s="52">
        <v>135803.09375</v>
      </c>
      <c r="O244" s="52">
        <v>277970.0625</v>
      </c>
      <c r="P244" s="52">
        <v>439701.90625</v>
      </c>
      <c r="Q244" s="52"/>
      <c r="R244" s="52"/>
      <c r="V244" s="3">
        <v>135803.09375</v>
      </c>
      <c r="W244" s="3">
        <v>1793797.625</v>
      </c>
      <c r="X244" s="3">
        <v>1929600.75</v>
      </c>
      <c r="Y244" s="3">
        <v>477842.625</v>
      </c>
      <c r="Z244" s="3">
        <v>1730722.625</v>
      </c>
      <c r="AA244" s="3">
        <v>8158086</v>
      </c>
      <c r="AB244" s="3">
        <v>0.84258311986923218</v>
      </c>
      <c r="AC244" s="3">
        <v>0.65586173534393311</v>
      </c>
      <c r="AD244" s="3">
        <v>9682233</v>
      </c>
      <c r="AE244" s="3">
        <v>14755459</v>
      </c>
      <c r="AF244" s="3">
        <v>2203449</v>
      </c>
      <c r="AG244" s="3">
        <v>40987.38671875</v>
      </c>
      <c r="AH244" s="3">
        <v>3025941</v>
      </c>
      <c r="AI244" s="3">
        <v>0</v>
      </c>
      <c r="AJ244" s="3">
        <v>0</v>
      </c>
      <c r="AK244" s="3">
        <v>73.826148986816406</v>
      </c>
      <c r="AL244" s="3">
        <v>47.077915191650391</v>
      </c>
      <c r="AM244" s="3">
        <v>236.22470092773438</v>
      </c>
      <c r="AN244" s="3">
        <v>53.759197235107422</v>
      </c>
    </row>
    <row r="245" spans="1:40">
      <c r="A245" s="3">
        <v>110173504</v>
      </c>
      <c r="B245" s="3" t="s">
        <v>233</v>
      </c>
      <c r="C245" s="3" t="s">
        <v>791</v>
      </c>
      <c r="D245" s="52" t="s">
        <v>54</v>
      </c>
      <c r="E245" s="52">
        <v>462357.3125</v>
      </c>
      <c r="F245" s="52">
        <v>48561.1484375</v>
      </c>
      <c r="G245" s="52">
        <v>59779.65625</v>
      </c>
      <c r="H245" s="52">
        <v>35631.8984375</v>
      </c>
      <c r="I245" s="52">
        <v>68487.640625</v>
      </c>
      <c r="J245" s="52">
        <v>125364.109375</v>
      </c>
      <c r="K245" s="52">
        <v>25918.775390625</v>
      </c>
      <c r="L245" s="52"/>
      <c r="M245" s="52">
        <v>462357.3125</v>
      </c>
      <c r="N245" s="52">
        <v>48561.1484375</v>
      </c>
      <c r="O245" s="52">
        <v>73064.0234375</v>
      </c>
      <c r="P245" s="52">
        <v>43550.1015625</v>
      </c>
      <c r="Q245" s="52"/>
      <c r="R245" s="52"/>
      <c r="V245" s="3">
        <v>48561.1484375</v>
      </c>
      <c r="W245" s="3">
        <v>652175.25</v>
      </c>
      <c r="X245" s="3">
        <v>700736.375</v>
      </c>
      <c r="Y245" s="3">
        <v>173925.25</v>
      </c>
      <c r="Z245" s="3">
        <v>578971.4375</v>
      </c>
      <c r="AA245" s="3">
        <v>3785550.25</v>
      </c>
      <c r="AB245" s="3">
        <v>0.83302587270736694</v>
      </c>
      <c r="AC245" s="3">
        <v>0.64943283796310425</v>
      </c>
      <c r="AD245" s="3">
        <v>4544337</v>
      </c>
      <c r="AE245" s="3">
        <v>6661915</v>
      </c>
      <c r="AF245" s="3">
        <v>3619888</v>
      </c>
      <c r="AG245" s="3">
        <v>18505.3203125</v>
      </c>
      <c r="AH245" s="3">
        <v>909973</v>
      </c>
      <c r="AI245" s="3">
        <v>0</v>
      </c>
      <c r="AJ245" s="3">
        <v>0</v>
      </c>
      <c r="AK245" s="3">
        <v>49.173587799072266</v>
      </c>
      <c r="AL245" s="3">
        <v>37.866752624511719</v>
      </c>
      <c r="AM245" s="3">
        <v>245.5692138671875</v>
      </c>
      <c r="AN245" s="3">
        <v>195.61337280273438</v>
      </c>
    </row>
    <row r="246" spans="1:40">
      <c r="A246" s="3">
        <v>110175003</v>
      </c>
      <c r="B246" s="3" t="s">
        <v>318</v>
      </c>
      <c r="C246" s="3" t="s">
        <v>791</v>
      </c>
      <c r="D246" s="52" t="s">
        <v>54</v>
      </c>
      <c r="E246" s="52">
        <v>1206695.375</v>
      </c>
      <c r="F246" s="52">
        <v>150695.84375</v>
      </c>
      <c r="G246" s="52">
        <v>238840.234375</v>
      </c>
      <c r="H246" s="52">
        <v>271291.5</v>
      </c>
      <c r="I246" s="52">
        <v>137098</v>
      </c>
      <c r="J246" s="52">
        <v>304678.15625</v>
      </c>
      <c r="K246" s="52">
        <v>62537.2734375</v>
      </c>
      <c r="L246" s="52"/>
      <c r="M246" s="52">
        <v>1206695.375</v>
      </c>
      <c r="N246" s="52">
        <v>150695.84375</v>
      </c>
      <c r="O246" s="52">
        <v>291915.84375</v>
      </c>
      <c r="P246" s="52">
        <v>331578.5</v>
      </c>
      <c r="Q246" s="52"/>
      <c r="R246" s="52"/>
      <c r="V246" s="3">
        <v>150695.84375</v>
      </c>
      <c r="W246" s="3">
        <v>1916462.375</v>
      </c>
      <c r="X246" s="3">
        <v>2067158.25</v>
      </c>
      <c r="Y246" s="3">
        <v>455374</v>
      </c>
      <c r="Z246" s="3">
        <v>1830189.75</v>
      </c>
      <c r="AA246" s="3">
        <v>9708652</v>
      </c>
      <c r="AB246" s="3">
        <v>0.84453767538070679</v>
      </c>
      <c r="AC246" s="3">
        <v>0.59659683704376221</v>
      </c>
      <c r="AD246" s="3">
        <v>11495819</v>
      </c>
      <c r="AE246" s="3">
        <v>19374488</v>
      </c>
      <c r="AF246" s="3">
        <v>7554980</v>
      </c>
      <c r="AG246" s="3">
        <v>53818.0234375</v>
      </c>
      <c r="AH246" s="3">
        <v>2733326</v>
      </c>
      <c r="AI246" s="3">
        <v>0</v>
      </c>
      <c r="AJ246" s="3">
        <v>0</v>
      </c>
      <c r="AK246" s="3">
        <v>50.788303375244141</v>
      </c>
      <c r="AL246" s="3">
        <v>38.410148620605469</v>
      </c>
      <c r="AM246" s="3">
        <v>213.60537719726563</v>
      </c>
      <c r="AN246" s="3">
        <v>140.38011169433594</v>
      </c>
    </row>
    <row r="247" spans="1:40">
      <c r="A247" s="3">
        <v>110177003</v>
      </c>
      <c r="B247" s="3" t="s">
        <v>386</v>
      </c>
      <c r="C247" s="3" t="s">
        <v>791</v>
      </c>
      <c r="D247" s="52" t="s">
        <v>54</v>
      </c>
      <c r="E247" s="52">
        <v>2134901</v>
      </c>
      <c r="F247" s="52">
        <v>289938.3125</v>
      </c>
      <c r="G247" s="52">
        <v>613187</v>
      </c>
      <c r="H247" s="52">
        <v>407383.65625</v>
      </c>
      <c r="I247" s="52">
        <v>253125.46875</v>
      </c>
      <c r="J247" s="52">
        <v>694420.4375</v>
      </c>
      <c r="K247" s="52">
        <v>140459.84375</v>
      </c>
      <c r="L247" s="52"/>
      <c r="M247" s="52">
        <v>2134901</v>
      </c>
      <c r="N247" s="52">
        <v>289938.3125</v>
      </c>
      <c r="O247" s="52">
        <v>749450.75</v>
      </c>
      <c r="P247" s="52">
        <v>497913.34375</v>
      </c>
      <c r="Q247" s="52"/>
      <c r="R247" s="52"/>
      <c r="V247" s="3">
        <v>289938.3125</v>
      </c>
      <c r="W247" s="3">
        <v>3549057</v>
      </c>
      <c r="X247" s="3">
        <v>3838995.25</v>
      </c>
      <c r="Y247" s="3">
        <v>984358.75</v>
      </c>
      <c r="Z247" s="3">
        <v>3382265</v>
      </c>
      <c r="AA247" s="3">
        <v>17049820</v>
      </c>
      <c r="AB247" s="3">
        <v>0.82626557350158691</v>
      </c>
      <c r="AC247" s="3">
        <v>0.58461219072341919</v>
      </c>
      <c r="AD247" s="3">
        <v>20634794</v>
      </c>
      <c r="AE247" s="3">
        <v>35508732</v>
      </c>
      <c r="AF247" s="3">
        <v>4987100</v>
      </c>
      <c r="AG247" s="3">
        <v>98635.3671875</v>
      </c>
      <c r="AH247" s="3">
        <v>10054433</v>
      </c>
      <c r="AI247" s="3">
        <v>0</v>
      </c>
      <c r="AJ247" s="3">
        <v>0</v>
      </c>
      <c r="AK247" s="3">
        <v>101.93537139892578</v>
      </c>
      <c r="AL247" s="3">
        <v>38.92108154296875</v>
      </c>
      <c r="AM247" s="3">
        <v>209.20278930664063</v>
      </c>
      <c r="AN247" s="3">
        <v>50.560970306396484</v>
      </c>
    </row>
    <row r="248" spans="1:40">
      <c r="A248" s="3">
        <v>110179003</v>
      </c>
      <c r="B248" s="3" t="s">
        <v>519</v>
      </c>
      <c r="C248" s="3" t="s">
        <v>791</v>
      </c>
      <c r="D248" s="52" t="s">
        <v>54</v>
      </c>
      <c r="E248" s="52">
        <v>1310899.375</v>
      </c>
      <c r="F248" s="52">
        <v>177784.34375</v>
      </c>
      <c r="G248" s="52">
        <v>209793.75</v>
      </c>
      <c r="H248" s="52">
        <v>460407.59375</v>
      </c>
      <c r="I248" s="52">
        <v>186218</v>
      </c>
      <c r="J248" s="52">
        <v>414356.28125</v>
      </c>
      <c r="K248" s="52">
        <v>19715.748046875</v>
      </c>
      <c r="L248" s="52"/>
      <c r="M248" s="52">
        <v>1310899.375</v>
      </c>
      <c r="N248" s="52">
        <v>177784.34375</v>
      </c>
      <c r="O248" s="52">
        <v>256414.5625</v>
      </c>
      <c r="P248" s="52">
        <v>562720.375</v>
      </c>
      <c r="Q248" s="52"/>
      <c r="R248" s="52"/>
      <c r="V248" s="3">
        <v>177784.34375</v>
      </c>
      <c r="W248" s="3">
        <v>2187034.5</v>
      </c>
      <c r="X248" s="3">
        <v>2364818.75</v>
      </c>
      <c r="Y248" s="3">
        <v>592140.625</v>
      </c>
      <c r="Z248" s="3">
        <v>2130034.5</v>
      </c>
      <c r="AA248" s="3">
        <v>10526729</v>
      </c>
      <c r="AB248" s="3">
        <v>0.83520627021789551</v>
      </c>
      <c r="AC248" s="3">
        <v>0.57373201847076416</v>
      </c>
      <c r="AD248" s="3">
        <v>12603748</v>
      </c>
      <c r="AE248" s="3">
        <v>21384120</v>
      </c>
      <c r="AF248" s="3">
        <v>10119100</v>
      </c>
      <c r="AG248" s="3">
        <v>59400.33203125</v>
      </c>
      <c r="AH248" s="3">
        <v>4575758</v>
      </c>
      <c r="AI248" s="3">
        <v>0</v>
      </c>
      <c r="AJ248" s="3">
        <v>0</v>
      </c>
      <c r="AK248" s="3">
        <v>77.03253173828125</v>
      </c>
      <c r="AL248" s="3">
        <v>39.811542510986328</v>
      </c>
      <c r="AM248" s="3">
        <v>212.18312072753906</v>
      </c>
      <c r="AN248" s="3">
        <v>170.35426330566406</v>
      </c>
    </row>
    <row r="249" spans="1:40">
      <c r="A249" s="3">
        <v>110183602</v>
      </c>
      <c r="B249" s="3" t="s">
        <v>262</v>
      </c>
      <c r="C249" s="3" t="s">
        <v>791</v>
      </c>
      <c r="D249" s="52" t="s">
        <v>54</v>
      </c>
      <c r="E249" s="52">
        <v>3691151.25</v>
      </c>
      <c r="F249" s="52">
        <v>639310.0625</v>
      </c>
      <c r="G249" s="52">
        <v>1692238.5</v>
      </c>
      <c r="H249" s="52">
        <v>787493.25</v>
      </c>
      <c r="I249" s="52">
        <v>640988.25</v>
      </c>
      <c r="J249" s="52">
        <v>1529444.125</v>
      </c>
      <c r="K249" s="52">
        <v>290065.84375</v>
      </c>
      <c r="L249" s="52"/>
      <c r="M249" s="52">
        <v>3691151.25</v>
      </c>
      <c r="N249" s="52">
        <v>639310.0625</v>
      </c>
      <c r="O249" s="52">
        <v>2068291.625</v>
      </c>
      <c r="P249" s="52">
        <v>962491.75</v>
      </c>
      <c r="Q249" s="52"/>
      <c r="R249" s="52"/>
      <c r="V249" s="3">
        <v>639310.0625</v>
      </c>
      <c r="W249" s="3">
        <v>7101937</v>
      </c>
      <c r="X249" s="3">
        <v>7741247</v>
      </c>
      <c r="Y249" s="3">
        <v>2168754.25</v>
      </c>
      <c r="Z249" s="3">
        <v>6721935</v>
      </c>
      <c r="AA249" s="3">
        <v>33756580</v>
      </c>
      <c r="AB249" s="3">
        <v>0.82099169492721558</v>
      </c>
      <c r="AC249" s="3">
        <v>0.49300894141197205</v>
      </c>
      <c r="AD249" s="3">
        <v>41116836</v>
      </c>
      <c r="AE249" s="3">
        <v>81731440</v>
      </c>
      <c r="AF249" s="3">
        <v>20799830</v>
      </c>
      <c r="AG249" s="3">
        <v>227031.78125</v>
      </c>
      <c r="AH249" s="3">
        <v>24628215</v>
      </c>
      <c r="AI249" s="3">
        <v>0</v>
      </c>
      <c r="AJ249" s="3">
        <v>0</v>
      </c>
      <c r="AK249" s="3">
        <v>108.47914886474609</v>
      </c>
      <c r="AL249" s="3">
        <v>34.097637176513672</v>
      </c>
      <c r="AM249" s="3">
        <v>181.1060791015625</v>
      </c>
      <c r="AN249" s="3">
        <v>91.616378784179688</v>
      </c>
    </row>
    <row r="250" spans="1:40">
      <c r="A250" s="3">
        <v>110183707</v>
      </c>
      <c r="B250" s="3" t="s">
        <v>590</v>
      </c>
      <c r="C250" s="3" t="s">
        <v>552</v>
      </c>
      <c r="D250" s="52" t="s">
        <v>54</v>
      </c>
      <c r="E250" s="52"/>
      <c r="F250" s="52"/>
      <c r="G250" s="52"/>
      <c r="H250" s="52"/>
      <c r="I250" s="52"/>
      <c r="J250" s="52"/>
      <c r="K250" s="52"/>
      <c r="L250" s="52">
        <v>158333.703125</v>
      </c>
      <c r="M250" s="52"/>
      <c r="N250" s="52"/>
      <c r="O250" s="52"/>
      <c r="P250" s="52"/>
      <c r="Q250" s="52">
        <v>158333.703125</v>
      </c>
      <c r="R250" s="52"/>
      <c r="V250" s="3">
        <v>0</v>
      </c>
      <c r="W250" s="3">
        <v>158333.703125</v>
      </c>
      <c r="X250" s="3">
        <v>158333.703125</v>
      </c>
      <c r="Y250" s="3">
        <v>0</v>
      </c>
      <c r="Z250" s="3">
        <v>158333.703125</v>
      </c>
      <c r="AJ250" s="3">
        <v>1</v>
      </c>
    </row>
    <row r="251" spans="1:40">
      <c r="A251" s="3">
        <v>111000000</v>
      </c>
      <c r="B251" s="3" t="s">
        <v>636</v>
      </c>
      <c r="C251" s="3" t="s">
        <v>627</v>
      </c>
      <c r="D251" s="52" t="s">
        <v>54</v>
      </c>
      <c r="E251" s="52"/>
      <c r="F251" s="52"/>
      <c r="G251" s="52"/>
      <c r="H251" s="52"/>
      <c r="I251" s="52"/>
      <c r="J251" s="52">
        <v>939610.4375</v>
      </c>
      <c r="K251" s="52">
        <v>117181.15625</v>
      </c>
      <c r="L251" s="52"/>
      <c r="M251" s="52"/>
      <c r="N251" s="52"/>
      <c r="O251" s="52"/>
      <c r="P251" s="52"/>
      <c r="Q251" s="52"/>
      <c r="R251" s="52">
        <v>97538.1875</v>
      </c>
      <c r="S251" s="3">
        <v>400520.71875</v>
      </c>
      <c r="T251" s="3">
        <v>482649.28125</v>
      </c>
      <c r="U251" s="3">
        <v>482649.28125</v>
      </c>
      <c r="V251" s="3">
        <v>482649.28125</v>
      </c>
      <c r="W251" s="3">
        <v>1097889.375</v>
      </c>
      <c r="X251" s="3">
        <v>1580538.625</v>
      </c>
      <c r="Y251" s="3">
        <v>939610.4375</v>
      </c>
      <c r="Z251" s="3">
        <v>0</v>
      </c>
      <c r="AA251" s="3">
        <v>7497848.5</v>
      </c>
      <c r="AB251" s="3">
        <v>0.37838247418403625</v>
      </c>
      <c r="AC251" s="3">
        <v>0.44355112314224243</v>
      </c>
      <c r="AD251" s="3">
        <v>19815528</v>
      </c>
      <c r="AE251" s="3">
        <v>44350120</v>
      </c>
      <c r="AF251" s="3">
        <v>7150558</v>
      </c>
      <c r="AG251" s="3">
        <v>123194.78125</v>
      </c>
      <c r="AJ251" s="3">
        <v>0</v>
      </c>
      <c r="AL251" s="3">
        <v>12.829590797424316</v>
      </c>
      <c r="AM251" s="3">
        <v>160.84713745117188</v>
      </c>
      <c r="AN251" s="3">
        <v>58.042701721191406</v>
      </c>
    </row>
    <row r="252" spans="1:40">
      <c r="A252" s="3">
        <v>111291304</v>
      </c>
      <c r="B252" s="3" t="s">
        <v>121</v>
      </c>
      <c r="C252" s="3" t="s">
        <v>791</v>
      </c>
      <c r="D252" s="52" t="s">
        <v>57</v>
      </c>
      <c r="E252" s="52">
        <v>991293.75</v>
      </c>
      <c r="F252" s="52">
        <v>111600.296875</v>
      </c>
      <c r="G252" s="52">
        <v>301717.9375</v>
      </c>
      <c r="H252" s="52">
        <v>234114.296875</v>
      </c>
      <c r="I252" s="52">
        <v>121645.3984375</v>
      </c>
      <c r="J252" s="52">
        <v>334179.65625</v>
      </c>
      <c r="K252" s="52">
        <v>70868.609375</v>
      </c>
      <c r="L252" s="52"/>
      <c r="M252" s="52">
        <v>991293.75</v>
      </c>
      <c r="N252" s="52">
        <v>111600.296875</v>
      </c>
      <c r="O252" s="52">
        <v>368766.375</v>
      </c>
      <c r="P252" s="52">
        <v>286139.6875</v>
      </c>
      <c r="Q252" s="52"/>
      <c r="R252" s="52"/>
      <c r="V252" s="3">
        <v>111600.296875</v>
      </c>
      <c r="W252" s="3">
        <v>1719640</v>
      </c>
      <c r="X252" s="3">
        <v>1831240.25</v>
      </c>
      <c r="Y252" s="3">
        <v>445779.9375</v>
      </c>
      <c r="Z252" s="3">
        <v>1646199.75</v>
      </c>
      <c r="AA252" s="3">
        <v>8014455.5</v>
      </c>
      <c r="AB252" s="3">
        <v>0.8171195387840271</v>
      </c>
      <c r="AC252" s="3">
        <v>0.48437720537185669</v>
      </c>
      <c r="AD252" s="3">
        <v>9808180</v>
      </c>
      <c r="AE252" s="3">
        <v>20299196</v>
      </c>
      <c r="AF252" s="3">
        <v>3457070</v>
      </c>
      <c r="AG252" s="3">
        <v>56386.65625</v>
      </c>
      <c r="AH252" s="3">
        <v>5489190</v>
      </c>
      <c r="AI252" s="3">
        <v>0</v>
      </c>
      <c r="AJ252" s="3">
        <v>0</v>
      </c>
      <c r="AK252" s="3">
        <v>97.349098205566406</v>
      </c>
      <c r="AL252" s="3">
        <v>32.476482391357422</v>
      </c>
      <c r="AM252" s="3">
        <v>173.94505310058594</v>
      </c>
      <c r="AN252" s="3">
        <v>61.310073852539063</v>
      </c>
    </row>
    <row r="253" spans="1:40">
      <c r="A253" s="3">
        <v>111292304</v>
      </c>
      <c r="B253" s="3" t="s">
        <v>198</v>
      </c>
      <c r="C253" s="3" t="s">
        <v>791</v>
      </c>
      <c r="D253" s="52" t="s">
        <v>57</v>
      </c>
      <c r="E253" s="52">
        <v>503965.65625</v>
      </c>
      <c r="F253" s="52">
        <v>51860.3984375</v>
      </c>
      <c r="G253" s="52">
        <v>125807.40625</v>
      </c>
      <c r="H253" s="52">
        <v>34424.55078125</v>
      </c>
      <c r="I253" s="52">
        <v>89401.796875</v>
      </c>
      <c r="J253" s="52">
        <v>144925.53125</v>
      </c>
      <c r="K253" s="52">
        <v>33505.01953125</v>
      </c>
      <c r="L253" s="52"/>
      <c r="M253" s="52">
        <v>503965.65625</v>
      </c>
      <c r="N253" s="52">
        <v>51860.3984375</v>
      </c>
      <c r="O253" s="52">
        <v>153764.609375</v>
      </c>
      <c r="P253" s="52">
        <v>42074.44921875</v>
      </c>
      <c r="Q253" s="52"/>
      <c r="R253" s="52"/>
      <c r="V253" s="3">
        <v>51860.3984375</v>
      </c>
      <c r="W253" s="3">
        <v>787104.4375</v>
      </c>
      <c r="X253" s="3">
        <v>838964.8125</v>
      </c>
      <c r="Y253" s="3">
        <v>196785.9375</v>
      </c>
      <c r="Z253" s="3">
        <v>699804.6875</v>
      </c>
      <c r="AA253" s="3">
        <v>4160974</v>
      </c>
      <c r="AB253" s="3">
        <v>0.84184104204177856</v>
      </c>
      <c r="AC253" s="3">
        <v>0.58953845500946045</v>
      </c>
      <c r="AD253" s="3">
        <v>4942707.5</v>
      </c>
      <c r="AE253" s="3">
        <v>8522679</v>
      </c>
      <c r="AF253" s="3">
        <v>4013777</v>
      </c>
      <c r="AG253" s="3">
        <v>23674.107421875</v>
      </c>
      <c r="AH253" s="3">
        <v>2274278</v>
      </c>
      <c r="AI253" s="3">
        <v>0</v>
      </c>
      <c r="AJ253" s="3">
        <v>0</v>
      </c>
      <c r="AK253" s="3">
        <v>96.066047668457031</v>
      </c>
      <c r="AL253" s="3">
        <v>35.438076019287109</v>
      </c>
      <c r="AM253" s="3">
        <v>208.78115844726563</v>
      </c>
      <c r="AN253" s="3">
        <v>169.54290771484375</v>
      </c>
    </row>
    <row r="254" spans="1:40">
      <c r="A254" s="3">
        <v>111292507</v>
      </c>
      <c r="B254" s="3" t="s">
        <v>583</v>
      </c>
      <c r="C254" s="3" t="s">
        <v>552</v>
      </c>
      <c r="D254" s="52" t="s">
        <v>57</v>
      </c>
      <c r="E254" s="52"/>
      <c r="F254" s="52"/>
      <c r="G254" s="52"/>
      <c r="H254" s="52"/>
      <c r="I254" s="52"/>
      <c r="J254" s="52"/>
      <c r="K254" s="52"/>
      <c r="L254" s="52">
        <v>41536.94921875</v>
      </c>
      <c r="M254" s="52"/>
      <c r="N254" s="52"/>
      <c r="O254" s="52"/>
      <c r="P254" s="52"/>
      <c r="Q254" s="52">
        <v>41536.94921875</v>
      </c>
      <c r="R254" s="52"/>
      <c r="V254" s="3">
        <v>0</v>
      </c>
      <c r="W254" s="3">
        <v>41536.94921875</v>
      </c>
      <c r="X254" s="3">
        <v>41536.94921875</v>
      </c>
      <c r="Y254" s="3">
        <v>0</v>
      </c>
      <c r="Z254" s="3">
        <v>41536.94921875</v>
      </c>
      <c r="AA254" s="3">
        <v>188821.015625</v>
      </c>
      <c r="AB254" s="3">
        <v>0.63533115386962891</v>
      </c>
      <c r="AC254" s="3">
        <v>0.26589310169219971</v>
      </c>
      <c r="AD254" s="3">
        <v>297200.9375</v>
      </c>
      <c r="AE254" s="3">
        <v>1117746.25</v>
      </c>
      <c r="AF254" s="3">
        <v>0</v>
      </c>
      <c r="AG254" s="3">
        <v>3104.8505859375</v>
      </c>
      <c r="AJ254" s="3">
        <v>0</v>
      </c>
      <c r="AL254" s="3">
        <v>13.378083229064941</v>
      </c>
      <c r="AM254" s="3">
        <v>95.72149658203125</v>
      </c>
      <c r="AN254" s="3">
        <v>0</v>
      </c>
    </row>
    <row r="255" spans="1:40">
      <c r="A255" s="3">
        <v>111297504</v>
      </c>
      <c r="B255" s="3" t="s">
        <v>456</v>
      </c>
      <c r="C255" s="3" t="s">
        <v>791</v>
      </c>
      <c r="D255" s="52" t="s">
        <v>57</v>
      </c>
      <c r="E255" s="52">
        <v>759146.25</v>
      </c>
      <c r="F255" s="52">
        <v>89040.75</v>
      </c>
      <c r="G255" s="52">
        <v>212209.875</v>
      </c>
      <c r="H255" s="52">
        <v>147217.5</v>
      </c>
      <c r="I255" s="52"/>
      <c r="J255" s="52"/>
      <c r="K255" s="52"/>
      <c r="L255" s="52"/>
      <c r="M255" s="52">
        <v>759146.25</v>
      </c>
      <c r="N255" s="52">
        <v>89040.75</v>
      </c>
      <c r="O255" s="52">
        <v>259367.640625</v>
      </c>
      <c r="P255" s="52">
        <v>179932.5</v>
      </c>
      <c r="Q255" s="52"/>
      <c r="R255" s="52"/>
      <c r="V255" s="3">
        <v>89040.75</v>
      </c>
      <c r="W255" s="3">
        <v>1118573.625</v>
      </c>
      <c r="X255" s="3">
        <v>1207614.375</v>
      </c>
      <c r="Y255" s="3">
        <v>89040.75</v>
      </c>
      <c r="Z255" s="3">
        <v>1198446.375</v>
      </c>
      <c r="AA255" s="3">
        <v>6370584</v>
      </c>
      <c r="AB255" s="3">
        <v>0.80504703521728516</v>
      </c>
      <c r="AC255" s="3">
        <v>0.56169939041137695</v>
      </c>
      <c r="AD255" s="3">
        <v>7913306.5</v>
      </c>
      <c r="AE255" s="3">
        <v>14363216</v>
      </c>
      <c r="AF255" s="3">
        <v>8591523</v>
      </c>
      <c r="AG255" s="3">
        <v>39897.8203125</v>
      </c>
      <c r="AH255" s="3">
        <v>4139181</v>
      </c>
      <c r="AI255" s="3">
        <v>0</v>
      </c>
      <c r="AJ255" s="3">
        <v>0</v>
      </c>
      <c r="AK255" s="3">
        <v>103.74453735351563</v>
      </c>
      <c r="AL255" s="3">
        <v>30.267677307128906</v>
      </c>
      <c r="AM255" s="3">
        <v>198.33932495117188</v>
      </c>
      <c r="AN255" s="3">
        <v>215.33815002441406</v>
      </c>
    </row>
    <row r="256" spans="1:40">
      <c r="A256" s="3">
        <v>111312503</v>
      </c>
      <c r="B256" s="3" t="s">
        <v>245</v>
      </c>
      <c r="C256" s="3" t="s">
        <v>791</v>
      </c>
      <c r="D256" s="52" t="s">
        <v>54</v>
      </c>
      <c r="E256" s="52">
        <v>1492802.375</v>
      </c>
      <c r="F256" s="52">
        <v>284819.40625</v>
      </c>
      <c r="G256" s="52">
        <v>529894.5</v>
      </c>
      <c r="H256" s="52">
        <v>661641.3125</v>
      </c>
      <c r="I256" s="52">
        <v>315441.75</v>
      </c>
      <c r="J256" s="52">
        <v>547001.625</v>
      </c>
      <c r="K256" s="52">
        <v>110335.6875</v>
      </c>
      <c r="L256" s="52"/>
      <c r="M256" s="52">
        <v>1492802.375</v>
      </c>
      <c r="N256" s="52">
        <v>284819.40625</v>
      </c>
      <c r="O256" s="52">
        <v>647648.8125</v>
      </c>
      <c r="P256" s="52">
        <v>808672.6875</v>
      </c>
      <c r="Q256" s="52"/>
      <c r="R256" s="52"/>
      <c r="V256" s="3">
        <v>284819.40625</v>
      </c>
      <c r="W256" s="3">
        <v>3110115.75</v>
      </c>
      <c r="X256" s="3">
        <v>3394935.25</v>
      </c>
      <c r="Y256" s="3">
        <v>831821</v>
      </c>
      <c r="Z256" s="3">
        <v>2949124</v>
      </c>
      <c r="AA256" s="3">
        <v>13366230</v>
      </c>
      <c r="AB256" s="3">
        <v>0.80234223604202271</v>
      </c>
      <c r="AC256" s="3">
        <v>0.4242171049118042</v>
      </c>
      <c r="AD256" s="3">
        <v>16659013</v>
      </c>
      <c r="AE256" s="3">
        <v>39431912</v>
      </c>
      <c r="AF256" s="3">
        <v>3887724</v>
      </c>
      <c r="AG256" s="3">
        <v>109533.0859375</v>
      </c>
      <c r="AH256" s="3">
        <v>11990600</v>
      </c>
      <c r="AI256" s="3">
        <v>0</v>
      </c>
      <c r="AJ256" s="3">
        <v>0</v>
      </c>
      <c r="AK256" s="3">
        <v>109.47011566162109</v>
      </c>
      <c r="AL256" s="3">
        <v>30.994609832763672</v>
      </c>
      <c r="AM256" s="3">
        <v>152.09115600585938</v>
      </c>
      <c r="AN256" s="3">
        <v>35.493602752685547</v>
      </c>
    </row>
    <row r="257" spans="1:40">
      <c r="A257" s="3">
        <v>111312607</v>
      </c>
      <c r="B257" s="3" t="s">
        <v>587</v>
      </c>
      <c r="C257" s="3" t="s">
        <v>552</v>
      </c>
      <c r="D257" s="52" t="s">
        <v>54</v>
      </c>
      <c r="E257" s="52"/>
      <c r="F257" s="52"/>
      <c r="G257" s="52"/>
      <c r="H257" s="52"/>
      <c r="I257" s="52"/>
      <c r="J257" s="52">
        <v>57769.59375</v>
      </c>
      <c r="K257" s="52">
        <v>12567.5751953125</v>
      </c>
      <c r="L257" s="52">
        <v>102732.8984375</v>
      </c>
      <c r="M257" s="52"/>
      <c r="N257" s="52"/>
      <c r="O257" s="52"/>
      <c r="P257" s="52"/>
      <c r="Q257" s="52">
        <v>102732.8984375</v>
      </c>
      <c r="R257" s="52"/>
      <c r="V257" s="3">
        <v>0</v>
      </c>
      <c r="W257" s="3">
        <v>115300.4765625</v>
      </c>
      <c r="X257" s="3">
        <v>115300.4765625</v>
      </c>
      <c r="Y257" s="3">
        <v>57769.59375</v>
      </c>
      <c r="Z257" s="3">
        <v>102732.8984375</v>
      </c>
      <c r="AA257" s="3">
        <v>426445.9375</v>
      </c>
      <c r="AB257" s="3">
        <v>0.57625466585159302</v>
      </c>
      <c r="AC257" s="3">
        <v>0.24862660467624664</v>
      </c>
      <c r="AD257" s="3">
        <v>740030.3125</v>
      </c>
      <c r="AE257" s="3">
        <v>2976472.75</v>
      </c>
      <c r="AF257" s="3">
        <v>0</v>
      </c>
      <c r="AG257" s="3">
        <v>8267.9794921875</v>
      </c>
      <c r="AJ257" s="3">
        <v>0</v>
      </c>
      <c r="AL257" s="3">
        <v>13.94542407989502</v>
      </c>
      <c r="AM257" s="3">
        <v>89.505584716796875</v>
      </c>
      <c r="AN257" s="3">
        <v>0</v>
      </c>
    </row>
    <row r="258" spans="1:40">
      <c r="A258" s="3">
        <v>111312804</v>
      </c>
      <c r="B258" s="3" t="s">
        <v>257</v>
      </c>
      <c r="C258" s="3" t="s">
        <v>791</v>
      </c>
      <c r="D258" s="52" t="s">
        <v>54</v>
      </c>
      <c r="E258" s="52">
        <v>884086.0625</v>
      </c>
      <c r="F258" s="52">
        <v>98879.3984375</v>
      </c>
      <c r="G258" s="52">
        <v>156955.78125</v>
      </c>
      <c r="H258" s="52">
        <v>435547.34375</v>
      </c>
      <c r="I258" s="52">
        <v>103690.203125</v>
      </c>
      <c r="J258" s="52">
        <v>285079.125</v>
      </c>
      <c r="K258" s="52">
        <v>59773.5703125</v>
      </c>
      <c r="L258" s="52">
        <v>12052.5</v>
      </c>
      <c r="M258" s="52">
        <v>884086.0625</v>
      </c>
      <c r="N258" s="52">
        <v>98879.3984375</v>
      </c>
      <c r="O258" s="52">
        <v>191834.859375</v>
      </c>
      <c r="P258" s="52">
        <v>532335.625</v>
      </c>
      <c r="Q258" s="52">
        <v>12052.5</v>
      </c>
      <c r="R258" s="52"/>
      <c r="V258" s="3">
        <v>98879.3984375</v>
      </c>
      <c r="W258" s="3">
        <v>1652105.625</v>
      </c>
      <c r="X258" s="3">
        <v>1750985</v>
      </c>
      <c r="Y258" s="3">
        <v>383958.53125</v>
      </c>
      <c r="Z258" s="3">
        <v>1620309</v>
      </c>
      <c r="AA258" s="3">
        <v>7116420</v>
      </c>
      <c r="AB258" s="3">
        <v>0.82609105110168457</v>
      </c>
      <c r="AC258" s="3">
        <v>0.54130923748016357</v>
      </c>
      <c r="AD258" s="3">
        <v>8614571</v>
      </c>
      <c r="AE258" s="3">
        <v>15291185</v>
      </c>
      <c r="AF258" s="3">
        <v>7511924</v>
      </c>
      <c r="AG258" s="3">
        <v>42475.515625</v>
      </c>
      <c r="AH258" s="3">
        <v>2676085</v>
      </c>
      <c r="AI258" s="3">
        <v>0</v>
      </c>
      <c r="AJ258" s="3">
        <v>0</v>
      </c>
      <c r="AK258" s="3">
        <v>63.003002166748047</v>
      </c>
      <c r="AL258" s="3">
        <v>41.223396301269531</v>
      </c>
      <c r="AM258" s="3">
        <v>202.8126220703125</v>
      </c>
      <c r="AN258" s="3">
        <v>176.85304260253906</v>
      </c>
    </row>
    <row r="259" spans="1:40">
      <c r="A259" s="3">
        <v>111316003</v>
      </c>
      <c r="B259" s="3" t="s">
        <v>320</v>
      </c>
      <c r="C259" s="3" t="s">
        <v>791</v>
      </c>
      <c r="D259" s="52" t="s">
        <v>54</v>
      </c>
      <c r="E259" s="52">
        <v>1682429.375</v>
      </c>
      <c r="F259" s="52">
        <v>187698.59375</v>
      </c>
      <c r="G259" s="52">
        <v>178820.765625</v>
      </c>
      <c r="H259" s="52">
        <v>612167.375</v>
      </c>
      <c r="I259" s="52">
        <v>182511.015625</v>
      </c>
      <c r="J259" s="52">
        <v>494511.78125</v>
      </c>
      <c r="K259" s="52">
        <v>49048.4921875</v>
      </c>
      <c r="L259" s="52">
        <v>14273.5498046875</v>
      </c>
      <c r="M259" s="52">
        <v>1682429.375</v>
      </c>
      <c r="N259" s="52">
        <v>187698.59375</v>
      </c>
      <c r="O259" s="52">
        <v>218558.71875</v>
      </c>
      <c r="P259" s="52">
        <v>748204.625</v>
      </c>
      <c r="Q259" s="52">
        <v>14273.5498046875</v>
      </c>
      <c r="R259" s="52"/>
      <c r="V259" s="3">
        <v>187698.59375</v>
      </c>
      <c r="W259" s="3">
        <v>2719250.5</v>
      </c>
      <c r="X259" s="3">
        <v>2906949</v>
      </c>
      <c r="Y259" s="3">
        <v>682210.375</v>
      </c>
      <c r="Z259" s="3">
        <v>2663466.25</v>
      </c>
      <c r="AA259" s="3">
        <v>12452789</v>
      </c>
      <c r="AB259" s="3">
        <v>0.80699741840362549</v>
      </c>
      <c r="AC259" s="3">
        <v>0.60204559564590454</v>
      </c>
      <c r="AD259" s="3">
        <v>15431015</v>
      </c>
      <c r="AE259" s="3">
        <v>26128516</v>
      </c>
      <c r="AF259" s="3">
        <v>2271268</v>
      </c>
      <c r="AG259" s="3">
        <v>72579.2109375</v>
      </c>
      <c r="AH259" s="3">
        <v>4069800</v>
      </c>
      <c r="AI259" s="3">
        <v>0</v>
      </c>
      <c r="AJ259" s="3">
        <v>0</v>
      </c>
      <c r="AK259" s="3">
        <v>56.073909759521484</v>
      </c>
      <c r="AL259" s="3">
        <v>40.052089691162109</v>
      </c>
      <c r="AM259" s="3">
        <v>212.60929870605469</v>
      </c>
      <c r="AN259" s="3">
        <v>31.293643951416016</v>
      </c>
    </row>
    <row r="260" spans="1:40">
      <c r="A260" s="3">
        <v>111317503</v>
      </c>
      <c r="B260" s="3" t="s">
        <v>457</v>
      </c>
      <c r="C260" s="3" t="s">
        <v>791</v>
      </c>
      <c r="D260" s="52" t="s">
        <v>54</v>
      </c>
      <c r="E260" s="52">
        <v>1206633.875</v>
      </c>
      <c r="F260" s="52">
        <v>142884.90625</v>
      </c>
      <c r="G260" s="52">
        <v>211902.328125</v>
      </c>
      <c r="H260" s="52">
        <v>458612.5625</v>
      </c>
      <c r="I260" s="52">
        <v>224911.25</v>
      </c>
      <c r="J260" s="52">
        <v>352520.46875</v>
      </c>
      <c r="K260" s="52">
        <v>75488.25</v>
      </c>
      <c r="L260" s="52">
        <v>22849.80078125</v>
      </c>
      <c r="M260" s="52">
        <v>1206633.875</v>
      </c>
      <c r="N260" s="52">
        <v>142884.90625</v>
      </c>
      <c r="O260" s="52">
        <v>258991.734375</v>
      </c>
      <c r="P260" s="52">
        <v>560526.4375</v>
      </c>
      <c r="Q260" s="52">
        <v>22849.80078125</v>
      </c>
      <c r="R260" s="52"/>
      <c r="V260" s="3">
        <v>142884.90625</v>
      </c>
      <c r="W260" s="3">
        <v>2200398</v>
      </c>
      <c r="X260" s="3">
        <v>2343283</v>
      </c>
      <c r="Y260" s="3">
        <v>495405.375</v>
      </c>
      <c r="Z260" s="3">
        <v>2049001.75</v>
      </c>
      <c r="AA260" s="3">
        <v>10069913</v>
      </c>
      <c r="AB260" s="3">
        <v>0.84570515155792236</v>
      </c>
      <c r="AC260" s="3">
        <v>0.62713128328323364</v>
      </c>
      <c r="AD260" s="3">
        <v>11907120</v>
      </c>
      <c r="AE260" s="3">
        <v>18839652</v>
      </c>
      <c r="AF260" s="3">
        <v>6571477</v>
      </c>
      <c r="AG260" s="3">
        <v>52332.3671875</v>
      </c>
      <c r="AH260" s="3">
        <v>4358686</v>
      </c>
      <c r="AI260" s="3">
        <v>0</v>
      </c>
      <c r="AJ260" s="3">
        <v>0</v>
      </c>
      <c r="AK260" s="3">
        <v>83.288528442382813</v>
      </c>
      <c r="AL260" s="3">
        <v>44.776935577392578</v>
      </c>
      <c r="AM260" s="3">
        <v>227.52879333496094</v>
      </c>
      <c r="AN260" s="3">
        <v>125.57194519042969</v>
      </c>
    </row>
    <row r="261" spans="1:40">
      <c r="A261" s="3">
        <v>111343603</v>
      </c>
      <c r="B261" s="3" t="s">
        <v>256</v>
      </c>
      <c r="C261" s="3" t="s">
        <v>791</v>
      </c>
      <c r="D261" s="52" t="s">
        <v>57</v>
      </c>
      <c r="E261" s="52">
        <v>1883895.625</v>
      </c>
      <c r="F261" s="52">
        <v>309378.3125</v>
      </c>
      <c r="G261" s="52">
        <v>408675.09375</v>
      </c>
      <c r="H261" s="52">
        <v>398447.5625</v>
      </c>
      <c r="I261" s="52">
        <v>551370.5</v>
      </c>
      <c r="J261" s="52">
        <v>802638.75</v>
      </c>
      <c r="K261" s="52">
        <v>124368.3203125</v>
      </c>
      <c r="L261" s="52">
        <v>19594.94921875</v>
      </c>
      <c r="M261" s="52">
        <v>1883895.625</v>
      </c>
      <c r="N261" s="52">
        <v>309378.3125</v>
      </c>
      <c r="O261" s="52">
        <v>499491.78125</v>
      </c>
      <c r="P261" s="52">
        <v>486991.4375</v>
      </c>
      <c r="Q261" s="52">
        <v>19594.94921875</v>
      </c>
      <c r="R261" s="52"/>
      <c r="V261" s="3">
        <v>309378.3125</v>
      </c>
      <c r="W261" s="3">
        <v>3386352</v>
      </c>
      <c r="X261" s="3">
        <v>3695730.25</v>
      </c>
      <c r="Y261" s="3">
        <v>1112017</v>
      </c>
      <c r="Z261" s="3">
        <v>2889974</v>
      </c>
      <c r="AA261" s="3">
        <v>17160294</v>
      </c>
      <c r="AB261" s="3">
        <v>0.81512331962585449</v>
      </c>
      <c r="AC261" s="3">
        <v>0.42516425251960754</v>
      </c>
      <c r="AD261" s="3">
        <v>21052390</v>
      </c>
      <c r="AE261" s="3">
        <v>48803576</v>
      </c>
      <c r="AF261" s="3">
        <v>12651403</v>
      </c>
      <c r="AG261" s="3">
        <v>135565.484375</v>
      </c>
      <c r="AH261" s="3">
        <v>17115652</v>
      </c>
      <c r="AI261" s="3">
        <v>0</v>
      </c>
      <c r="AJ261" s="3">
        <v>0</v>
      </c>
      <c r="AK261" s="3">
        <v>126.25376129150391</v>
      </c>
      <c r="AL261" s="3">
        <v>27.261587142944336</v>
      </c>
      <c r="AM261" s="3">
        <v>155.29313659667969</v>
      </c>
      <c r="AN261" s="3">
        <v>93.323188781738281</v>
      </c>
    </row>
    <row r="262" spans="1:40">
      <c r="A262" s="3">
        <v>111444307</v>
      </c>
      <c r="B262" s="3" t="s">
        <v>601</v>
      </c>
      <c r="C262" s="3" t="s">
        <v>552</v>
      </c>
      <c r="D262" s="52" t="s">
        <v>54</v>
      </c>
      <c r="E262" s="52"/>
      <c r="F262" s="52"/>
      <c r="G262" s="52"/>
      <c r="H262" s="52"/>
      <c r="I262" s="52"/>
      <c r="J262" s="52">
        <v>88728.9453125</v>
      </c>
      <c r="K262" s="52">
        <v>19639.095703125</v>
      </c>
      <c r="L262" s="52">
        <v>93195.6015625</v>
      </c>
      <c r="M262" s="52"/>
      <c r="N262" s="52"/>
      <c r="O262" s="52"/>
      <c r="P262" s="52"/>
      <c r="Q262" s="52">
        <v>93195.6015625</v>
      </c>
      <c r="R262" s="52"/>
      <c r="V262" s="3">
        <v>0</v>
      </c>
      <c r="W262" s="3">
        <v>112834.6953125</v>
      </c>
      <c r="X262" s="3">
        <v>112834.6953125</v>
      </c>
      <c r="Y262" s="3">
        <v>88728.9453125</v>
      </c>
      <c r="Z262" s="3">
        <v>93195.6015625</v>
      </c>
      <c r="AA262" s="3">
        <v>493680.28125</v>
      </c>
      <c r="AB262" s="3">
        <v>0.42240136861801147</v>
      </c>
      <c r="AC262" s="3">
        <v>0.22967304289340973</v>
      </c>
      <c r="AD262" s="3">
        <v>1168746.875</v>
      </c>
      <c r="AE262" s="3">
        <v>4828959.5</v>
      </c>
      <c r="AF262" s="3">
        <v>2267257</v>
      </c>
      <c r="AG262" s="3">
        <v>13413.7763671875</v>
      </c>
      <c r="AJ262" s="3">
        <v>0</v>
      </c>
      <c r="AL262" s="3">
        <v>8.4118518829345703</v>
      </c>
      <c r="AM262" s="3">
        <v>87.130340576171875</v>
      </c>
      <c r="AN262" s="3">
        <v>169.02450561523438</v>
      </c>
    </row>
    <row r="263" spans="1:40">
      <c r="A263" s="3">
        <v>111444602</v>
      </c>
      <c r="B263" s="3" t="s">
        <v>302</v>
      </c>
      <c r="C263" s="3" t="s">
        <v>791</v>
      </c>
      <c r="D263" s="52" t="s">
        <v>54</v>
      </c>
      <c r="E263" s="52">
        <v>4097158.75</v>
      </c>
      <c r="F263" s="52">
        <v>674802.625</v>
      </c>
      <c r="G263" s="52">
        <v>1506553.875</v>
      </c>
      <c r="H263" s="52">
        <v>2690478.5</v>
      </c>
      <c r="I263" s="52">
        <v>714534.0625</v>
      </c>
      <c r="J263" s="52">
        <v>1608434.375</v>
      </c>
      <c r="K263" s="52">
        <v>304502.59375</v>
      </c>
      <c r="L263" s="52"/>
      <c r="M263" s="52">
        <v>4097158.75</v>
      </c>
      <c r="N263" s="52">
        <v>674802.625</v>
      </c>
      <c r="O263" s="52">
        <v>1841343.75</v>
      </c>
      <c r="P263" s="52">
        <v>3288362.5</v>
      </c>
      <c r="Q263" s="52"/>
      <c r="R263" s="52"/>
      <c r="V263" s="3">
        <v>674802.625</v>
      </c>
      <c r="W263" s="3">
        <v>9313228</v>
      </c>
      <c r="X263" s="3">
        <v>9988031</v>
      </c>
      <c r="Y263" s="3">
        <v>2283237</v>
      </c>
      <c r="Z263" s="3">
        <v>9226865</v>
      </c>
      <c r="AA263" s="3">
        <v>34876792</v>
      </c>
      <c r="AB263" s="3">
        <v>0.79794299602508545</v>
      </c>
      <c r="AC263" s="3">
        <v>0.47915667295455933</v>
      </c>
      <c r="AD263" s="3">
        <v>43708376</v>
      </c>
      <c r="AE263" s="3">
        <v>87789704</v>
      </c>
      <c r="AF263" s="3">
        <v>27116232</v>
      </c>
      <c r="AG263" s="3">
        <v>243860.28125</v>
      </c>
      <c r="AH263" s="3">
        <v>25384256</v>
      </c>
      <c r="AI263" s="3">
        <v>0</v>
      </c>
      <c r="AJ263" s="3">
        <v>0</v>
      </c>
      <c r="AK263" s="3">
        <v>104.09344482421875</v>
      </c>
      <c r="AL263" s="3">
        <v>40.9580078125</v>
      </c>
      <c r="AM263" s="3">
        <v>179.23532104492188</v>
      </c>
      <c r="AN263" s="3">
        <v>111.19577026367188</v>
      </c>
    </row>
    <row r="264" spans="1:40">
      <c r="A264" s="3">
        <v>112000000</v>
      </c>
      <c r="B264" s="3" t="s">
        <v>637</v>
      </c>
      <c r="C264" s="3" t="s">
        <v>627</v>
      </c>
      <c r="D264" s="52" t="s">
        <v>57</v>
      </c>
      <c r="E264" s="52"/>
      <c r="F264" s="52"/>
      <c r="G264" s="52"/>
      <c r="H264" s="52"/>
      <c r="I264" s="52"/>
      <c r="J264" s="52">
        <v>1987289.5</v>
      </c>
      <c r="K264" s="52">
        <v>413711.59375</v>
      </c>
      <c r="L264" s="52"/>
      <c r="M264" s="52"/>
      <c r="N264" s="52"/>
      <c r="O264" s="52"/>
      <c r="P264" s="52"/>
      <c r="Q264" s="52"/>
      <c r="R264" s="52">
        <v>3619674</v>
      </c>
      <c r="S264" s="3">
        <v>1221828</v>
      </c>
      <c r="T264" s="3">
        <v>805991.25</v>
      </c>
      <c r="U264" s="3">
        <v>805991.25</v>
      </c>
      <c r="V264" s="3">
        <v>805991.25</v>
      </c>
      <c r="W264" s="3">
        <v>6061205</v>
      </c>
      <c r="X264" s="3">
        <v>6867196</v>
      </c>
      <c r="Y264" s="3">
        <v>1987289.5</v>
      </c>
      <c r="Z264" s="3">
        <v>0</v>
      </c>
      <c r="AA264" s="3">
        <v>23803864</v>
      </c>
      <c r="AB264" s="3">
        <v>0.65135067701339722</v>
      </c>
      <c r="AC264" s="3">
        <v>0.26590654253959656</v>
      </c>
      <c r="AD264" s="3">
        <v>36545388</v>
      </c>
      <c r="AE264" s="3">
        <v>134733888</v>
      </c>
      <c r="AF264" s="3">
        <v>20037236</v>
      </c>
      <c r="AG264" s="3">
        <v>374260.8125</v>
      </c>
      <c r="AJ264" s="3">
        <v>0</v>
      </c>
      <c r="AL264" s="3">
        <v>18.348691940307617</v>
      </c>
      <c r="AM264" s="3">
        <v>97.646842956542969</v>
      </c>
      <c r="AN264" s="3">
        <v>53.538162231445313</v>
      </c>
    </row>
    <row r="265" spans="1:40">
      <c r="A265" s="3">
        <v>112011103</v>
      </c>
      <c r="B265" s="3" t="s">
        <v>80</v>
      </c>
      <c r="C265" s="3" t="s">
        <v>791</v>
      </c>
      <c r="D265" s="52" t="s">
        <v>57</v>
      </c>
      <c r="E265" s="52">
        <v>1144957.75</v>
      </c>
      <c r="F265" s="52">
        <v>215893.046875</v>
      </c>
      <c r="G265" s="52">
        <v>474626.375</v>
      </c>
      <c r="H265" s="52">
        <v>475242.75</v>
      </c>
      <c r="I265" s="52">
        <v>259920.859375</v>
      </c>
      <c r="J265" s="52">
        <v>599949.8125</v>
      </c>
      <c r="K265" s="52">
        <v>126003.734375</v>
      </c>
      <c r="L265" s="52">
        <v>18080.25</v>
      </c>
      <c r="M265" s="52">
        <v>1144957.75</v>
      </c>
      <c r="N265" s="52">
        <v>215893.046875</v>
      </c>
      <c r="O265" s="52">
        <v>580098.875</v>
      </c>
      <c r="P265" s="52">
        <v>580852.25</v>
      </c>
      <c r="Q265" s="52">
        <v>18080.25</v>
      </c>
      <c r="R265" s="52"/>
      <c r="V265" s="3">
        <v>215893.046875</v>
      </c>
      <c r="W265" s="3">
        <v>2498831.75</v>
      </c>
      <c r="X265" s="3">
        <v>2714724.75</v>
      </c>
      <c r="Y265" s="3">
        <v>815842.875</v>
      </c>
      <c r="Z265" s="3">
        <v>2323989.25</v>
      </c>
      <c r="AA265" s="3">
        <v>10806332</v>
      </c>
      <c r="AB265" s="3">
        <v>0.78884786367416382</v>
      </c>
      <c r="AC265" s="3">
        <v>0.40623006224632263</v>
      </c>
      <c r="AD265" s="3">
        <v>13698880</v>
      </c>
      <c r="AE265" s="3">
        <v>33610556</v>
      </c>
      <c r="AF265" s="3">
        <v>6472286</v>
      </c>
      <c r="AG265" s="3">
        <v>93362.65625</v>
      </c>
      <c r="AH265" s="3">
        <v>13628983</v>
      </c>
      <c r="AI265" s="3">
        <v>0</v>
      </c>
      <c r="AJ265" s="3">
        <v>0</v>
      </c>
      <c r="AK265" s="3">
        <v>145.97895812988281</v>
      </c>
      <c r="AL265" s="3">
        <v>29.077201843261719</v>
      </c>
      <c r="AM265" s="3">
        <v>146.72761535644531</v>
      </c>
      <c r="AN265" s="3">
        <v>69.324142456054688</v>
      </c>
    </row>
    <row r="266" spans="1:40">
      <c r="A266" s="3">
        <v>112011603</v>
      </c>
      <c r="B266" s="3" t="s">
        <v>146</v>
      </c>
      <c r="C266" s="3" t="s">
        <v>791</v>
      </c>
      <c r="D266" s="52" t="s">
        <v>57</v>
      </c>
      <c r="E266" s="52">
        <v>1954610</v>
      </c>
      <c r="F266" s="52">
        <v>456056.09375</v>
      </c>
      <c r="G266" s="52">
        <v>719004.0625</v>
      </c>
      <c r="H266" s="52">
        <v>1700932.5</v>
      </c>
      <c r="I266" s="52">
        <v>386859.25</v>
      </c>
      <c r="J266" s="52">
        <v>1324470.125</v>
      </c>
      <c r="K266" s="52">
        <v>298822</v>
      </c>
      <c r="L266" s="52">
        <v>61902.44921875</v>
      </c>
      <c r="M266" s="52">
        <v>1954610</v>
      </c>
      <c r="N266" s="52">
        <v>456056.09375</v>
      </c>
      <c r="O266" s="52">
        <v>878782.75</v>
      </c>
      <c r="P266" s="52">
        <v>2078917.5</v>
      </c>
      <c r="Q266" s="52">
        <v>61902.44921875</v>
      </c>
      <c r="R266" s="52"/>
      <c r="V266" s="3">
        <v>456056.09375</v>
      </c>
      <c r="W266" s="3">
        <v>5122130.5</v>
      </c>
      <c r="X266" s="3">
        <v>5578186.5</v>
      </c>
      <c r="Y266" s="3">
        <v>1780526.25</v>
      </c>
      <c r="Z266" s="3">
        <v>4974212.5</v>
      </c>
      <c r="AA266" s="3">
        <v>17082854</v>
      </c>
      <c r="AB266" s="3">
        <v>0.72996729612350464</v>
      </c>
      <c r="AC266" s="3">
        <v>0.32078337669372559</v>
      </c>
      <c r="AD266" s="3">
        <v>23402218</v>
      </c>
      <c r="AE266" s="3">
        <v>72711360</v>
      </c>
      <c r="AF266" s="3">
        <v>9235693</v>
      </c>
      <c r="AG266" s="3">
        <v>201976</v>
      </c>
      <c r="AH266" s="3">
        <v>38804749</v>
      </c>
      <c r="AI266" s="3">
        <v>0</v>
      </c>
      <c r="AJ266" s="3">
        <v>0</v>
      </c>
      <c r="AK266" s="3">
        <v>192.12554931640625</v>
      </c>
      <c r="AL266" s="3">
        <v>27.618066787719727</v>
      </c>
      <c r="AM266" s="3">
        <v>115.8663330078125</v>
      </c>
      <c r="AN266" s="3">
        <v>45.7266845703125</v>
      </c>
    </row>
    <row r="267" spans="1:40">
      <c r="A267" s="3">
        <v>112013054</v>
      </c>
      <c r="B267" s="3" t="s">
        <v>192</v>
      </c>
      <c r="C267" s="3" t="s">
        <v>791</v>
      </c>
      <c r="D267" s="52" t="s">
        <v>57</v>
      </c>
      <c r="E267" s="52">
        <v>632323.0625</v>
      </c>
      <c r="F267" s="52">
        <v>120633.296875</v>
      </c>
      <c r="G267" s="52">
        <v>361025.8125</v>
      </c>
      <c r="H267" s="52">
        <v>262123.203125</v>
      </c>
      <c r="I267" s="52">
        <v>129119.8125</v>
      </c>
      <c r="J267" s="52">
        <v>302460.1875</v>
      </c>
      <c r="K267" s="52">
        <v>48810.6953125</v>
      </c>
      <c r="L267" s="52">
        <v>13443.900390625</v>
      </c>
      <c r="M267" s="52">
        <v>632323.0625</v>
      </c>
      <c r="N267" s="52">
        <v>120633.296875</v>
      </c>
      <c r="O267" s="52">
        <v>441253.8125</v>
      </c>
      <c r="P267" s="52">
        <v>320372.8125</v>
      </c>
      <c r="Q267" s="52">
        <v>13443.900390625</v>
      </c>
      <c r="R267" s="52"/>
      <c r="V267" s="3">
        <v>120633.296875</v>
      </c>
      <c r="W267" s="3">
        <v>1446846.625</v>
      </c>
      <c r="X267" s="3">
        <v>1567479.875</v>
      </c>
      <c r="Y267" s="3">
        <v>423093.5</v>
      </c>
      <c r="Z267" s="3">
        <v>1407393.625</v>
      </c>
      <c r="AA267" s="3">
        <v>5892059.5</v>
      </c>
      <c r="AB267" s="3">
        <v>0.80635768175125122</v>
      </c>
      <c r="AC267" s="3">
        <v>0.31525000929832458</v>
      </c>
      <c r="AD267" s="3">
        <v>7307005</v>
      </c>
      <c r="AE267" s="3">
        <v>22471330</v>
      </c>
      <c r="AF267" s="3">
        <v>9883938</v>
      </c>
      <c r="AG267" s="3">
        <v>62420.359375</v>
      </c>
      <c r="AH267" s="3">
        <v>9726842</v>
      </c>
      <c r="AI267" s="3">
        <v>0</v>
      </c>
      <c r="AJ267" s="3">
        <v>0</v>
      </c>
      <c r="AK267" s="3">
        <v>155.82803344726563</v>
      </c>
      <c r="AL267" s="3">
        <v>25.111677169799805</v>
      </c>
      <c r="AM267" s="3">
        <v>117.06124877929688</v>
      </c>
      <c r="AN267" s="3">
        <v>158.34477233886719</v>
      </c>
    </row>
    <row r="268" spans="1:40">
      <c r="A268" s="3">
        <v>112013753</v>
      </c>
      <c r="B268" s="3" t="s">
        <v>214</v>
      </c>
      <c r="C268" s="3" t="s">
        <v>791</v>
      </c>
      <c r="D268" s="52" t="s">
        <v>57</v>
      </c>
      <c r="E268" s="52">
        <v>1547491.25</v>
      </c>
      <c r="F268" s="52">
        <v>341122.65625</v>
      </c>
      <c r="G268" s="52">
        <v>872513.0625</v>
      </c>
      <c r="H268" s="52">
        <v>134315.546875</v>
      </c>
      <c r="I268" s="52">
        <v>416298.03125</v>
      </c>
      <c r="J268" s="52">
        <v>961380.25</v>
      </c>
      <c r="K268" s="52">
        <v>200003.84375</v>
      </c>
      <c r="L268" s="52">
        <v>57332.69921875</v>
      </c>
      <c r="M268" s="52">
        <v>1547491.25</v>
      </c>
      <c r="N268" s="52">
        <v>341122.65625</v>
      </c>
      <c r="O268" s="52">
        <v>1066404.75</v>
      </c>
      <c r="P268" s="52">
        <v>164163.453125</v>
      </c>
      <c r="Q268" s="52">
        <v>57332.69921875</v>
      </c>
      <c r="R268" s="52"/>
      <c r="V268" s="3">
        <v>341122.65625</v>
      </c>
      <c r="W268" s="3">
        <v>3227954.25</v>
      </c>
      <c r="X268" s="3">
        <v>3569077</v>
      </c>
      <c r="Y268" s="3">
        <v>1302502.875</v>
      </c>
      <c r="Z268" s="3">
        <v>2835392.25</v>
      </c>
      <c r="AA268" s="3">
        <v>15170941</v>
      </c>
      <c r="AB268" s="3">
        <v>0.75486516952514648</v>
      </c>
      <c r="AC268" s="3">
        <v>0.28869214653968811</v>
      </c>
      <c r="AD268" s="3">
        <v>20097550</v>
      </c>
      <c r="AE268" s="3">
        <v>69330224</v>
      </c>
      <c r="AF268" s="3">
        <v>22785072</v>
      </c>
      <c r="AG268" s="3">
        <v>192583.953125</v>
      </c>
      <c r="AH268" s="3">
        <v>34772178</v>
      </c>
      <c r="AI268" s="3">
        <v>0</v>
      </c>
      <c r="AJ268" s="3">
        <v>0</v>
      </c>
      <c r="AK268" s="3">
        <v>180.55595397949219</v>
      </c>
      <c r="AL268" s="3">
        <v>18.532577514648438</v>
      </c>
      <c r="AM268" s="3">
        <v>104.35734558105469</v>
      </c>
      <c r="AN268" s="3">
        <v>118.31240844726563</v>
      </c>
    </row>
    <row r="269" spans="1:40">
      <c r="A269" s="3">
        <v>112015106</v>
      </c>
      <c r="B269" s="3" t="s">
        <v>553</v>
      </c>
      <c r="C269" s="3" t="s">
        <v>552</v>
      </c>
      <c r="D269" s="52" t="s">
        <v>57</v>
      </c>
      <c r="E269" s="52"/>
      <c r="F269" s="52"/>
      <c r="G269" s="52"/>
      <c r="H269" s="52"/>
      <c r="I269" s="52"/>
      <c r="J269" s="52">
        <v>22858.078125</v>
      </c>
      <c r="K269" s="52">
        <v>2925.67138671875</v>
      </c>
      <c r="L269" s="52">
        <v>64629.6015625</v>
      </c>
      <c r="M269" s="52"/>
      <c r="N269" s="52"/>
      <c r="O269" s="52"/>
      <c r="P269" s="52"/>
      <c r="Q269" s="52">
        <v>64629.6015625</v>
      </c>
      <c r="R269" s="52"/>
      <c r="V269" s="3">
        <v>0</v>
      </c>
      <c r="W269" s="3">
        <v>67555.2734375</v>
      </c>
      <c r="X269" s="3">
        <v>67555.2734375</v>
      </c>
      <c r="Y269" s="3">
        <v>22858.078125</v>
      </c>
      <c r="Z269" s="3">
        <v>64629.6015625</v>
      </c>
      <c r="AA269" s="3">
        <v>310929.84375</v>
      </c>
      <c r="AB269" s="3">
        <v>0.94976091384887695</v>
      </c>
      <c r="AC269" s="3">
        <v>0.20405644178390503</v>
      </c>
      <c r="AD269" s="3">
        <v>327376.96875</v>
      </c>
      <c r="AE269" s="3">
        <v>1460338.5</v>
      </c>
      <c r="AF269" s="3">
        <v>552001</v>
      </c>
      <c r="AG269" s="3">
        <v>4056.495849609375</v>
      </c>
      <c r="AJ269" s="3">
        <v>0</v>
      </c>
      <c r="AL269" s="3">
        <v>16.653602600097656</v>
      </c>
      <c r="AM269" s="3">
        <v>80.704376220703125</v>
      </c>
      <c r="AN269" s="3">
        <v>136.07829284667969</v>
      </c>
    </row>
    <row r="270" spans="1:40">
      <c r="A270" s="3">
        <v>112015203</v>
      </c>
      <c r="B270" s="3" t="s">
        <v>281</v>
      </c>
      <c r="C270" s="3" t="s">
        <v>791</v>
      </c>
      <c r="D270" s="52" t="s">
        <v>57</v>
      </c>
      <c r="E270" s="52">
        <v>1173871</v>
      </c>
      <c r="F270" s="52">
        <v>244423.5</v>
      </c>
      <c r="G270" s="52">
        <v>705570.8125</v>
      </c>
      <c r="H270" s="52">
        <v>591730.625</v>
      </c>
      <c r="I270" s="52">
        <v>134944.125</v>
      </c>
      <c r="J270" s="52">
        <v>656211.5</v>
      </c>
      <c r="K270" s="52">
        <v>137326.640625</v>
      </c>
      <c r="L270" s="52">
        <v>14885.25</v>
      </c>
      <c r="M270" s="52">
        <v>1173871</v>
      </c>
      <c r="N270" s="52">
        <v>244423.5</v>
      </c>
      <c r="O270" s="52">
        <v>862364.3125</v>
      </c>
      <c r="P270" s="52">
        <v>723226.375</v>
      </c>
      <c r="Q270" s="52">
        <v>14885.25</v>
      </c>
      <c r="R270" s="52"/>
      <c r="V270" s="3">
        <v>244423.5</v>
      </c>
      <c r="W270" s="3">
        <v>2758328.5</v>
      </c>
      <c r="X270" s="3">
        <v>3002752</v>
      </c>
      <c r="Y270" s="3">
        <v>900635</v>
      </c>
      <c r="Z270" s="3">
        <v>2774346.75</v>
      </c>
      <c r="AA270" s="3">
        <v>10873803</v>
      </c>
      <c r="AB270" s="3">
        <v>0.7774164080619812</v>
      </c>
      <c r="AC270" s="3">
        <v>0.33767810463905334</v>
      </c>
      <c r="AD270" s="3">
        <v>13987102</v>
      </c>
      <c r="AE270" s="3">
        <v>40357860</v>
      </c>
      <c r="AF270" s="3">
        <v>11796058</v>
      </c>
      <c r="AG270" s="3">
        <v>112105.1640625</v>
      </c>
      <c r="AH270" s="3">
        <v>16620917</v>
      </c>
      <c r="AI270" s="3">
        <v>0</v>
      </c>
      <c r="AJ270" s="3">
        <v>0</v>
      </c>
      <c r="AK270" s="3">
        <v>148.26182556152344</v>
      </c>
      <c r="AL270" s="3">
        <v>26.785135269165039</v>
      </c>
      <c r="AM270" s="3">
        <v>124.76768493652344</v>
      </c>
      <c r="AN270" s="3">
        <v>105.22314453125</v>
      </c>
    </row>
    <row r="271" spans="1:40">
      <c r="A271" s="3">
        <v>112018523</v>
      </c>
      <c r="B271" s="3" t="s">
        <v>497</v>
      </c>
      <c r="C271" s="3" t="s">
        <v>791</v>
      </c>
      <c r="D271" s="52" t="s">
        <v>57</v>
      </c>
      <c r="E271" s="52">
        <v>1318771.25</v>
      </c>
      <c r="F271" s="52">
        <v>231113.546875</v>
      </c>
      <c r="G271" s="52">
        <v>641322.25</v>
      </c>
      <c r="H271" s="52">
        <v>878863.0625</v>
      </c>
      <c r="I271" s="52">
        <v>241407.890625</v>
      </c>
      <c r="J271" s="52">
        <v>614766.4375</v>
      </c>
      <c r="K271" s="52">
        <v>133524.15625</v>
      </c>
      <c r="L271" s="52">
        <v>22975.349609375</v>
      </c>
      <c r="M271" s="52">
        <v>1318771.25</v>
      </c>
      <c r="N271" s="52">
        <v>231113.546875</v>
      </c>
      <c r="O271" s="52">
        <v>783838.3125</v>
      </c>
      <c r="P271" s="52">
        <v>1074166</v>
      </c>
      <c r="Q271" s="52">
        <v>22975.349609375</v>
      </c>
      <c r="R271" s="52"/>
      <c r="V271" s="3">
        <v>231113.546875</v>
      </c>
      <c r="W271" s="3">
        <v>3236864</v>
      </c>
      <c r="X271" s="3">
        <v>3467977.5</v>
      </c>
      <c r="Y271" s="3">
        <v>845880</v>
      </c>
      <c r="Z271" s="3">
        <v>3199750.75</v>
      </c>
      <c r="AA271" s="3">
        <v>11342072</v>
      </c>
      <c r="AB271" s="3">
        <v>0.79480922222137451</v>
      </c>
      <c r="AC271" s="3">
        <v>0.39861133694648743</v>
      </c>
      <c r="AD271" s="3">
        <v>14270182</v>
      </c>
      <c r="AE271" s="3">
        <v>34830736</v>
      </c>
      <c r="AF271" s="3">
        <v>7433763</v>
      </c>
      <c r="AG271" s="3">
        <v>96752.046875</v>
      </c>
      <c r="AH271" s="3">
        <v>12440395</v>
      </c>
      <c r="AI271" s="3">
        <v>0</v>
      </c>
      <c r="AJ271" s="3">
        <v>0</v>
      </c>
      <c r="AK271" s="3">
        <v>128.58016967773438</v>
      </c>
      <c r="AL271" s="3">
        <v>35.843971252441406</v>
      </c>
      <c r="AM271" s="3">
        <v>147.49229431152344</v>
      </c>
      <c r="AN271" s="3">
        <v>76.833137512207031</v>
      </c>
    </row>
    <row r="272" spans="1:40">
      <c r="A272" s="3">
        <v>112281302</v>
      </c>
      <c r="B272" s="3" t="s">
        <v>125</v>
      </c>
      <c r="C272" s="3" t="s">
        <v>791</v>
      </c>
      <c r="D272" s="52" t="s">
        <v>57</v>
      </c>
      <c r="E272" s="52">
        <v>4730499</v>
      </c>
      <c r="F272" s="52">
        <v>934016.25</v>
      </c>
      <c r="G272" s="52">
        <v>1053183.75</v>
      </c>
      <c r="H272" s="52">
        <v>5066933.5</v>
      </c>
      <c r="I272" s="52">
        <v>724824</v>
      </c>
      <c r="J272" s="52">
        <v>2810262</v>
      </c>
      <c r="K272" s="52">
        <v>590976.5</v>
      </c>
      <c r="L272" s="52"/>
      <c r="M272" s="52">
        <v>4730499</v>
      </c>
      <c r="N272" s="52">
        <v>934016.25</v>
      </c>
      <c r="O272" s="52">
        <v>1287224.5</v>
      </c>
      <c r="P272" s="52">
        <v>6192918.5</v>
      </c>
      <c r="Q272" s="52"/>
      <c r="R272" s="52"/>
      <c r="V272" s="3">
        <v>934016.25</v>
      </c>
      <c r="W272" s="3">
        <v>12166416</v>
      </c>
      <c r="X272" s="3">
        <v>13100432</v>
      </c>
      <c r="Y272" s="3">
        <v>3744278.25</v>
      </c>
      <c r="Z272" s="3">
        <v>12210642</v>
      </c>
      <c r="AA272" s="3">
        <v>37879908</v>
      </c>
      <c r="AB272" s="3">
        <v>0.7164497971534729</v>
      </c>
      <c r="AC272" s="3">
        <v>0.29010009765625</v>
      </c>
      <c r="AD272" s="3">
        <v>52871684</v>
      </c>
      <c r="AE272" s="3">
        <v>173651904</v>
      </c>
      <c r="AF272" s="3">
        <v>49036808</v>
      </c>
      <c r="AG272" s="3">
        <v>482366.40625</v>
      </c>
      <c r="AH272" s="3">
        <v>85042246</v>
      </c>
      <c r="AI272" s="3">
        <v>0</v>
      </c>
      <c r="AJ272" s="3">
        <v>0</v>
      </c>
      <c r="AK272" s="3">
        <v>176.30216979980469</v>
      </c>
      <c r="AL272" s="3">
        <v>27.158674240112305</v>
      </c>
      <c r="AM272" s="3">
        <v>109.60897064208984</v>
      </c>
      <c r="AN272" s="3">
        <v>101.65883636474609</v>
      </c>
    </row>
    <row r="273" spans="1:40">
      <c r="A273" s="3">
        <v>112282004</v>
      </c>
      <c r="B273" s="3" t="s">
        <v>194</v>
      </c>
      <c r="C273" s="3" t="s">
        <v>791</v>
      </c>
      <c r="D273" s="52" t="s">
        <v>57</v>
      </c>
      <c r="E273" s="52">
        <v>426690</v>
      </c>
      <c r="F273" s="52">
        <v>57183.1484375</v>
      </c>
      <c r="G273" s="52">
        <v>87102.890625</v>
      </c>
      <c r="H273" s="52">
        <v>34591.94921875</v>
      </c>
      <c r="I273" s="52">
        <v>59453.5703125</v>
      </c>
      <c r="J273" s="52">
        <v>118998.515625</v>
      </c>
      <c r="K273" s="52">
        <v>23983.982421875</v>
      </c>
      <c r="L273" s="52"/>
      <c r="M273" s="52">
        <v>426690</v>
      </c>
      <c r="N273" s="52">
        <v>57183.1484375</v>
      </c>
      <c r="O273" s="52">
        <v>106459.0859375</v>
      </c>
      <c r="P273" s="52">
        <v>42279.05078125</v>
      </c>
      <c r="Q273" s="52"/>
      <c r="R273" s="52"/>
      <c r="V273" s="3">
        <v>57183.1484375</v>
      </c>
      <c r="W273" s="3">
        <v>631822.375</v>
      </c>
      <c r="X273" s="3">
        <v>689005.5</v>
      </c>
      <c r="Y273" s="3">
        <v>176181.65625</v>
      </c>
      <c r="Z273" s="3">
        <v>575428.125</v>
      </c>
      <c r="AA273" s="3">
        <v>3444031.5</v>
      </c>
      <c r="AB273" s="3">
        <v>0.8214571475982666</v>
      </c>
      <c r="AC273" s="3">
        <v>0.44302928447723389</v>
      </c>
      <c r="AD273" s="3">
        <v>4192588.25</v>
      </c>
      <c r="AE273" s="3">
        <v>9227046</v>
      </c>
      <c r="AF273" s="3">
        <v>4243292</v>
      </c>
      <c r="AG273" s="3">
        <v>25630.68359375</v>
      </c>
      <c r="AH273" s="3">
        <v>2940616</v>
      </c>
      <c r="AI273" s="3">
        <v>0</v>
      </c>
      <c r="AJ273" s="3">
        <v>0</v>
      </c>
      <c r="AK273" s="3">
        <v>114.73030090332031</v>
      </c>
      <c r="AL273" s="3">
        <v>26.882057189941406</v>
      </c>
      <c r="AM273" s="3">
        <v>163.57691955566406</v>
      </c>
      <c r="AN273" s="3">
        <v>165.55516052246094</v>
      </c>
    </row>
    <row r="274" spans="1:40">
      <c r="A274" s="3">
        <v>112282307</v>
      </c>
      <c r="B274" s="3" t="s">
        <v>582</v>
      </c>
      <c r="C274" s="3" t="s">
        <v>552</v>
      </c>
      <c r="D274" s="52" t="s">
        <v>57</v>
      </c>
      <c r="E274" s="52"/>
      <c r="F274" s="52"/>
      <c r="G274" s="52"/>
      <c r="H274" s="52"/>
      <c r="I274" s="52"/>
      <c r="J274" s="52">
        <v>166984.015625</v>
      </c>
      <c r="K274" s="52">
        <v>37513.79296875</v>
      </c>
      <c r="L274" s="52">
        <v>245958.296875</v>
      </c>
      <c r="M274" s="52"/>
      <c r="N274" s="52"/>
      <c r="O274" s="52"/>
      <c r="P274" s="52"/>
      <c r="Q274" s="52">
        <v>245958.296875</v>
      </c>
      <c r="R274" s="52"/>
      <c r="V274" s="3">
        <v>0</v>
      </c>
      <c r="W274" s="3">
        <v>283472.09375</v>
      </c>
      <c r="X274" s="3">
        <v>283472.09375</v>
      </c>
      <c r="Y274" s="3">
        <v>166984.015625</v>
      </c>
      <c r="Z274" s="3">
        <v>245958.296875</v>
      </c>
      <c r="AA274" s="3">
        <v>1183369.625</v>
      </c>
      <c r="AB274" s="3">
        <v>0.55558699369430542</v>
      </c>
      <c r="AC274" s="3">
        <v>0.18077978491783142</v>
      </c>
      <c r="AD274" s="3">
        <v>2129944.75</v>
      </c>
      <c r="AE274" s="3">
        <v>11702694</v>
      </c>
      <c r="AF274" s="3">
        <v>1508331</v>
      </c>
      <c r="AG274" s="3">
        <v>32507.482421875</v>
      </c>
      <c r="AJ274" s="3">
        <v>0</v>
      </c>
      <c r="AL274" s="3">
        <v>8.7202110290527344</v>
      </c>
      <c r="AM274" s="3">
        <v>65.521675109863281</v>
      </c>
      <c r="AN274" s="3">
        <v>46.399501800537109</v>
      </c>
    </row>
    <row r="275" spans="1:40">
      <c r="A275" s="3">
        <v>112283003</v>
      </c>
      <c r="B275" s="3" t="s">
        <v>222</v>
      </c>
      <c r="C275" s="3" t="s">
        <v>791</v>
      </c>
      <c r="D275" s="52" t="s">
        <v>57</v>
      </c>
      <c r="E275" s="52">
        <v>1297237.5</v>
      </c>
      <c r="F275" s="52">
        <v>261349.046875</v>
      </c>
      <c r="G275" s="52">
        <v>494808.90625</v>
      </c>
      <c r="H275" s="52">
        <v>1566390.625</v>
      </c>
      <c r="I275" s="52">
        <v>165173.671875</v>
      </c>
      <c r="J275" s="52">
        <v>836017.125</v>
      </c>
      <c r="K275" s="52">
        <v>183501.265625</v>
      </c>
      <c r="L275" s="52"/>
      <c r="M275" s="52">
        <v>1297237.5</v>
      </c>
      <c r="N275" s="52">
        <v>261349.046875</v>
      </c>
      <c r="O275" s="52">
        <v>604766.4375</v>
      </c>
      <c r="P275" s="52">
        <v>1914477.375</v>
      </c>
      <c r="Q275" s="52"/>
      <c r="R275" s="52"/>
      <c r="V275" s="3">
        <v>261349.046875</v>
      </c>
      <c r="W275" s="3">
        <v>3707112</v>
      </c>
      <c r="X275" s="3">
        <v>3968461</v>
      </c>
      <c r="Y275" s="3">
        <v>1097366.125</v>
      </c>
      <c r="Z275" s="3">
        <v>3816481.5</v>
      </c>
      <c r="AA275" s="3">
        <v>11080714</v>
      </c>
      <c r="AB275" s="3">
        <v>0.73063325881958008</v>
      </c>
      <c r="AC275" s="3">
        <v>0.28871256113052368</v>
      </c>
      <c r="AD275" s="3">
        <v>15165904</v>
      </c>
      <c r="AE275" s="3">
        <v>49864212</v>
      </c>
      <c r="AF275" s="3">
        <v>17741300</v>
      </c>
      <c r="AG275" s="3">
        <v>138511.703125</v>
      </c>
      <c r="AH275" s="3">
        <v>28578317</v>
      </c>
      <c r="AI275" s="3">
        <v>0</v>
      </c>
      <c r="AJ275" s="3">
        <v>0</v>
      </c>
      <c r="AK275" s="3">
        <v>206.32420349121094</v>
      </c>
      <c r="AL275" s="3">
        <v>28.650726318359375</v>
      </c>
      <c r="AM275" s="3">
        <v>109.49185943603516</v>
      </c>
      <c r="AN275" s="3">
        <v>128.085205078125</v>
      </c>
    </row>
    <row r="276" spans="1:40">
      <c r="A276" s="3">
        <v>112286003</v>
      </c>
      <c r="B276" s="3" t="s">
        <v>487</v>
      </c>
      <c r="C276" s="3" t="s">
        <v>791</v>
      </c>
      <c r="D276" s="52" t="s">
        <v>57</v>
      </c>
      <c r="E276" s="52">
        <v>1508198.875</v>
      </c>
      <c r="F276" s="52">
        <v>307501.65625</v>
      </c>
      <c r="G276" s="52">
        <v>494032.125</v>
      </c>
      <c r="H276" s="52">
        <v>636145.1875</v>
      </c>
      <c r="I276" s="52">
        <v>362018.8125</v>
      </c>
      <c r="J276" s="52">
        <v>691803.6875</v>
      </c>
      <c r="K276" s="52">
        <v>178837.1875</v>
      </c>
      <c r="L276" s="52"/>
      <c r="M276" s="52">
        <v>1508198.875</v>
      </c>
      <c r="N276" s="52">
        <v>307501.65625</v>
      </c>
      <c r="O276" s="52">
        <v>603817.0625</v>
      </c>
      <c r="P276" s="52">
        <v>777510.8125</v>
      </c>
      <c r="Q276" s="52"/>
      <c r="R276" s="52"/>
      <c r="V276" s="3">
        <v>307501.65625</v>
      </c>
      <c r="W276" s="3">
        <v>3179232.25</v>
      </c>
      <c r="X276" s="3">
        <v>3486734</v>
      </c>
      <c r="Y276" s="3">
        <v>999305.375</v>
      </c>
      <c r="Z276" s="3">
        <v>2889526.75</v>
      </c>
      <c r="AA276" s="3">
        <v>13900859</v>
      </c>
      <c r="AB276" s="3">
        <v>0.7773403525352478</v>
      </c>
      <c r="AC276" s="3">
        <v>0.36899527907371521</v>
      </c>
      <c r="AD276" s="3">
        <v>17882590</v>
      </c>
      <c r="AE276" s="3">
        <v>46913052</v>
      </c>
      <c r="AF276" s="3">
        <v>14903841</v>
      </c>
      <c r="AG276" s="3">
        <v>130314.03125</v>
      </c>
      <c r="AH276" s="3">
        <v>21950002</v>
      </c>
      <c r="AI276" s="3">
        <v>0</v>
      </c>
      <c r="AJ276" s="3">
        <v>0</v>
      </c>
      <c r="AK276" s="3">
        <v>168.43928527832031</v>
      </c>
      <c r="AL276" s="3">
        <v>26.756397247314453</v>
      </c>
      <c r="AM276" s="3">
        <v>137.22689819335938</v>
      </c>
      <c r="AN276" s="3">
        <v>114.36865997314453</v>
      </c>
    </row>
    <row r="277" spans="1:40">
      <c r="A277" s="3">
        <v>112289003</v>
      </c>
      <c r="B277" s="3" t="s">
        <v>515</v>
      </c>
      <c r="C277" s="3" t="s">
        <v>791</v>
      </c>
      <c r="D277" s="52" t="s">
        <v>57</v>
      </c>
      <c r="E277" s="52">
        <v>2638639.25</v>
      </c>
      <c r="F277" s="52">
        <v>495612</v>
      </c>
      <c r="G277" s="52">
        <v>573823.3125</v>
      </c>
      <c r="H277" s="52">
        <v>2564973.5</v>
      </c>
      <c r="I277" s="52">
        <v>288155.40625</v>
      </c>
      <c r="J277" s="52">
        <v>1464950.375</v>
      </c>
      <c r="K277" s="52">
        <v>297773.8125</v>
      </c>
      <c r="L277" s="52"/>
      <c r="M277" s="52">
        <v>2638639.25</v>
      </c>
      <c r="N277" s="52">
        <v>495612</v>
      </c>
      <c r="O277" s="52">
        <v>701339.5625</v>
      </c>
      <c r="P277" s="52">
        <v>3134967.5</v>
      </c>
      <c r="Q277" s="52"/>
      <c r="R277" s="52"/>
      <c r="V277" s="3">
        <v>495612</v>
      </c>
      <c r="W277" s="3">
        <v>6363365.5</v>
      </c>
      <c r="X277" s="3">
        <v>6858977.5</v>
      </c>
      <c r="Y277" s="3">
        <v>1960562.375</v>
      </c>
      <c r="Z277" s="3">
        <v>6474946</v>
      </c>
      <c r="AA277" s="3">
        <v>21611422</v>
      </c>
      <c r="AB277" s="3">
        <v>0.73210209608078003</v>
      </c>
      <c r="AC277" s="3">
        <v>0.37953954935073853</v>
      </c>
      <c r="AD277" s="3">
        <v>29519684</v>
      </c>
      <c r="AE277" s="3">
        <v>76087072</v>
      </c>
      <c r="AF277" s="3">
        <v>12068212</v>
      </c>
      <c r="AG277" s="3">
        <v>211352.984375</v>
      </c>
      <c r="AH277" s="3">
        <v>30155211</v>
      </c>
      <c r="AI277" s="3">
        <v>0</v>
      </c>
      <c r="AJ277" s="3">
        <v>0</v>
      </c>
      <c r="AK277" s="3">
        <v>142.677001953125</v>
      </c>
      <c r="AL277" s="3">
        <v>32.452713012695313</v>
      </c>
      <c r="AM277" s="3">
        <v>139.67005920410156</v>
      </c>
      <c r="AN277" s="3">
        <v>57.099796295166016</v>
      </c>
    </row>
    <row r="278" spans="1:40">
      <c r="A278" s="3">
        <v>112671303</v>
      </c>
      <c r="B278" s="3" t="s">
        <v>124</v>
      </c>
      <c r="C278" s="3" t="s">
        <v>791</v>
      </c>
      <c r="D278" s="52" t="s">
        <v>57</v>
      </c>
      <c r="E278" s="52">
        <v>2004922.5</v>
      </c>
      <c r="F278" s="52">
        <v>458552.40625</v>
      </c>
      <c r="G278" s="52">
        <v>840501.0625</v>
      </c>
      <c r="H278" s="52">
        <v>1229915.75</v>
      </c>
      <c r="I278" s="52">
        <v>301444.4375</v>
      </c>
      <c r="J278" s="52">
        <v>1810454</v>
      </c>
      <c r="K278" s="52">
        <v>384847.34375</v>
      </c>
      <c r="L278" s="52"/>
      <c r="M278" s="52">
        <v>2004922.5</v>
      </c>
      <c r="N278" s="52">
        <v>458552.40625</v>
      </c>
      <c r="O278" s="52">
        <v>1027279.125</v>
      </c>
      <c r="P278" s="52">
        <v>1503230.25</v>
      </c>
      <c r="Q278" s="52"/>
      <c r="R278" s="52"/>
      <c r="V278" s="3">
        <v>458552.40625</v>
      </c>
      <c r="W278" s="3">
        <v>4761631</v>
      </c>
      <c r="X278" s="3">
        <v>5220183.5</v>
      </c>
      <c r="Y278" s="3">
        <v>2269006.5</v>
      </c>
      <c r="Z278" s="3">
        <v>4535432</v>
      </c>
      <c r="AA278" s="3">
        <v>17136424</v>
      </c>
      <c r="AB278" s="3">
        <v>0.65487027168273926</v>
      </c>
      <c r="AC278" s="3">
        <v>0.25790902972221375</v>
      </c>
      <c r="AD278" s="3">
        <v>26167662</v>
      </c>
      <c r="AE278" s="3">
        <v>100867152</v>
      </c>
      <c r="AF278" s="3">
        <v>7881783</v>
      </c>
      <c r="AG278" s="3">
        <v>280186.53125</v>
      </c>
      <c r="AH278" s="3">
        <v>67618296</v>
      </c>
      <c r="AI278" s="3">
        <v>0</v>
      </c>
      <c r="AJ278" s="3">
        <v>0</v>
      </c>
      <c r="AK278" s="3">
        <v>241.33314514160156</v>
      </c>
      <c r="AL278" s="3">
        <v>18.631101608276367</v>
      </c>
      <c r="AM278" s="3">
        <v>93.393714904785156</v>
      </c>
      <c r="AN278" s="3">
        <v>28.130485534667969</v>
      </c>
    </row>
    <row r="279" spans="1:40">
      <c r="A279" s="3">
        <v>112671603</v>
      </c>
      <c r="B279" s="3" t="s">
        <v>162</v>
      </c>
      <c r="C279" s="3" t="s">
        <v>791</v>
      </c>
      <c r="D279" s="52" t="s">
        <v>57</v>
      </c>
      <c r="E279" s="52">
        <v>2556131</v>
      </c>
      <c r="F279" s="52">
        <v>684128.5625</v>
      </c>
      <c r="G279" s="52">
        <v>1090743</v>
      </c>
      <c r="H279" s="52">
        <v>2087046</v>
      </c>
      <c r="I279" s="52">
        <v>410815.78125</v>
      </c>
      <c r="J279" s="52">
        <v>2626282.5</v>
      </c>
      <c r="K279" s="52">
        <v>580582</v>
      </c>
      <c r="L279" s="52"/>
      <c r="M279" s="52">
        <v>2556131</v>
      </c>
      <c r="N279" s="52">
        <v>684128.5625</v>
      </c>
      <c r="O279" s="52">
        <v>1333130.25</v>
      </c>
      <c r="P279" s="52">
        <v>2550834</v>
      </c>
      <c r="Q279" s="52"/>
      <c r="R279" s="52"/>
      <c r="V279" s="3">
        <v>684128.5625</v>
      </c>
      <c r="W279" s="3">
        <v>6725318</v>
      </c>
      <c r="X279" s="3">
        <v>7409446.5</v>
      </c>
      <c r="Y279" s="3">
        <v>3310411</v>
      </c>
      <c r="Z279" s="3">
        <v>6440095</v>
      </c>
      <c r="AA279" s="3">
        <v>21705604</v>
      </c>
      <c r="AB279" s="3">
        <v>0.65454894304275513</v>
      </c>
      <c r="AC279" s="3">
        <v>0.27207589149475098</v>
      </c>
      <c r="AD279" s="3">
        <v>33161162</v>
      </c>
      <c r="AE279" s="3">
        <v>119738504</v>
      </c>
      <c r="AF279" s="3">
        <v>20180944</v>
      </c>
      <c r="AG279" s="3">
        <v>332606.96875</v>
      </c>
      <c r="AH279" s="3">
        <v>77573477</v>
      </c>
      <c r="AI279" s="3">
        <v>0</v>
      </c>
      <c r="AJ279" s="3">
        <v>0</v>
      </c>
      <c r="AK279" s="3">
        <v>233.22865295410156</v>
      </c>
      <c r="AL279" s="3">
        <v>22.276882171630859</v>
      </c>
      <c r="AM279" s="3">
        <v>99.70074462890625</v>
      </c>
      <c r="AN279" s="3">
        <v>60.675048828125</v>
      </c>
    </row>
    <row r="280" spans="1:40">
      <c r="A280" s="3">
        <v>112671803</v>
      </c>
      <c r="B280" s="3" t="s">
        <v>170</v>
      </c>
      <c r="C280" s="3" t="s">
        <v>791</v>
      </c>
      <c r="D280" s="52" t="s">
        <v>57</v>
      </c>
      <c r="E280" s="52">
        <v>2085906.5</v>
      </c>
      <c r="F280" s="52">
        <v>452712.75</v>
      </c>
      <c r="G280" s="52">
        <v>1002418.0625</v>
      </c>
      <c r="H280" s="52">
        <v>750209.375</v>
      </c>
      <c r="I280" s="52">
        <v>314864.5625</v>
      </c>
      <c r="J280" s="52">
        <v>1312330.75</v>
      </c>
      <c r="K280" s="52">
        <v>280538</v>
      </c>
      <c r="L280" s="52">
        <v>78001.6484375</v>
      </c>
      <c r="M280" s="52">
        <v>2085906.5</v>
      </c>
      <c r="N280" s="52">
        <v>452712.75</v>
      </c>
      <c r="O280" s="52">
        <v>1225177.625</v>
      </c>
      <c r="P280" s="52">
        <v>916922.625</v>
      </c>
      <c r="Q280" s="52">
        <v>78001.6484375</v>
      </c>
      <c r="R280" s="52"/>
      <c r="V280" s="3">
        <v>452712.75</v>
      </c>
      <c r="W280" s="3">
        <v>4511938</v>
      </c>
      <c r="X280" s="3">
        <v>4964651</v>
      </c>
      <c r="Y280" s="3">
        <v>1765043.5</v>
      </c>
      <c r="Z280" s="3">
        <v>4306008</v>
      </c>
      <c r="AA280" s="3">
        <v>19767162</v>
      </c>
      <c r="AB280" s="3">
        <v>0.72771841287612915</v>
      </c>
      <c r="AC280" s="3">
        <v>0.37632617354393005</v>
      </c>
      <c r="AD280" s="3">
        <v>27163202</v>
      </c>
      <c r="AE280" s="3">
        <v>72845120</v>
      </c>
      <c r="AF280" s="3">
        <v>15561516</v>
      </c>
      <c r="AG280" s="3">
        <v>202347.5625</v>
      </c>
      <c r="AH280" s="3">
        <v>29686102</v>
      </c>
      <c r="AI280" s="3">
        <v>0</v>
      </c>
      <c r="AJ280" s="3">
        <v>0</v>
      </c>
      <c r="AK280" s="3">
        <v>146.70848083496094</v>
      </c>
      <c r="AL280" s="3">
        <v>24.53526496887207</v>
      </c>
      <c r="AM280" s="3">
        <v>134.24032592773438</v>
      </c>
      <c r="AN280" s="3">
        <v>76.904884338378906</v>
      </c>
    </row>
    <row r="281" spans="1:40">
      <c r="A281" s="3">
        <v>112672203</v>
      </c>
      <c r="B281" s="3" t="s">
        <v>182</v>
      </c>
      <c r="C281" s="3" t="s">
        <v>791</v>
      </c>
      <c r="D281" s="52" t="s">
        <v>57</v>
      </c>
      <c r="E281" s="52">
        <v>1423380.25</v>
      </c>
      <c r="F281" s="52">
        <v>376818.59375</v>
      </c>
      <c r="G281" s="52">
        <v>582017.0625</v>
      </c>
      <c r="H281" s="52">
        <v>301516.1875</v>
      </c>
      <c r="I281" s="52">
        <v>220617.8125</v>
      </c>
      <c r="J281" s="52">
        <v>928499.75</v>
      </c>
      <c r="K281" s="52">
        <v>179257.78125</v>
      </c>
      <c r="L281" s="52">
        <v>31238.25</v>
      </c>
      <c r="M281" s="52">
        <v>1423380.25</v>
      </c>
      <c r="N281" s="52">
        <v>376818.59375</v>
      </c>
      <c r="O281" s="52">
        <v>711354.1875</v>
      </c>
      <c r="P281" s="52">
        <v>368519.8125</v>
      </c>
      <c r="Q281" s="52">
        <v>31238.25</v>
      </c>
      <c r="R281" s="52"/>
      <c r="V281" s="3">
        <v>376818.59375</v>
      </c>
      <c r="W281" s="3">
        <v>2738027.25</v>
      </c>
      <c r="X281" s="3">
        <v>3114845.75</v>
      </c>
      <c r="Y281" s="3">
        <v>1305318.375</v>
      </c>
      <c r="Z281" s="3">
        <v>2534492.5</v>
      </c>
      <c r="AA281" s="3">
        <v>13696123</v>
      </c>
      <c r="AB281" s="3">
        <v>0.75921171903610229</v>
      </c>
      <c r="AC281" s="3">
        <v>0.34142997860908508</v>
      </c>
      <c r="AD281" s="3">
        <v>18039926</v>
      </c>
      <c r="AE281" s="3">
        <v>51770152</v>
      </c>
      <c r="AF281" s="3">
        <v>10539028</v>
      </c>
      <c r="AG281" s="3">
        <v>143805.984375</v>
      </c>
      <c r="AH281" s="3">
        <v>29167871</v>
      </c>
      <c r="AI281" s="3">
        <v>0</v>
      </c>
      <c r="AJ281" s="3">
        <v>0</v>
      </c>
      <c r="AK281" s="3">
        <v>202.82794189453125</v>
      </c>
      <c r="AL281" s="3">
        <v>21.660057067871094</v>
      </c>
      <c r="AM281" s="3">
        <v>125.44628143310547</v>
      </c>
      <c r="AN281" s="3">
        <v>73.28643798828125</v>
      </c>
    </row>
    <row r="282" spans="1:40">
      <c r="A282" s="3">
        <v>112672803</v>
      </c>
      <c r="B282" s="3" t="s">
        <v>231</v>
      </c>
      <c r="C282" s="3" t="s">
        <v>791</v>
      </c>
      <c r="D282" s="52" t="s">
        <v>57</v>
      </c>
      <c r="E282" s="52">
        <v>1039759.9375</v>
      </c>
      <c r="F282" s="52">
        <v>228348.59375</v>
      </c>
      <c r="G282" s="52">
        <v>450324.375</v>
      </c>
      <c r="H282" s="52">
        <v>1156545</v>
      </c>
      <c r="I282" s="52">
        <v>86282</v>
      </c>
      <c r="J282" s="52">
        <v>763482.6875</v>
      </c>
      <c r="K282" s="52">
        <v>205263.5</v>
      </c>
      <c r="L282" s="52">
        <v>8983.0498046875</v>
      </c>
      <c r="M282" s="52">
        <v>1039759.9375</v>
      </c>
      <c r="N282" s="52">
        <v>228348.59375</v>
      </c>
      <c r="O282" s="52">
        <v>550396.4375</v>
      </c>
      <c r="P282" s="52">
        <v>1413555</v>
      </c>
      <c r="Q282" s="52">
        <v>8983.0498046875</v>
      </c>
      <c r="R282" s="52"/>
      <c r="V282" s="3">
        <v>228348.59375</v>
      </c>
      <c r="W282" s="3">
        <v>2947157.75</v>
      </c>
      <c r="X282" s="3">
        <v>3175506.25</v>
      </c>
      <c r="Y282" s="3">
        <v>991831.25</v>
      </c>
      <c r="Z282" s="3">
        <v>3012694.5</v>
      </c>
      <c r="AA282" s="3">
        <v>7525516.5</v>
      </c>
      <c r="AB282" s="3">
        <v>0.67988801002502441</v>
      </c>
      <c r="AC282" s="3">
        <v>0.26714649796485901</v>
      </c>
      <c r="AD282" s="3">
        <v>11068759</v>
      </c>
      <c r="AE282" s="3">
        <v>40164224</v>
      </c>
      <c r="AF282" s="3">
        <v>10456342</v>
      </c>
      <c r="AG282" s="3">
        <v>111567.2890625</v>
      </c>
      <c r="AH282" s="3">
        <v>21565067</v>
      </c>
      <c r="AI282" s="3">
        <v>0</v>
      </c>
      <c r="AJ282" s="3">
        <v>0</v>
      </c>
      <c r="AK282" s="3">
        <v>193.29202270507813</v>
      </c>
      <c r="AL282" s="3">
        <v>28.462699890136719</v>
      </c>
      <c r="AM282" s="3">
        <v>99.211509704589844</v>
      </c>
      <c r="AN282" s="3">
        <v>93.7222900390625</v>
      </c>
    </row>
    <row r="283" spans="1:40">
      <c r="A283" s="3">
        <v>112674403</v>
      </c>
      <c r="B283" s="3" t="s">
        <v>345</v>
      </c>
      <c r="C283" s="3" t="s">
        <v>791</v>
      </c>
      <c r="D283" s="52" t="s">
        <v>57</v>
      </c>
      <c r="E283" s="52">
        <v>2305774.75</v>
      </c>
      <c r="F283" s="52">
        <v>435669.4375</v>
      </c>
      <c r="G283" s="52">
        <v>1010870.25</v>
      </c>
      <c r="H283" s="52">
        <v>722499.3125</v>
      </c>
      <c r="I283" s="52">
        <v>255300.40625</v>
      </c>
      <c r="J283" s="52">
        <v>1460967.375</v>
      </c>
      <c r="K283" s="52">
        <v>299953.4375</v>
      </c>
      <c r="L283" s="52"/>
      <c r="M283" s="52">
        <v>2305774.75</v>
      </c>
      <c r="N283" s="52">
        <v>435669.4375</v>
      </c>
      <c r="O283" s="52">
        <v>1235508.125</v>
      </c>
      <c r="P283" s="52">
        <v>883054.6875</v>
      </c>
      <c r="Q283" s="52"/>
      <c r="R283" s="52"/>
      <c r="V283" s="3">
        <v>435669.4375</v>
      </c>
      <c r="W283" s="3">
        <v>4594398</v>
      </c>
      <c r="X283" s="3">
        <v>5030067.5</v>
      </c>
      <c r="Y283" s="3">
        <v>1896636.75</v>
      </c>
      <c r="Z283" s="3">
        <v>4424337.5</v>
      </c>
      <c r="AA283" s="3">
        <v>19547028</v>
      </c>
      <c r="AB283" s="3">
        <v>0.72819888591766357</v>
      </c>
      <c r="AC283" s="3">
        <v>0.32997801899909973</v>
      </c>
      <c r="AD283" s="3">
        <v>26842980</v>
      </c>
      <c r="AE283" s="3">
        <v>77874920</v>
      </c>
      <c r="AF283" s="3">
        <v>25757972</v>
      </c>
      <c r="AG283" s="3">
        <v>216319.21875</v>
      </c>
      <c r="AH283" s="3">
        <v>48240759</v>
      </c>
      <c r="AI283" s="3">
        <v>0</v>
      </c>
      <c r="AJ283" s="3">
        <v>0</v>
      </c>
      <c r="AK283" s="3">
        <v>223.00727844238281</v>
      </c>
      <c r="AL283" s="3">
        <v>23.252985000610352</v>
      </c>
      <c r="AM283" s="3">
        <v>124.08966827392578</v>
      </c>
      <c r="AN283" s="3">
        <v>119.07389831542969</v>
      </c>
    </row>
    <row r="284" spans="1:40">
      <c r="A284" s="3">
        <v>112675503</v>
      </c>
      <c r="B284" s="3" t="s">
        <v>406</v>
      </c>
      <c r="C284" s="3" t="s">
        <v>791</v>
      </c>
      <c r="D284" s="52" t="s">
        <v>57</v>
      </c>
      <c r="E284" s="52">
        <v>2756942.75</v>
      </c>
      <c r="F284" s="52">
        <v>692881.5</v>
      </c>
      <c r="G284" s="52">
        <v>1489341.5</v>
      </c>
      <c r="H284" s="52">
        <v>1423448.5</v>
      </c>
      <c r="I284" s="52">
        <v>465526.1875</v>
      </c>
      <c r="J284" s="52">
        <v>1919686.25</v>
      </c>
      <c r="K284" s="52">
        <v>422424.90625</v>
      </c>
      <c r="L284" s="52">
        <v>18816.150390625</v>
      </c>
      <c r="M284" s="52">
        <v>2756942.75</v>
      </c>
      <c r="N284" s="52">
        <v>692881.5</v>
      </c>
      <c r="O284" s="52">
        <v>1820306.375</v>
      </c>
      <c r="P284" s="52">
        <v>1739770.5</v>
      </c>
      <c r="Q284" s="52">
        <v>18816.150390625</v>
      </c>
      <c r="R284" s="52"/>
      <c r="V284" s="3">
        <v>692881.5</v>
      </c>
      <c r="W284" s="3">
        <v>6576499.5</v>
      </c>
      <c r="X284" s="3">
        <v>7269381</v>
      </c>
      <c r="Y284" s="3">
        <v>2612567.75</v>
      </c>
      <c r="Z284" s="3">
        <v>6335835.5</v>
      </c>
      <c r="AA284" s="3">
        <v>27392812</v>
      </c>
      <c r="AB284" s="3">
        <v>0.74243175983428955</v>
      </c>
      <c r="AC284" s="3">
        <v>0.36824384331703186</v>
      </c>
      <c r="AD284" s="3">
        <v>36896068</v>
      </c>
      <c r="AE284" s="3">
        <v>99253264</v>
      </c>
      <c r="AF284" s="3">
        <v>26843748</v>
      </c>
      <c r="AG284" s="3">
        <v>275703.5</v>
      </c>
      <c r="AH284" s="3">
        <v>47246395</v>
      </c>
      <c r="AI284" s="3">
        <v>0</v>
      </c>
      <c r="AJ284" s="3">
        <v>0</v>
      </c>
      <c r="AK284" s="3">
        <v>171.36668395996094</v>
      </c>
      <c r="AL284" s="3">
        <v>26.366661071777344</v>
      </c>
      <c r="AM284" s="3">
        <v>133.82516479492188</v>
      </c>
      <c r="AN284" s="3">
        <v>97.364555358886719</v>
      </c>
    </row>
    <row r="285" spans="1:40">
      <c r="A285" s="3">
        <v>112676203</v>
      </c>
      <c r="B285" s="3" t="s">
        <v>446</v>
      </c>
      <c r="C285" s="3" t="s">
        <v>791</v>
      </c>
      <c r="D285" s="52" t="s">
        <v>57</v>
      </c>
      <c r="E285" s="52">
        <v>1579907.25</v>
      </c>
      <c r="F285" s="52">
        <v>351986.09375</v>
      </c>
      <c r="G285" s="52">
        <v>782147</v>
      </c>
      <c r="H285" s="52">
        <v>197148.59375</v>
      </c>
      <c r="I285" s="52">
        <v>269579.8125</v>
      </c>
      <c r="J285" s="52">
        <v>1007279.8125</v>
      </c>
      <c r="K285" s="52">
        <v>220250.453125</v>
      </c>
      <c r="L285" s="52">
        <v>23955.44921875</v>
      </c>
      <c r="M285" s="52">
        <v>1579907.25</v>
      </c>
      <c r="N285" s="52">
        <v>351986.09375</v>
      </c>
      <c r="O285" s="52">
        <v>955957.375</v>
      </c>
      <c r="P285" s="52">
        <v>240959.40625</v>
      </c>
      <c r="Q285" s="52">
        <v>23955.44921875</v>
      </c>
      <c r="R285" s="52"/>
      <c r="V285" s="3">
        <v>351986.09375</v>
      </c>
      <c r="W285" s="3">
        <v>3072988.5</v>
      </c>
      <c r="X285" s="3">
        <v>3424974.5</v>
      </c>
      <c r="Y285" s="3">
        <v>1359265.875</v>
      </c>
      <c r="Z285" s="3">
        <v>2800779.5</v>
      </c>
      <c r="AA285" s="3">
        <v>15240672</v>
      </c>
      <c r="AB285" s="3">
        <v>0.75746172666549683</v>
      </c>
      <c r="AC285" s="3">
        <v>0.34196799993515015</v>
      </c>
      <c r="AD285" s="3">
        <v>20120716</v>
      </c>
      <c r="AE285" s="3">
        <v>58416440</v>
      </c>
      <c r="AF285" s="3">
        <v>26013620</v>
      </c>
      <c r="AG285" s="3">
        <v>162267.890625</v>
      </c>
      <c r="AH285" s="3">
        <v>30623755</v>
      </c>
      <c r="AI285" s="3">
        <v>0</v>
      </c>
      <c r="AJ285" s="3">
        <v>0</v>
      </c>
      <c r="AK285" s="3">
        <v>188.72344970703125</v>
      </c>
      <c r="AL285" s="3">
        <v>21.106914520263672</v>
      </c>
      <c r="AM285" s="3">
        <v>123.99690246582031</v>
      </c>
      <c r="AN285" s="3">
        <v>160.31280517578125</v>
      </c>
    </row>
    <row r="286" spans="1:40">
      <c r="A286" s="3">
        <v>112676403</v>
      </c>
      <c r="B286" s="3" t="s">
        <v>451</v>
      </c>
      <c r="C286" s="3" t="s">
        <v>791</v>
      </c>
      <c r="D286" s="52" t="s">
        <v>57</v>
      </c>
      <c r="E286" s="52">
        <v>2130452</v>
      </c>
      <c r="F286" s="52">
        <v>496185.4375</v>
      </c>
      <c r="G286" s="52">
        <v>879815.1875</v>
      </c>
      <c r="H286" s="52">
        <v>1170290.25</v>
      </c>
      <c r="I286" s="52">
        <v>244622.578125</v>
      </c>
      <c r="J286" s="52">
        <v>1671502.375</v>
      </c>
      <c r="K286" s="52">
        <v>369711.125</v>
      </c>
      <c r="L286" s="52"/>
      <c r="M286" s="52">
        <v>2130452</v>
      </c>
      <c r="N286" s="52">
        <v>496185.4375</v>
      </c>
      <c r="O286" s="52">
        <v>1075329.625</v>
      </c>
      <c r="P286" s="52">
        <v>1430354.75</v>
      </c>
      <c r="Q286" s="52"/>
      <c r="R286" s="52"/>
      <c r="V286" s="3">
        <v>496185.4375</v>
      </c>
      <c r="W286" s="3">
        <v>4794891</v>
      </c>
      <c r="X286" s="3">
        <v>5291076.5</v>
      </c>
      <c r="Y286" s="3">
        <v>2167687.75</v>
      </c>
      <c r="Z286" s="3">
        <v>4636136</v>
      </c>
      <c r="AA286" s="3">
        <v>18128702</v>
      </c>
      <c r="AB286" s="3">
        <v>0.71612632274627686</v>
      </c>
      <c r="AC286" s="3">
        <v>0.31643739342689514</v>
      </c>
      <c r="AD286" s="3">
        <v>25314950</v>
      </c>
      <c r="AE286" s="3">
        <v>80698064</v>
      </c>
      <c r="AF286" s="3">
        <v>8881315</v>
      </c>
      <c r="AG286" s="3">
        <v>224161.28125</v>
      </c>
      <c r="AH286" s="3">
        <v>49050382</v>
      </c>
      <c r="AI286" s="3">
        <v>0</v>
      </c>
      <c r="AJ286" s="3">
        <v>0</v>
      </c>
      <c r="AK286" s="3">
        <v>218.81736755371094</v>
      </c>
      <c r="AL286" s="3">
        <v>23.6038818359375</v>
      </c>
      <c r="AM286" s="3">
        <v>112.93186187744141</v>
      </c>
      <c r="AN286" s="3">
        <v>39.620201110839844</v>
      </c>
    </row>
    <row r="287" spans="1:40">
      <c r="A287" s="3">
        <v>112676503</v>
      </c>
      <c r="B287" s="3" t="s">
        <v>460</v>
      </c>
      <c r="C287" s="3" t="s">
        <v>791</v>
      </c>
      <c r="D287" s="52" t="s">
        <v>57</v>
      </c>
      <c r="E287" s="52">
        <v>1455519.5</v>
      </c>
      <c r="F287" s="52">
        <v>375616.0625</v>
      </c>
      <c r="G287" s="52">
        <v>833547.5</v>
      </c>
      <c r="H287" s="52">
        <v>641797.1875</v>
      </c>
      <c r="I287" s="52">
        <v>193640.6875</v>
      </c>
      <c r="J287" s="52">
        <v>1034005</v>
      </c>
      <c r="K287" s="52">
        <v>223440.09375</v>
      </c>
      <c r="L287" s="52"/>
      <c r="M287" s="52">
        <v>1455519.5</v>
      </c>
      <c r="N287" s="52">
        <v>375616.0625</v>
      </c>
      <c r="O287" s="52">
        <v>1018780.25</v>
      </c>
      <c r="P287" s="52">
        <v>784418.8125</v>
      </c>
      <c r="Q287" s="52"/>
      <c r="R287" s="52"/>
      <c r="V287" s="3">
        <v>375616.0625</v>
      </c>
      <c r="W287" s="3">
        <v>3347945</v>
      </c>
      <c r="X287" s="3">
        <v>3723561</v>
      </c>
      <c r="Y287" s="3">
        <v>1409621</v>
      </c>
      <c r="Z287" s="3">
        <v>3258718.5</v>
      </c>
      <c r="AA287" s="3">
        <v>14006306</v>
      </c>
      <c r="AB287" s="3">
        <v>0.73016315698623657</v>
      </c>
      <c r="AC287" s="3">
        <v>0.30726110935211182</v>
      </c>
      <c r="AD287" s="3">
        <v>19182434</v>
      </c>
      <c r="AE287" s="3">
        <v>58266528</v>
      </c>
      <c r="AF287" s="3">
        <v>29642308</v>
      </c>
      <c r="AG287" s="3">
        <v>161851.46875</v>
      </c>
      <c r="AH287" s="3">
        <v>32034253</v>
      </c>
      <c r="AI287" s="3">
        <v>0</v>
      </c>
      <c r="AJ287" s="3">
        <v>0</v>
      </c>
      <c r="AK287" s="3">
        <v>197.92376708984375</v>
      </c>
      <c r="AL287" s="3">
        <v>23.006038665771484</v>
      </c>
      <c r="AM287" s="3">
        <v>118.51875305175781</v>
      </c>
      <c r="AN287" s="3">
        <v>183.14512634277344</v>
      </c>
    </row>
    <row r="288" spans="1:40">
      <c r="A288" s="3">
        <v>112676703</v>
      </c>
      <c r="B288" s="3" t="s">
        <v>464</v>
      </c>
      <c r="C288" s="3" t="s">
        <v>791</v>
      </c>
      <c r="D288" s="52" t="s">
        <v>57</v>
      </c>
      <c r="E288" s="52">
        <v>2075517.875</v>
      </c>
      <c r="F288" s="52">
        <v>493473.59375</v>
      </c>
      <c r="G288" s="52">
        <v>787409.25</v>
      </c>
      <c r="H288" s="52">
        <v>593523.875</v>
      </c>
      <c r="I288" s="52">
        <v>503246.875</v>
      </c>
      <c r="J288" s="52">
        <v>1476615.25</v>
      </c>
      <c r="K288" s="52">
        <v>311326.375</v>
      </c>
      <c r="L288" s="52"/>
      <c r="M288" s="52">
        <v>2075517.875</v>
      </c>
      <c r="N288" s="52">
        <v>493473.59375</v>
      </c>
      <c r="O288" s="52">
        <v>962389.125</v>
      </c>
      <c r="P288" s="52">
        <v>725418.125</v>
      </c>
      <c r="Q288" s="52"/>
      <c r="R288" s="52"/>
      <c r="V288" s="3">
        <v>493473.59375</v>
      </c>
      <c r="W288" s="3">
        <v>4271024.5</v>
      </c>
      <c r="X288" s="3">
        <v>4764498</v>
      </c>
      <c r="Y288" s="3">
        <v>1970088.875</v>
      </c>
      <c r="Z288" s="3">
        <v>3763325</v>
      </c>
      <c r="AA288" s="3">
        <v>19528932</v>
      </c>
      <c r="AB288" s="3">
        <v>0.73785072565078735</v>
      </c>
      <c r="AC288" s="3">
        <v>0.29679340124130249</v>
      </c>
      <c r="AD288" s="3">
        <v>26467320</v>
      </c>
      <c r="AE288" s="3">
        <v>89450440</v>
      </c>
      <c r="AF288" s="3">
        <v>11335033</v>
      </c>
      <c r="AG288" s="3">
        <v>248473.4375</v>
      </c>
      <c r="AH288" s="3">
        <v>42733527</v>
      </c>
      <c r="AI288" s="3">
        <v>0</v>
      </c>
      <c r="AJ288" s="3">
        <v>0</v>
      </c>
      <c r="AK288" s="3">
        <v>171.98428344726563</v>
      </c>
      <c r="AL288" s="3">
        <v>19.175079345703125</v>
      </c>
      <c r="AM288" s="3">
        <v>106.51971435546875</v>
      </c>
      <c r="AN288" s="3">
        <v>45.618690490722656</v>
      </c>
    </row>
    <row r="289" spans="1:40">
      <c r="A289" s="3">
        <v>112678503</v>
      </c>
      <c r="B289" s="3" t="s">
        <v>527</v>
      </c>
      <c r="C289" s="3" t="s">
        <v>791</v>
      </c>
      <c r="D289" s="52" t="s">
        <v>57</v>
      </c>
      <c r="E289" s="52">
        <v>1524494.25</v>
      </c>
      <c r="F289" s="52">
        <v>376203.59375</v>
      </c>
      <c r="G289" s="52">
        <v>833708.25</v>
      </c>
      <c r="H289" s="52">
        <v>588057.3125</v>
      </c>
      <c r="I289" s="52">
        <v>151851.796875</v>
      </c>
      <c r="J289" s="52">
        <v>1115202.125</v>
      </c>
      <c r="K289" s="52">
        <v>232109.203125</v>
      </c>
      <c r="L289" s="52"/>
      <c r="M289" s="52">
        <v>1524494.25</v>
      </c>
      <c r="N289" s="52">
        <v>376203.59375</v>
      </c>
      <c r="O289" s="52">
        <v>1018976.75</v>
      </c>
      <c r="P289" s="52">
        <v>718736.6875</v>
      </c>
      <c r="Q289" s="52"/>
      <c r="R289" s="52"/>
      <c r="V289" s="3">
        <v>376203.59375</v>
      </c>
      <c r="W289" s="3">
        <v>3330220.75</v>
      </c>
      <c r="X289" s="3">
        <v>3706424.25</v>
      </c>
      <c r="Y289" s="3">
        <v>1491405.75</v>
      </c>
      <c r="Z289" s="3">
        <v>3262207.75</v>
      </c>
      <c r="AA289" s="3">
        <v>12817468</v>
      </c>
      <c r="AB289" s="3">
        <v>0.70197600126266479</v>
      </c>
      <c r="AC289" s="3">
        <v>0.2537606954574585</v>
      </c>
      <c r="AD289" s="3">
        <v>18259126</v>
      </c>
      <c r="AE289" s="3">
        <v>74460192</v>
      </c>
      <c r="AF289" s="3">
        <v>9685865</v>
      </c>
      <c r="AG289" s="3">
        <v>206833.859375</v>
      </c>
      <c r="AH289" s="3">
        <v>38527488</v>
      </c>
      <c r="AI289" s="3">
        <v>0</v>
      </c>
      <c r="AJ289" s="3">
        <v>0</v>
      </c>
      <c r="AK289" s="3">
        <v>186.27262878417969</v>
      </c>
      <c r="AL289" s="3">
        <v>17.91981315612793</v>
      </c>
      <c r="AM289" s="3">
        <v>88.279190063476563</v>
      </c>
      <c r="AN289" s="3">
        <v>46.829204559326172</v>
      </c>
    </row>
    <row r="290" spans="1:40">
      <c r="A290" s="3">
        <v>112679002</v>
      </c>
      <c r="B290" s="3" t="s">
        <v>548</v>
      </c>
      <c r="C290" s="3" t="s">
        <v>791</v>
      </c>
      <c r="D290" s="52" t="s">
        <v>57</v>
      </c>
      <c r="E290" s="52">
        <v>15796072</v>
      </c>
      <c r="F290" s="52">
        <v>1429886.5</v>
      </c>
      <c r="G290" s="52">
        <v>2098221.5</v>
      </c>
      <c r="H290" s="52">
        <v>7719418.5</v>
      </c>
      <c r="I290" s="52">
        <v>62407.83984375</v>
      </c>
      <c r="J290" s="52">
        <v>4048431.5</v>
      </c>
      <c r="K290" s="52">
        <v>737622.5625</v>
      </c>
      <c r="L290" s="52"/>
      <c r="M290" s="52">
        <v>15796072</v>
      </c>
      <c r="N290" s="52">
        <v>1429886.5</v>
      </c>
      <c r="O290" s="52">
        <v>2564493</v>
      </c>
      <c r="P290" s="52">
        <v>9434844</v>
      </c>
      <c r="Q290" s="52"/>
      <c r="R290" s="52"/>
      <c r="V290" s="3">
        <v>1429886.5</v>
      </c>
      <c r="W290" s="3">
        <v>26413742</v>
      </c>
      <c r="X290" s="3">
        <v>27843628</v>
      </c>
      <c r="Y290" s="3">
        <v>5478318</v>
      </c>
      <c r="Z290" s="3">
        <v>27795408</v>
      </c>
      <c r="AA290" s="3">
        <v>95386064</v>
      </c>
      <c r="AB290" s="3">
        <v>0.80901908874511719</v>
      </c>
      <c r="AC290" s="3">
        <v>0.63179856538772583</v>
      </c>
      <c r="AD290" s="3">
        <v>117903352</v>
      </c>
      <c r="AE290" s="3">
        <v>178934112</v>
      </c>
      <c r="AF290" s="3">
        <v>51702624</v>
      </c>
      <c r="AG290" s="3">
        <v>497039.1875</v>
      </c>
      <c r="AH290" s="3">
        <v>30752378</v>
      </c>
      <c r="AI290" s="3">
        <v>0</v>
      </c>
      <c r="AJ290" s="3">
        <v>0</v>
      </c>
      <c r="AK290" s="3">
        <v>61.871131896972656</v>
      </c>
      <c r="AL290" s="3">
        <v>56.018978118896484</v>
      </c>
      <c r="AM290" s="3">
        <v>237.21138000488281</v>
      </c>
      <c r="AN290" s="3">
        <v>104.02122497558594</v>
      </c>
    </row>
    <row r="291" spans="1:40">
      <c r="A291" s="3">
        <v>112679107</v>
      </c>
      <c r="B291" s="3" t="s">
        <v>625</v>
      </c>
      <c r="C291" s="3" t="s">
        <v>552</v>
      </c>
      <c r="D291" s="52" t="s">
        <v>57</v>
      </c>
      <c r="E291" s="52"/>
      <c r="F291" s="52"/>
      <c r="G291" s="52"/>
      <c r="H291" s="52"/>
      <c r="I291" s="52"/>
      <c r="J291" s="52">
        <v>688466.6875</v>
      </c>
      <c r="K291" s="52">
        <v>150751.671875</v>
      </c>
      <c r="L291" s="52">
        <v>484980.4375</v>
      </c>
      <c r="M291" s="52"/>
      <c r="N291" s="52"/>
      <c r="O291" s="52"/>
      <c r="P291" s="52"/>
      <c r="Q291" s="52">
        <v>484980.4375</v>
      </c>
      <c r="R291" s="52"/>
      <c r="V291" s="3">
        <v>0</v>
      </c>
      <c r="W291" s="3">
        <v>635732.125</v>
      </c>
      <c r="X291" s="3">
        <v>635732.125</v>
      </c>
      <c r="Y291" s="3">
        <v>688466.6875</v>
      </c>
      <c r="Z291" s="3">
        <v>484980.4375</v>
      </c>
      <c r="AA291" s="3">
        <v>3234859.5</v>
      </c>
      <c r="AB291" s="3">
        <v>0.50516939163208008</v>
      </c>
      <c r="AC291" s="3">
        <v>0.19354471564292908</v>
      </c>
      <c r="AD291" s="3">
        <v>6403514.5</v>
      </c>
      <c r="AE291" s="3">
        <v>32397686</v>
      </c>
      <c r="AF291" s="3">
        <v>4054057</v>
      </c>
      <c r="AG291" s="3">
        <v>89993.5703125</v>
      </c>
      <c r="AJ291" s="3">
        <v>0</v>
      </c>
      <c r="AL291" s="3">
        <v>7.0641951560974121</v>
      </c>
      <c r="AM291" s="3">
        <v>71.155242919921875</v>
      </c>
      <c r="AN291" s="3">
        <v>45.048297882080078</v>
      </c>
    </row>
    <row r="292" spans="1:40">
      <c r="A292" s="3">
        <v>112679403</v>
      </c>
      <c r="B292" s="3" t="s">
        <v>549</v>
      </c>
      <c r="C292" s="3" t="s">
        <v>791</v>
      </c>
      <c r="D292" s="52" t="s">
        <v>57</v>
      </c>
      <c r="E292" s="52">
        <v>1045503.625</v>
      </c>
      <c r="F292" s="52">
        <v>279548.84375</v>
      </c>
      <c r="G292" s="52">
        <v>523989.78125</v>
      </c>
      <c r="H292" s="52">
        <v>373219.1875</v>
      </c>
      <c r="I292" s="52">
        <v>127294.8671875</v>
      </c>
      <c r="J292" s="52">
        <v>1005538.75</v>
      </c>
      <c r="K292" s="52">
        <v>229297.71875</v>
      </c>
      <c r="L292" s="52"/>
      <c r="M292" s="52">
        <v>1045503.625</v>
      </c>
      <c r="N292" s="52">
        <v>279548.84375</v>
      </c>
      <c r="O292" s="52">
        <v>640431.9375</v>
      </c>
      <c r="P292" s="52">
        <v>456156.8125</v>
      </c>
      <c r="Q292" s="52"/>
      <c r="R292" s="52"/>
      <c r="V292" s="3">
        <v>279548.84375</v>
      </c>
      <c r="W292" s="3">
        <v>2299305</v>
      </c>
      <c r="X292" s="3">
        <v>2578853.75</v>
      </c>
      <c r="Y292" s="3">
        <v>1285087.625</v>
      </c>
      <c r="Z292" s="3">
        <v>2142092.25</v>
      </c>
      <c r="AA292" s="3">
        <v>7715180.5</v>
      </c>
      <c r="AB292" s="3">
        <v>0.59240442514419556</v>
      </c>
      <c r="AC292" s="3">
        <v>0.19845665991306305</v>
      </c>
      <c r="AD292" s="3">
        <v>13023503</v>
      </c>
      <c r="AE292" s="3">
        <v>65010148</v>
      </c>
      <c r="AF292" s="3">
        <v>14421605</v>
      </c>
      <c r="AG292" s="3">
        <v>180583.75</v>
      </c>
      <c r="AH292" s="3">
        <v>46948880</v>
      </c>
      <c r="AI292" s="3">
        <v>0</v>
      </c>
      <c r="AJ292" s="3">
        <v>0</v>
      </c>
      <c r="AK292" s="3">
        <v>259.98397827148438</v>
      </c>
      <c r="AL292" s="3">
        <v>14.280652046203613</v>
      </c>
      <c r="AM292" s="3">
        <v>72.118911743164063</v>
      </c>
      <c r="AN292" s="3">
        <v>79.861030578613281</v>
      </c>
    </row>
    <row r="293" spans="1:40">
      <c r="A293" s="3">
        <v>113000000</v>
      </c>
      <c r="B293" s="3" t="s">
        <v>638</v>
      </c>
      <c r="C293" s="3" t="s">
        <v>627</v>
      </c>
      <c r="D293" s="52" t="s">
        <v>57</v>
      </c>
      <c r="E293" s="52"/>
      <c r="F293" s="52"/>
      <c r="G293" s="52"/>
      <c r="H293" s="52"/>
      <c r="I293" s="52"/>
      <c r="J293" s="52">
        <v>2873214.25</v>
      </c>
      <c r="K293" s="52">
        <v>498733.84375</v>
      </c>
      <c r="L293" s="52"/>
      <c r="M293" s="52"/>
      <c r="N293" s="52"/>
      <c r="O293" s="52"/>
      <c r="P293" s="52"/>
      <c r="Q293" s="52"/>
      <c r="R293" s="52">
        <v>604382</v>
      </c>
      <c r="S293" s="3">
        <v>1147429.875</v>
      </c>
      <c r="T293" s="3">
        <v>1553287.875</v>
      </c>
      <c r="U293" s="3">
        <v>1553287.875</v>
      </c>
      <c r="V293" s="3">
        <v>1553287.875</v>
      </c>
      <c r="W293" s="3">
        <v>3803833.5</v>
      </c>
      <c r="X293" s="3">
        <v>5357121.5</v>
      </c>
      <c r="Y293" s="3">
        <v>2873214.25</v>
      </c>
      <c r="Z293" s="3">
        <v>0</v>
      </c>
      <c r="AA293" s="3">
        <v>23799992</v>
      </c>
      <c r="AB293" s="3">
        <v>0.44188916683197021</v>
      </c>
      <c r="AC293" s="3">
        <v>0.31508556008338928</v>
      </c>
      <c r="AD293" s="3">
        <v>53859640</v>
      </c>
      <c r="AE293" s="3">
        <v>170619952</v>
      </c>
      <c r="AF293" s="3">
        <v>13384885</v>
      </c>
      <c r="AG293" s="3">
        <v>473944.3125</v>
      </c>
      <c r="AJ293" s="3">
        <v>0</v>
      </c>
      <c r="AL293" s="3">
        <v>11.303272247314453</v>
      </c>
      <c r="AM293" s="3">
        <v>113.64128112792969</v>
      </c>
      <c r="AN293" s="3">
        <v>28.241472244262695</v>
      </c>
    </row>
    <row r="294" spans="1:40">
      <c r="A294" s="3">
        <v>113361303</v>
      </c>
      <c r="B294" s="3" t="s">
        <v>139</v>
      </c>
      <c r="C294" s="3" t="s">
        <v>791</v>
      </c>
      <c r="D294" s="52" t="s">
        <v>57</v>
      </c>
      <c r="E294" s="52">
        <v>1427079.625</v>
      </c>
      <c r="F294" s="52">
        <v>367494.90625</v>
      </c>
      <c r="G294" s="52">
        <v>864752.4375</v>
      </c>
      <c r="H294" s="52">
        <v>180432</v>
      </c>
      <c r="I294" s="52">
        <v>298041.53125</v>
      </c>
      <c r="J294" s="52">
        <v>1104810.625</v>
      </c>
      <c r="K294" s="52">
        <v>229975</v>
      </c>
      <c r="L294" s="52"/>
      <c r="M294" s="52">
        <v>1427079.625</v>
      </c>
      <c r="N294" s="52">
        <v>367494.90625</v>
      </c>
      <c r="O294" s="52">
        <v>1056919.625</v>
      </c>
      <c r="P294" s="52">
        <v>220528</v>
      </c>
      <c r="Q294" s="52"/>
      <c r="R294" s="52"/>
      <c r="V294" s="3">
        <v>367494.90625</v>
      </c>
      <c r="W294" s="3">
        <v>3000280.5</v>
      </c>
      <c r="X294" s="3">
        <v>3367775.5</v>
      </c>
      <c r="Y294" s="3">
        <v>1472305.5</v>
      </c>
      <c r="Z294" s="3">
        <v>2704527.25</v>
      </c>
      <c r="AA294" s="3">
        <v>13900861</v>
      </c>
      <c r="AB294" s="3">
        <v>0.74022167921066284</v>
      </c>
      <c r="AC294" s="3">
        <v>0.29323318600654602</v>
      </c>
      <c r="AD294" s="3">
        <v>18779322</v>
      </c>
      <c r="AE294" s="3">
        <v>65096752</v>
      </c>
      <c r="AF294" s="3">
        <v>14910184</v>
      </c>
      <c r="AG294" s="3">
        <v>180824.3125</v>
      </c>
      <c r="AH294" s="3">
        <v>39041585</v>
      </c>
      <c r="AI294" s="3">
        <v>0</v>
      </c>
      <c r="AJ294" s="3">
        <v>0</v>
      </c>
      <c r="AK294" s="3">
        <v>215.908935546875</v>
      </c>
      <c r="AL294" s="3">
        <v>18.62457275390625</v>
      </c>
      <c r="AM294" s="3">
        <v>103.85396575927734</v>
      </c>
      <c r="AN294" s="3">
        <v>82.456741333007813</v>
      </c>
    </row>
    <row r="295" spans="1:40">
      <c r="A295" s="3">
        <v>113361503</v>
      </c>
      <c r="B295" s="3" t="s">
        <v>141</v>
      </c>
      <c r="C295" s="3" t="s">
        <v>791</v>
      </c>
      <c r="D295" s="52" t="s">
        <v>57</v>
      </c>
      <c r="E295" s="52">
        <v>1687656.75</v>
      </c>
      <c r="F295" s="52">
        <v>308675.40625</v>
      </c>
      <c r="G295" s="52">
        <v>498863.0625</v>
      </c>
      <c r="H295" s="52">
        <v>850655.6875</v>
      </c>
      <c r="I295" s="52">
        <v>36867.484375</v>
      </c>
      <c r="J295" s="52">
        <v>573169</v>
      </c>
      <c r="K295" s="52">
        <v>118480.3046875</v>
      </c>
      <c r="L295" s="52"/>
      <c r="M295" s="52">
        <v>1687656.75</v>
      </c>
      <c r="N295" s="52">
        <v>308675.40625</v>
      </c>
      <c r="O295" s="52">
        <v>609721.5625</v>
      </c>
      <c r="P295" s="52">
        <v>1039690.3125</v>
      </c>
      <c r="Q295" s="52"/>
      <c r="R295" s="52"/>
      <c r="V295" s="3">
        <v>308675.40625</v>
      </c>
      <c r="W295" s="3">
        <v>3192523.25</v>
      </c>
      <c r="X295" s="3">
        <v>3501198.75</v>
      </c>
      <c r="Y295" s="3">
        <v>881844.375</v>
      </c>
      <c r="Z295" s="3">
        <v>3337068.5</v>
      </c>
      <c r="AA295" s="3">
        <v>11855067</v>
      </c>
      <c r="AB295" s="3">
        <v>0.77528476715087891</v>
      </c>
      <c r="AC295" s="3">
        <v>0.49376901984214783</v>
      </c>
      <c r="AD295" s="3">
        <v>15291242</v>
      </c>
      <c r="AE295" s="3">
        <v>29486272</v>
      </c>
      <c r="AF295" s="3">
        <v>9945793</v>
      </c>
      <c r="AG295" s="3">
        <v>81906.3125</v>
      </c>
      <c r="AH295" s="3">
        <v>9809752</v>
      </c>
      <c r="AI295" s="3">
        <v>0</v>
      </c>
      <c r="AJ295" s="3">
        <v>0</v>
      </c>
      <c r="AK295" s="3">
        <v>119.76795959472656</v>
      </c>
      <c r="AL295" s="3">
        <v>42.746383666992188</v>
      </c>
      <c r="AM295" s="3">
        <v>186.69186401367188</v>
      </c>
      <c r="AN295" s="3">
        <v>121.42889404296875</v>
      </c>
    </row>
    <row r="296" spans="1:40">
      <c r="A296" s="3">
        <v>113361703</v>
      </c>
      <c r="B296" s="3" t="s">
        <v>145</v>
      </c>
      <c r="C296" s="3" t="s">
        <v>791</v>
      </c>
      <c r="D296" s="52" t="s">
        <v>57</v>
      </c>
      <c r="E296" s="52">
        <v>1277627</v>
      </c>
      <c r="F296" s="52">
        <v>334025.6875</v>
      </c>
      <c r="G296" s="52">
        <v>554588.9375</v>
      </c>
      <c r="H296" s="52">
        <v>1437113.75</v>
      </c>
      <c r="I296" s="52">
        <v>200578.515625</v>
      </c>
      <c r="J296" s="52">
        <v>1250957</v>
      </c>
      <c r="K296" s="52">
        <v>262937.34375</v>
      </c>
      <c r="L296" s="52"/>
      <c r="M296" s="52">
        <v>1277627</v>
      </c>
      <c r="N296" s="52">
        <v>334025.6875</v>
      </c>
      <c r="O296" s="52">
        <v>677830.875</v>
      </c>
      <c r="P296" s="52">
        <v>1756472.25</v>
      </c>
      <c r="Q296" s="52"/>
      <c r="R296" s="52"/>
      <c r="V296" s="3">
        <v>334025.6875</v>
      </c>
      <c r="W296" s="3">
        <v>3732845.5</v>
      </c>
      <c r="X296" s="3">
        <v>4066871.25</v>
      </c>
      <c r="Y296" s="3">
        <v>1584982.75</v>
      </c>
      <c r="Z296" s="3">
        <v>3711930</v>
      </c>
      <c r="AA296" s="3">
        <v>10648475</v>
      </c>
      <c r="AB296" s="3">
        <v>0.62587577104568481</v>
      </c>
      <c r="AC296" s="3">
        <v>0.20891325175762177</v>
      </c>
      <c r="AD296" s="3">
        <v>17013720</v>
      </c>
      <c r="AE296" s="3">
        <v>81081128</v>
      </c>
      <c r="AF296" s="3">
        <v>14936934</v>
      </c>
      <c r="AG296" s="3">
        <v>225225.359375</v>
      </c>
      <c r="AH296" s="3">
        <v>53131042</v>
      </c>
      <c r="AI296" s="3">
        <v>0</v>
      </c>
      <c r="AJ296" s="3">
        <v>0</v>
      </c>
      <c r="AK296" s="3">
        <v>235.90168762207031</v>
      </c>
      <c r="AL296" s="3">
        <v>18.05689811706543</v>
      </c>
      <c r="AM296" s="3">
        <v>75.540870666503906</v>
      </c>
      <c r="AN296" s="3">
        <v>66.3199462890625</v>
      </c>
    </row>
    <row r="297" spans="1:40">
      <c r="A297" s="3">
        <v>113362203</v>
      </c>
      <c r="B297" s="3" t="s">
        <v>169</v>
      </c>
      <c r="C297" s="3" t="s">
        <v>791</v>
      </c>
      <c r="D297" s="52" t="s">
        <v>57</v>
      </c>
      <c r="E297" s="52">
        <v>1437657.25</v>
      </c>
      <c r="F297" s="52">
        <v>322321.0625</v>
      </c>
      <c r="G297" s="52">
        <v>524668.0625</v>
      </c>
      <c r="H297" s="52">
        <v>1063092.625</v>
      </c>
      <c r="I297" s="52">
        <v>193808.84375</v>
      </c>
      <c r="J297" s="52">
        <v>900904.75</v>
      </c>
      <c r="K297" s="52">
        <v>181687.375</v>
      </c>
      <c r="L297" s="52"/>
      <c r="M297" s="52">
        <v>1437657.25</v>
      </c>
      <c r="N297" s="52">
        <v>322321.0625</v>
      </c>
      <c r="O297" s="52">
        <v>641261</v>
      </c>
      <c r="P297" s="52">
        <v>1299335.375</v>
      </c>
      <c r="Q297" s="52"/>
      <c r="R297" s="52"/>
      <c r="V297" s="3">
        <v>322321.0625</v>
      </c>
      <c r="W297" s="3">
        <v>3400914</v>
      </c>
      <c r="X297" s="3">
        <v>3723235</v>
      </c>
      <c r="Y297" s="3">
        <v>1223225.75</v>
      </c>
      <c r="Z297" s="3">
        <v>3378253.5</v>
      </c>
      <c r="AA297" s="3">
        <v>12611236</v>
      </c>
      <c r="AB297" s="3">
        <v>0.71310460567474365</v>
      </c>
      <c r="AC297" s="3">
        <v>0.30834957957267761</v>
      </c>
      <c r="AD297" s="3">
        <v>17684974</v>
      </c>
      <c r="AE297" s="3">
        <v>55859928</v>
      </c>
      <c r="AF297" s="3">
        <v>18753036</v>
      </c>
      <c r="AG297" s="3">
        <v>155166.46875</v>
      </c>
      <c r="AH297" s="3">
        <v>30816669</v>
      </c>
      <c r="AI297" s="3">
        <v>0</v>
      </c>
      <c r="AJ297" s="3">
        <v>0</v>
      </c>
      <c r="AK297" s="3">
        <v>198.60392761230469</v>
      </c>
      <c r="AL297" s="3">
        <v>23.995100021362305</v>
      </c>
      <c r="AM297" s="3">
        <v>113.97419738769531</v>
      </c>
      <c r="AN297" s="3">
        <v>120.85752868652344</v>
      </c>
    </row>
    <row r="298" spans="1:40">
      <c r="A298" s="3">
        <v>113362303</v>
      </c>
      <c r="B298" s="3" t="s">
        <v>180</v>
      </c>
      <c r="C298" s="3" t="s">
        <v>791</v>
      </c>
      <c r="D298" s="52" t="s">
        <v>57</v>
      </c>
      <c r="E298" s="52">
        <v>940598.25</v>
      </c>
      <c r="F298" s="52">
        <v>280819.1875</v>
      </c>
      <c r="G298" s="52">
        <v>349216.6875</v>
      </c>
      <c r="H298" s="52">
        <v>111338.1015625</v>
      </c>
      <c r="I298" s="52">
        <v>271636.6875</v>
      </c>
      <c r="J298" s="52">
        <v>1029529.9375</v>
      </c>
      <c r="K298" s="52">
        <v>203098.359375</v>
      </c>
      <c r="L298" s="52">
        <v>14876.099609375</v>
      </c>
      <c r="M298" s="52">
        <v>940598.25</v>
      </c>
      <c r="N298" s="52">
        <v>280819.1875</v>
      </c>
      <c r="O298" s="52">
        <v>426820.4375</v>
      </c>
      <c r="P298" s="52">
        <v>136079.90625</v>
      </c>
      <c r="Q298" s="52">
        <v>14876.099609375</v>
      </c>
      <c r="R298" s="52"/>
      <c r="V298" s="3">
        <v>280819.1875</v>
      </c>
      <c r="W298" s="3">
        <v>1890764.25</v>
      </c>
      <c r="X298" s="3">
        <v>2171583.5</v>
      </c>
      <c r="Y298" s="3">
        <v>1310349.125</v>
      </c>
      <c r="Z298" s="3">
        <v>1518374.75</v>
      </c>
      <c r="AA298" s="3">
        <v>9625142</v>
      </c>
      <c r="AB298" s="3">
        <v>0.64869105815887451</v>
      </c>
      <c r="AC298" s="3">
        <v>0.22860684990882874</v>
      </c>
      <c r="AD298" s="3">
        <v>14837791</v>
      </c>
      <c r="AE298" s="3">
        <v>64316396</v>
      </c>
      <c r="AF298" s="3">
        <v>11634411</v>
      </c>
      <c r="AG298" s="3">
        <v>178656.65625</v>
      </c>
      <c r="AH298" s="3">
        <v>37546678</v>
      </c>
      <c r="AI298" s="3">
        <v>0</v>
      </c>
      <c r="AJ298" s="3">
        <v>0</v>
      </c>
      <c r="AK298" s="3">
        <v>210.16108703613281</v>
      </c>
      <c r="AL298" s="3">
        <v>12.15506649017334</v>
      </c>
      <c r="AM298" s="3">
        <v>83.051994323730469</v>
      </c>
      <c r="AN298" s="3">
        <v>65.121620178222656</v>
      </c>
    </row>
    <row r="299" spans="1:40">
      <c r="A299" s="3">
        <v>113362403</v>
      </c>
      <c r="B299" s="3" t="s">
        <v>185</v>
      </c>
      <c r="C299" s="3" t="s">
        <v>791</v>
      </c>
      <c r="D299" s="52" t="s">
        <v>57</v>
      </c>
      <c r="E299" s="52">
        <v>1746546.125</v>
      </c>
      <c r="F299" s="52">
        <v>419219.5625</v>
      </c>
      <c r="G299" s="52">
        <v>470298.5</v>
      </c>
      <c r="H299" s="52">
        <v>568328.875</v>
      </c>
      <c r="I299" s="52">
        <v>197193.671875</v>
      </c>
      <c r="J299" s="52">
        <v>1157549.25</v>
      </c>
      <c r="K299" s="52">
        <v>241599.53125</v>
      </c>
      <c r="L299" s="52">
        <v>31946.69921875</v>
      </c>
      <c r="M299" s="52">
        <v>1746546.125</v>
      </c>
      <c r="N299" s="52">
        <v>419219.5625</v>
      </c>
      <c r="O299" s="52">
        <v>574809.25</v>
      </c>
      <c r="P299" s="52">
        <v>694624.125</v>
      </c>
      <c r="Q299" s="52">
        <v>31946.69921875</v>
      </c>
      <c r="R299" s="52"/>
      <c r="V299" s="3">
        <v>419219.5625</v>
      </c>
      <c r="W299" s="3">
        <v>3255913.5</v>
      </c>
      <c r="X299" s="3">
        <v>3675133</v>
      </c>
      <c r="Y299" s="3">
        <v>1576768.75</v>
      </c>
      <c r="Z299" s="3">
        <v>3047926.25</v>
      </c>
      <c r="AA299" s="3">
        <v>15406252</v>
      </c>
      <c r="AB299" s="3">
        <v>0.72609877586364746</v>
      </c>
      <c r="AC299" s="3">
        <v>0.29154258966445923</v>
      </c>
      <c r="AD299" s="3">
        <v>21217846</v>
      </c>
      <c r="AE299" s="3">
        <v>71846048</v>
      </c>
      <c r="AF299" s="3">
        <v>11146967</v>
      </c>
      <c r="AG299" s="3">
        <v>199572.359375</v>
      </c>
      <c r="AH299" s="3">
        <v>43961083</v>
      </c>
      <c r="AI299" s="3">
        <v>0</v>
      </c>
      <c r="AJ299" s="3">
        <v>0</v>
      </c>
      <c r="AK299" s="3">
        <v>220.27641296386719</v>
      </c>
      <c r="AL299" s="3">
        <v>18.415040969848633</v>
      </c>
      <c r="AM299" s="3">
        <v>106.31655883789063</v>
      </c>
      <c r="AN299" s="3">
        <v>55.854263305664063</v>
      </c>
    </row>
    <row r="300" spans="1:40">
      <c r="A300" s="3">
        <v>113362603</v>
      </c>
      <c r="B300" s="3" t="s">
        <v>188</v>
      </c>
      <c r="C300" s="3" t="s">
        <v>791</v>
      </c>
      <c r="D300" s="52" t="s">
        <v>57</v>
      </c>
      <c r="E300" s="52">
        <v>2228762.25</v>
      </c>
      <c r="F300" s="52">
        <v>483350.25</v>
      </c>
      <c r="G300" s="52">
        <v>802027.125</v>
      </c>
      <c r="H300" s="52">
        <v>1584440.125</v>
      </c>
      <c r="I300" s="52">
        <v>196148.640625</v>
      </c>
      <c r="J300" s="52">
        <v>1331114.25</v>
      </c>
      <c r="K300" s="52">
        <v>293753.1875</v>
      </c>
      <c r="L300" s="52">
        <v>10295.099609375</v>
      </c>
      <c r="M300" s="52">
        <v>2228762.25</v>
      </c>
      <c r="N300" s="52">
        <v>483350.25</v>
      </c>
      <c r="O300" s="52">
        <v>980255.3125</v>
      </c>
      <c r="P300" s="52">
        <v>1936537.875</v>
      </c>
      <c r="Q300" s="52">
        <v>10295.099609375</v>
      </c>
      <c r="R300" s="52"/>
      <c r="V300" s="3">
        <v>483350.25</v>
      </c>
      <c r="W300" s="3">
        <v>5115426</v>
      </c>
      <c r="X300" s="3">
        <v>5598776</v>
      </c>
      <c r="Y300" s="3">
        <v>1814464.5</v>
      </c>
      <c r="Z300" s="3">
        <v>5155850.5</v>
      </c>
      <c r="AA300" s="3">
        <v>18005110</v>
      </c>
      <c r="AB300" s="3">
        <v>0.74848884344100952</v>
      </c>
      <c r="AC300" s="3">
        <v>0.30406191945075989</v>
      </c>
      <c r="AD300" s="3">
        <v>24055282</v>
      </c>
      <c r="AE300" s="3">
        <v>78760384</v>
      </c>
      <c r="AF300" s="3">
        <v>18140388</v>
      </c>
      <c r="AG300" s="3">
        <v>218778.84375</v>
      </c>
      <c r="AH300" s="3">
        <v>47224135</v>
      </c>
      <c r="AI300" s="3">
        <v>0</v>
      </c>
      <c r="AJ300" s="3">
        <v>0</v>
      </c>
      <c r="AK300" s="3">
        <v>215.85330200195313</v>
      </c>
      <c r="AL300" s="3">
        <v>25.591030120849609</v>
      </c>
      <c r="AM300" s="3">
        <v>109.95250701904297</v>
      </c>
      <c r="AN300" s="3">
        <v>82.916557312011719</v>
      </c>
    </row>
    <row r="301" spans="1:40">
      <c r="A301" s="3">
        <v>113363103</v>
      </c>
      <c r="B301" s="3" t="s">
        <v>238</v>
      </c>
      <c r="C301" s="3" t="s">
        <v>791</v>
      </c>
      <c r="D301" s="52" t="s">
        <v>57</v>
      </c>
      <c r="E301" s="52">
        <v>2615178.5</v>
      </c>
      <c r="F301" s="52">
        <v>771584.5625</v>
      </c>
      <c r="G301" s="52">
        <v>1282016.625</v>
      </c>
      <c r="H301" s="52">
        <v>922815.875</v>
      </c>
      <c r="I301" s="52">
        <v>317809.21875</v>
      </c>
      <c r="J301" s="52">
        <v>2286051.75</v>
      </c>
      <c r="K301" s="52">
        <v>496803.5625</v>
      </c>
      <c r="L301" s="52"/>
      <c r="M301" s="52">
        <v>2615178.5</v>
      </c>
      <c r="N301" s="52">
        <v>771584.5625</v>
      </c>
      <c r="O301" s="52">
        <v>1566909.25</v>
      </c>
      <c r="P301" s="52">
        <v>1127886.125</v>
      </c>
      <c r="Q301" s="52"/>
      <c r="R301" s="52"/>
      <c r="V301" s="3">
        <v>771584.5625</v>
      </c>
      <c r="W301" s="3">
        <v>5634623.5</v>
      </c>
      <c r="X301" s="3">
        <v>6406208</v>
      </c>
      <c r="Y301" s="3">
        <v>3057636.25</v>
      </c>
      <c r="Z301" s="3">
        <v>5309974</v>
      </c>
      <c r="AA301" s="3">
        <v>24679746</v>
      </c>
      <c r="AB301" s="3">
        <v>0.6883232593536377</v>
      </c>
      <c r="AC301" s="3">
        <v>0.2597118616104126</v>
      </c>
      <c r="AD301" s="3">
        <v>35854876</v>
      </c>
      <c r="AE301" s="3">
        <v>134997600</v>
      </c>
      <c r="AF301" s="3">
        <v>30064900</v>
      </c>
      <c r="AG301" s="3">
        <v>374993.34375</v>
      </c>
      <c r="AH301" s="3">
        <v>90305250</v>
      </c>
      <c r="AI301" s="3">
        <v>0</v>
      </c>
      <c r="AJ301" s="3">
        <v>0</v>
      </c>
      <c r="AK301" s="3">
        <v>240.81826782226563</v>
      </c>
      <c r="AL301" s="3">
        <v>17.083524703979492</v>
      </c>
      <c r="AM301" s="3">
        <v>95.614700317382813</v>
      </c>
      <c r="AN301" s="3">
        <v>80.174491882324219</v>
      </c>
    </row>
    <row r="302" spans="1:40">
      <c r="A302" s="3">
        <v>113363603</v>
      </c>
      <c r="B302" s="3" t="s">
        <v>271</v>
      </c>
      <c r="C302" s="3" t="s">
        <v>791</v>
      </c>
      <c r="D302" s="52" t="s">
        <v>57</v>
      </c>
      <c r="E302" s="52">
        <v>868126.5</v>
      </c>
      <c r="F302" s="52">
        <v>273176.09375</v>
      </c>
      <c r="G302" s="52">
        <v>500545.71875</v>
      </c>
      <c r="H302" s="52">
        <v>356889.15625</v>
      </c>
      <c r="I302" s="52">
        <v>146555.515625</v>
      </c>
      <c r="J302" s="52">
        <v>970873.3125</v>
      </c>
      <c r="K302" s="52">
        <v>211274.9375</v>
      </c>
      <c r="L302" s="52">
        <v>21077.099609375</v>
      </c>
      <c r="M302" s="52">
        <v>868126.5</v>
      </c>
      <c r="N302" s="52">
        <v>273176.09375</v>
      </c>
      <c r="O302" s="52">
        <v>611778.0625</v>
      </c>
      <c r="P302" s="52">
        <v>436197.84375</v>
      </c>
      <c r="Q302" s="52">
        <v>21077.099609375</v>
      </c>
      <c r="R302" s="52"/>
      <c r="V302" s="3">
        <v>273176.09375</v>
      </c>
      <c r="W302" s="3">
        <v>2104468.75</v>
      </c>
      <c r="X302" s="3">
        <v>2377644.75</v>
      </c>
      <c r="Y302" s="3">
        <v>1244049.375</v>
      </c>
      <c r="Z302" s="3">
        <v>1937179.5</v>
      </c>
      <c r="AA302" s="3">
        <v>8956799</v>
      </c>
      <c r="AB302" s="3">
        <v>0.65710175037384033</v>
      </c>
      <c r="AC302" s="3">
        <v>0.23289182782173157</v>
      </c>
      <c r="AD302" s="3">
        <v>13630764</v>
      </c>
      <c r="AE302" s="3">
        <v>56979884</v>
      </c>
      <c r="AF302" s="3">
        <v>15307099</v>
      </c>
      <c r="AG302" s="3">
        <v>158277.453125</v>
      </c>
      <c r="AH302" s="3">
        <v>39879243</v>
      </c>
      <c r="AI302" s="3">
        <v>0</v>
      </c>
      <c r="AJ302" s="3">
        <v>0</v>
      </c>
      <c r="AK302" s="3">
        <v>251.95782470703125</v>
      </c>
      <c r="AL302" s="3">
        <v>15.022005081176758</v>
      </c>
      <c r="AM302" s="3">
        <v>86.119430541992188</v>
      </c>
      <c r="AN302" s="3">
        <v>96.710548400878906</v>
      </c>
    </row>
    <row r="303" spans="1:40">
      <c r="A303" s="3">
        <v>113363807</v>
      </c>
      <c r="B303" s="3" t="s">
        <v>592</v>
      </c>
      <c r="C303" s="3" t="s">
        <v>552</v>
      </c>
      <c r="D303" s="52" t="s">
        <v>57</v>
      </c>
      <c r="E303" s="52"/>
      <c r="F303" s="52"/>
      <c r="G303" s="52"/>
      <c r="H303" s="52"/>
      <c r="I303" s="52"/>
      <c r="J303" s="52">
        <v>438817.03125</v>
      </c>
      <c r="K303" s="52">
        <v>94501.9609375</v>
      </c>
      <c r="L303" s="52">
        <v>473874.75</v>
      </c>
      <c r="M303" s="52"/>
      <c r="N303" s="52"/>
      <c r="O303" s="52"/>
      <c r="P303" s="52"/>
      <c r="Q303" s="52">
        <v>473874.75</v>
      </c>
      <c r="R303" s="52"/>
      <c r="V303" s="3">
        <v>0</v>
      </c>
      <c r="W303" s="3">
        <v>568376.6875</v>
      </c>
      <c r="X303" s="3">
        <v>568376.6875</v>
      </c>
      <c r="Y303" s="3">
        <v>438817.03125</v>
      </c>
      <c r="Z303" s="3">
        <v>473874.75</v>
      </c>
      <c r="AA303" s="3">
        <v>2637163.5</v>
      </c>
      <c r="AB303" s="3">
        <v>0.50632399320602417</v>
      </c>
      <c r="AC303" s="3">
        <v>0.16998562216758728</v>
      </c>
      <c r="AD303" s="3">
        <v>5208450.5</v>
      </c>
      <c r="AE303" s="3">
        <v>29588660</v>
      </c>
      <c r="AF303" s="3">
        <v>4822876</v>
      </c>
      <c r="AG303" s="3">
        <v>82190.71875</v>
      </c>
      <c r="AJ303" s="3">
        <v>0</v>
      </c>
      <c r="AL303" s="3">
        <v>6.9153389930725098</v>
      </c>
      <c r="AM303" s="3">
        <v>63.37030029296875</v>
      </c>
      <c r="AN303" s="3">
        <v>58.679084777832031</v>
      </c>
    </row>
    <row r="304" spans="1:40">
      <c r="A304" s="3">
        <v>113364002</v>
      </c>
      <c r="B304" s="3" t="s">
        <v>272</v>
      </c>
      <c r="C304" s="3" t="s">
        <v>791</v>
      </c>
      <c r="D304" s="52" t="s">
        <v>57</v>
      </c>
      <c r="E304" s="52">
        <v>12014416</v>
      </c>
      <c r="F304" s="52">
        <v>1977098.75</v>
      </c>
      <c r="G304" s="52">
        <v>3920230.25</v>
      </c>
      <c r="H304" s="52">
        <v>4236412.5</v>
      </c>
      <c r="I304" s="52">
        <v>467707.40625</v>
      </c>
      <c r="J304" s="52">
        <v>5421560.5</v>
      </c>
      <c r="K304" s="52">
        <v>1062455.75</v>
      </c>
      <c r="L304" s="52">
        <v>81581.3984375</v>
      </c>
      <c r="M304" s="52">
        <v>12014416</v>
      </c>
      <c r="N304" s="52">
        <v>1977098.75</v>
      </c>
      <c r="O304" s="52">
        <v>4791392.5</v>
      </c>
      <c r="P304" s="52">
        <v>5177837.5</v>
      </c>
      <c r="Q304" s="52">
        <v>81581.3984375</v>
      </c>
      <c r="R304" s="52"/>
      <c r="V304" s="3">
        <v>1977098.75</v>
      </c>
      <c r="W304" s="3">
        <v>21782804</v>
      </c>
      <c r="X304" s="3">
        <v>23759902</v>
      </c>
      <c r="Y304" s="3">
        <v>7398659</v>
      </c>
      <c r="Z304" s="3">
        <v>22065228</v>
      </c>
      <c r="AA304" s="3">
        <v>94493328</v>
      </c>
      <c r="AB304" s="3">
        <v>0.74960035085678101</v>
      </c>
      <c r="AC304" s="3">
        <v>0.48665904998779297</v>
      </c>
      <c r="AD304" s="3">
        <v>126058272</v>
      </c>
      <c r="AE304" s="3">
        <v>263632816</v>
      </c>
      <c r="AF304" s="3">
        <v>7588572</v>
      </c>
      <c r="AG304" s="3">
        <v>732313.375</v>
      </c>
      <c r="AH304" s="3">
        <v>77911549</v>
      </c>
      <c r="AI304" s="3">
        <v>0</v>
      </c>
      <c r="AJ304" s="3">
        <v>0</v>
      </c>
      <c r="AK304" s="3">
        <v>106.39099884033203</v>
      </c>
      <c r="AL304" s="3">
        <v>32.444992065429688</v>
      </c>
      <c r="AM304" s="3">
        <v>172.13705444335938</v>
      </c>
      <c r="AN304" s="3">
        <v>10.362465858459473</v>
      </c>
    </row>
    <row r="305" spans="1:40">
      <c r="A305" s="3">
        <v>113364403</v>
      </c>
      <c r="B305" s="3" t="s">
        <v>287</v>
      </c>
      <c r="C305" s="3" t="s">
        <v>791</v>
      </c>
      <c r="D305" s="52" t="s">
        <v>57</v>
      </c>
      <c r="E305" s="52">
        <v>1401481.25</v>
      </c>
      <c r="F305" s="52">
        <v>289356.3125</v>
      </c>
      <c r="G305" s="52">
        <v>650329.6875</v>
      </c>
      <c r="H305" s="52">
        <v>566671.5</v>
      </c>
      <c r="I305" s="52">
        <v>252349.8125</v>
      </c>
      <c r="J305" s="52">
        <v>966183.3125</v>
      </c>
      <c r="K305" s="52">
        <v>203899.3125</v>
      </c>
      <c r="L305" s="52">
        <v>16395</v>
      </c>
      <c r="M305" s="52">
        <v>1401481.25</v>
      </c>
      <c r="N305" s="52">
        <v>289356.3125</v>
      </c>
      <c r="O305" s="52">
        <v>794847.375</v>
      </c>
      <c r="P305" s="52">
        <v>692598.5</v>
      </c>
      <c r="Q305" s="52">
        <v>16395</v>
      </c>
      <c r="R305" s="52"/>
      <c r="V305" s="3">
        <v>289356.3125</v>
      </c>
      <c r="W305" s="3">
        <v>3091126.5</v>
      </c>
      <c r="X305" s="3">
        <v>3380482.75</v>
      </c>
      <c r="Y305" s="3">
        <v>1255539.625</v>
      </c>
      <c r="Z305" s="3">
        <v>2905322</v>
      </c>
      <c r="AA305" s="3">
        <v>12697329</v>
      </c>
      <c r="AB305" s="3">
        <v>0.72387582063674927</v>
      </c>
      <c r="AC305" s="3">
        <v>0.27619558572769165</v>
      </c>
      <c r="AD305" s="3">
        <v>17540756</v>
      </c>
      <c r="AE305" s="3">
        <v>61631232</v>
      </c>
      <c r="AF305" s="3">
        <v>27713288</v>
      </c>
      <c r="AG305" s="3">
        <v>171197.859375</v>
      </c>
      <c r="AH305" s="3">
        <v>38662478</v>
      </c>
      <c r="AI305" s="3">
        <v>0</v>
      </c>
      <c r="AJ305" s="3">
        <v>0</v>
      </c>
      <c r="AK305" s="3">
        <v>225.83505249023438</v>
      </c>
      <c r="AL305" s="3">
        <v>19.746057510375977</v>
      </c>
      <c r="AM305" s="3">
        <v>102.45896911621094</v>
      </c>
      <c r="AN305" s="3">
        <v>161.87870788574219</v>
      </c>
    </row>
    <row r="306" spans="1:40">
      <c r="A306" s="3">
        <v>113364503</v>
      </c>
      <c r="B306" s="3" t="s">
        <v>288</v>
      </c>
      <c r="C306" s="3" t="s">
        <v>791</v>
      </c>
      <c r="D306" s="52" t="s">
        <v>57</v>
      </c>
      <c r="E306" s="52">
        <v>1494179.5</v>
      </c>
      <c r="F306" s="52">
        <v>467636.25</v>
      </c>
      <c r="G306" s="52">
        <v>879741.4375</v>
      </c>
      <c r="H306" s="52">
        <v>1795950</v>
      </c>
      <c r="I306" s="52">
        <v>244714.03125</v>
      </c>
      <c r="J306" s="52">
        <v>1826014</v>
      </c>
      <c r="K306" s="52">
        <v>397683.46875</v>
      </c>
      <c r="L306" s="52"/>
      <c r="M306" s="52">
        <v>1494179.5</v>
      </c>
      <c r="N306" s="52">
        <v>467636.25</v>
      </c>
      <c r="O306" s="52">
        <v>1075239.5</v>
      </c>
      <c r="P306" s="52">
        <v>2195050</v>
      </c>
      <c r="Q306" s="52"/>
      <c r="R306" s="52"/>
      <c r="V306" s="3">
        <v>467636.25</v>
      </c>
      <c r="W306" s="3">
        <v>4812268.5</v>
      </c>
      <c r="X306" s="3">
        <v>5279905</v>
      </c>
      <c r="Y306" s="3">
        <v>2293650.25</v>
      </c>
      <c r="Z306" s="3">
        <v>4764469</v>
      </c>
      <c r="AA306" s="3">
        <v>14149656</v>
      </c>
      <c r="AB306" s="3">
        <v>0.61881852149963379</v>
      </c>
      <c r="AC306" s="3">
        <v>0.20668432116508484</v>
      </c>
      <c r="AD306" s="3">
        <v>22865598</v>
      </c>
      <c r="AE306" s="3">
        <v>109349376</v>
      </c>
      <c r="AF306" s="3">
        <v>21314240</v>
      </c>
      <c r="AG306" s="3">
        <v>303748.28125</v>
      </c>
      <c r="AH306" s="3">
        <v>76604091</v>
      </c>
      <c r="AI306" s="3">
        <v>0</v>
      </c>
      <c r="AJ306" s="3">
        <v>0</v>
      </c>
      <c r="AK306" s="3">
        <v>252.19596862792969</v>
      </c>
      <c r="AL306" s="3">
        <v>17.382501602172852</v>
      </c>
      <c r="AM306" s="3">
        <v>75.278114318847656</v>
      </c>
      <c r="AN306" s="3">
        <v>70.170738220214844</v>
      </c>
    </row>
    <row r="307" spans="1:40">
      <c r="A307" s="3">
        <v>113365203</v>
      </c>
      <c r="B307" s="3" t="s">
        <v>374</v>
      </c>
      <c r="C307" s="3" t="s">
        <v>791</v>
      </c>
      <c r="D307" s="52" t="s">
        <v>57</v>
      </c>
      <c r="E307" s="52">
        <v>2307692.5</v>
      </c>
      <c r="F307" s="52">
        <v>635065.0625</v>
      </c>
      <c r="G307" s="52">
        <v>1017453.0625</v>
      </c>
      <c r="H307" s="52">
        <v>2769485.75</v>
      </c>
      <c r="I307" s="52">
        <v>452413.46875</v>
      </c>
      <c r="J307" s="52">
        <v>1651684.75</v>
      </c>
      <c r="K307" s="52">
        <v>357985.03125</v>
      </c>
      <c r="L307" s="52">
        <v>25006.19921875</v>
      </c>
      <c r="M307" s="52">
        <v>2307692.5</v>
      </c>
      <c r="N307" s="52">
        <v>635065.0625</v>
      </c>
      <c r="O307" s="52">
        <v>1243553.75</v>
      </c>
      <c r="P307" s="52">
        <v>3384927.25</v>
      </c>
      <c r="Q307" s="52">
        <v>25006.19921875</v>
      </c>
      <c r="R307" s="52"/>
      <c r="V307" s="3">
        <v>635065.0625</v>
      </c>
      <c r="W307" s="3">
        <v>6930035.5</v>
      </c>
      <c r="X307" s="3">
        <v>7565100.5</v>
      </c>
      <c r="Y307" s="3">
        <v>2286749.75</v>
      </c>
      <c r="Z307" s="3">
        <v>6961179.5</v>
      </c>
      <c r="AA307" s="3">
        <v>21819650</v>
      </c>
      <c r="AB307" s="3">
        <v>0.73289090394973755</v>
      </c>
      <c r="AC307" s="3">
        <v>0.30504915118217468</v>
      </c>
      <c r="AD307" s="3">
        <v>29772030</v>
      </c>
      <c r="AE307" s="3">
        <v>96851440</v>
      </c>
      <c r="AF307" s="3">
        <v>23030900</v>
      </c>
      <c r="AG307" s="3">
        <v>269031.78125</v>
      </c>
      <c r="AH307" s="3">
        <v>56393717</v>
      </c>
      <c r="AI307" s="3">
        <v>0</v>
      </c>
      <c r="AJ307" s="3">
        <v>0</v>
      </c>
      <c r="AK307" s="3">
        <v>209.6173095703125</v>
      </c>
      <c r="AL307" s="3">
        <v>28.119728088378906</v>
      </c>
      <c r="AM307" s="3">
        <v>110.66361999511719</v>
      </c>
      <c r="AN307" s="3">
        <v>85.606613159179688</v>
      </c>
    </row>
    <row r="308" spans="1:40">
      <c r="A308" s="3">
        <v>113365303</v>
      </c>
      <c r="B308" s="3" t="s">
        <v>382</v>
      </c>
      <c r="C308" s="3" t="s">
        <v>791</v>
      </c>
      <c r="D308" s="52" t="s">
        <v>57</v>
      </c>
      <c r="E308" s="52">
        <v>531935.875</v>
      </c>
      <c r="F308" s="52">
        <v>142545.15625</v>
      </c>
      <c r="G308" s="52">
        <v>295403.84375</v>
      </c>
      <c r="H308" s="52">
        <v>51073.6484375</v>
      </c>
      <c r="I308" s="52">
        <v>259824.15625</v>
      </c>
      <c r="J308" s="52">
        <v>563387.5625</v>
      </c>
      <c r="K308" s="52">
        <v>95446.59375</v>
      </c>
      <c r="L308" s="52">
        <v>17148.900390625</v>
      </c>
      <c r="M308" s="52">
        <v>531935.875</v>
      </c>
      <c r="N308" s="52">
        <v>142545.15625</v>
      </c>
      <c r="O308" s="52">
        <v>361049.125</v>
      </c>
      <c r="P308" s="52">
        <v>62423.3515625</v>
      </c>
      <c r="Q308" s="52">
        <v>17148.900390625</v>
      </c>
      <c r="R308" s="52"/>
      <c r="V308" s="3">
        <v>142545.15625</v>
      </c>
      <c r="W308" s="3">
        <v>1250833</v>
      </c>
      <c r="X308" s="3">
        <v>1393378.125</v>
      </c>
      <c r="Y308" s="3">
        <v>705932.75</v>
      </c>
      <c r="Z308" s="3">
        <v>972557.25</v>
      </c>
      <c r="AA308" s="3">
        <v>6175435</v>
      </c>
      <c r="AB308" s="3">
        <v>0.69223016500473022</v>
      </c>
      <c r="AC308" s="3">
        <v>0.19789336621761322</v>
      </c>
      <c r="AD308" s="3">
        <v>8921072</v>
      </c>
      <c r="AE308" s="3">
        <v>40899076</v>
      </c>
      <c r="AF308" s="3">
        <v>32627392</v>
      </c>
      <c r="AG308" s="3">
        <v>113608.546875</v>
      </c>
      <c r="AH308" s="3">
        <v>29282682</v>
      </c>
      <c r="AI308" s="3">
        <v>0</v>
      </c>
      <c r="AJ308" s="3">
        <v>0</v>
      </c>
      <c r="AK308" s="3">
        <v>257.75070190429688</v>
      </c>
      <c r="AL308" s="3">
        <v>12.264729499816895</v>
      </c>
      <c r="AM308" s="3">
        <v>78.524658203125</v>
      </c>
      <c r="AN308" s="3">
        <v>287.19134521484375</v>
      </c>
    </row>
    <row r="309" spans="1:40">
      <c r="A309" s="3">
        <v>113367003</v>
      </c>
      <c r="B309" s="3" t="s">
        <v>442</v>
      </c>
      <c r="C309" s="3" t="s">
        <v>791</v>
      </c>
      <c r="D309" s="52" t="s">
        <v>57</v>
      </c>
      <c r="E309" s="52">
        <v>1910008.375</v>
      </c>
      <c r="F309" s="52">
        <v>391811.84375</v>
      </c>
      <c r="G309" s="52">
        <v>434753.21875</v>
      </c>
      <c r="H309" s="52">
        <v>473958.4375</v>
      </c>
      <c r="I309" s="52">
        <v>419650.65625</v>
      </c>
      <c r="J309" s="52">
        <v>1202896.5</v>
      </c>
      <c r="K309" s="52">
        <v>195134.65625</v>
      </c>
      <c r="L309" s="52">
        <v>27579</v>
      </c>
      <c r="M309" s="52">
        <v>1910008.375</v>
      </c>
      <c r="N309" s="52">
        <v>391811.84375</v>
      </c>
      <c r="O309" s="52">
        <v>531365.0625</v>
      </c>
      <c r="P309" s="52">
        <v>579282.5625</v>
      </c>
      <c r="Q309" s="52">
        <v>27579</v>
      </c>
      <c r="R309" s="52"/>
      <c r="V309" s="3">
        <v>391811.84375</v>
      </c>
      <c r="W309" s="3">
        <v>3461084.5</v>
      </c>
      <c r="X309" s="3">
        <v>3852896.25</v>
      </c>
      <c r="Y309" s="3">
        <v>1594708.375</v>
      </c>
      <c r="Z309" s="3">
        <v>3048235</v>
      </c>
      <c r="AA309" s="3">
        <v>17254916</v>
      </c>
      <c r="AB309" s="3">
        <v>0.79137229919433594</v>
      </c>
      <c r="AC309" s="3">
        <v>0.31975606083869934</v>
      </c>
      <c r="AD309" s="3">
        <v>21803790</v>
      </c>
      <c r="AE309" s="3">
        <v>67401352</v>
      </c>
      <c r="AF309" s="3">
        <v>9910124</v>
      </c>
      <c r="AG309" s="3">
        <v>187225.984375</v>
      </c>
      <c r="AH309" s="3">
        <v>31211084</v>
      </c>
      <c r="AI309" s="3">
        <v>0</v>
      </c>
      <c r="AJ309" s="3">
        <v>0</v>
      </c>
      <c r="AK309" s="3">
        <v>166.70274353027344</v>
      </c>
      <c r="AL309" s="3">
        <v>20.578853607177734</v>
      </c>
      <c r="AM309" s="3">
        <v>116.45706939697266</v>
      </c>
      <c r="AN309" s="3">
        <v>52.931350708007813</v>
      </c>
    </row>
    <row r="310" spans="1:40">
      <c r="A310" s="3">
        <v>113369003</v>
      </c>
      <c r="B310" s="3" t="s">
        <v>511</v>
      </c>
      <c r="C310" s="3" t="s">
        <v>791</v>
      </c>
      <c r="D310" s="52" t="s">
        <v>57</v>
      </c>
      <c r="E310" s="52">
        <v>1895268.625</v>
      </c>
      <c r="F310" s="52">
        <v>411290.84375</v>
      </c>
      <c r="G310" s="52">
        <v>734189.3125</v>
      </c>
      <c r="H310" s="52">
        <v>778759.1875</v>
      </c>
      <c r="I310" s="52">
        <v>156005.359375</v>
      </c>
      <c r="J310" s="52">
        <v>1355539.75</v>
      </c>
      <c r="K310" s="52">
        <v>289843.53125</v>
      </c>
      <c r="L310" s="52"/>
      <c r="M310" s="52">
        <v>1895268.625</v>
      </c>
      <c r="N310" s="52">
        <v>411290.84375</v>
      </c>
      <c r="O310" s="52">
        <v>897342.5</v>
      </c>
      <c r="P310" s="52">
        <v>951816.8125</v>
      </c>
      <c r="Q310" s="52"/>
      <c r="R310" s="52"/>
      <c r="V310" s="3">
        <v>411290.84375</v>
      </c>
      <c r="W310" s="3">
        <v>3854066</v>
      </c>
      <c r="X310" s="3">
        <v>4265357</v>
      </c>
      <c r="Y310" s="3">
        <v>1766830.625</v>
      </c>
      <c r="Z310" s="3">
        <v>3744427.75</v>
      </c>
      <c r="AA310" s="3">
        <v>16966436</v>
      </c>
      <c r="AB310" s="3">
        <v>0.70771312713623047</v>
      </c>
      <c r="AC310" s="3">
        <v>0.29090726375579834</v>
      </c>
      <c r="AD310" s="3">
        <v>23973606</v>
      </c>
      <c r="AE310" s="3">
        <v>82104408</v>
      </c>
      <c r="AF310" s="3">
        <v>19788648</v>
      </c>
      <c r="AG310" s="3">
        <v>228067.796875</v>
      </c>
      <c r="AH310" s="3">
        <v>46593342</v>
      </c>
      <c r="AI310" s="3">
        <v>0</v>
      </c>
      <c r="AJ310" s="3">
        <v>0</v>
      </c>
      <c r="AK310" s="3">
        <v>204.2960205078125</v>
      </c>
      <c r="AL310" s="3">
        <v>18.702144622802734</v>
      </c>
      <c r="AM310" s="3">
        <v>105.11613464355469</v>
      </c>
      <c r="AN310" s="3">
        <v>86.766517639160156</v>
      </c>
    </row>
    <row r="311" spans="1:40">
      <c r="A311" s="3">
        <v>113380303</v>
      </c>
      <c r="B311" s="3" t="s">
        <v>56</v>
      </c>
      <c r="C311" s="3" t="s">
        <v>791</v>
      </c>
      <c r="D311" s="52" t="s">
        <v>57</v>
      </c>
      <c r="E311" s="52">
        <v>894196.9375</v>
      </c>
      <c r="F311" s="52">
        <v>177102.15625</v>
      </c>
      <c r="G311" s="52">
        <v>204827.046875</v>
      </c>
      <c r="H311" s="52">
        <v>246106.796875</v>
      </c>
      <c r="I311" s="52">
        <v>111539.4296875</v>
      </c>
      <c r="J311" s="52">
        <v>497456.28125</v>
      </c>
      <c r="K311" s="52">
        <v>107114.3671875</v>
      </c>
      <c r="L311" s="52"/>
      <c r="M311" s="52">
        <v>894196.9375</v>
      </c>
      <c r="N311" s="52">
        <v>177102.15625</v>
      </c>
      <c r="O311" s="52">
        <v>250344.171875</v>
      </c>
      <c r="P311" s="52">
        <v>300797.1875</v>
      </c>
      <c r="Q311" s="52"/>
      <c r="R311" s="52"/>
      <c r="V311" s="3">
        <v>177102.15625</v>
      </c>
      <c r="W311" s="3">
        <v>1563784.5</v>
      </c>
      <c r="X311" s="3">
        <v>1740886.625</v>
      </c>
      <c r="Y311" s="3">
        <v>674558.4375</v>
      </c>
      <c r="Z311" s="3">
        <v>1445338.25</v>
      </c>
      <c r="AA311" s="3">
        <v>7472302</v>
      </c>
      <c r="AB311" s="3">
        <v>0.75282013416290283</v>
      </c>
      <c r="AC311" s="3">
        <v>0.33691468834877014</v>
      </c>
      <c r="AD311" s="3">
        <v>9925747</v>
      </c>
      <c r="AE311" s="3">
        <v>28114324</v>
      </c>
      <c r="AF311" s="3">
        <v>11301459</v>
      </c>
      <c r="AG311" s="3">
        <v>78095.34375</v>
      </c>
      <c r="AH311" s="3">
        <v>17250000</v>
      </c>
      <c r="AI311" s="3">
        <v>0</v>
      </c>
      <c r="AJ311" s="3">
        <v>0</v>
      </c>
      <c r="AK311" s="3">
        <v>220.88385009765625</v>
      </c>
      <c r="AL311" s="3">
        <v>22.291810989379883</v>
      </c>
      <c r="AM311" s="3">
        <v>127.09780883789063</v>
      </c>
      <c r="AN311" s="3">
        <v>144.71360778808594</v>
      </c>
    </row>
    <row r="312" spans="1:40">
      <c r="A312" s="3">
        <v>113381303</v>
      </c>
      <c r="B312" s="3" t="s">
        <v>152</v>
      </c>
      <c r="C312" s="3" t="s">
        <v>791</v>
      </c>
      <c r="D312" s="52" t="s">
        <v>57</v>
      </c>
      <c r="E312" s="52">
        <v>2213858</v>
      </c>
      <c r="F312" s="52">
        <v>510905.40625</v>
      </c>
      <c r="G312" s="52">
        <v>992140.0625</v>
      </c>
      <c r="H312" s="52">
        <v>1957066.25</v>
      </c>
      <c r="I312" s="52">
        <v>382648.34375</v>
      </c>
      <c r="J312" s="52">
        <v>1514711.75</v>
      </c>
      <c r="K312" s="52">
        <v>317165.9375</v>
      </c>
      <c r="L312" s="52">
        <v>29946.75</v>
      </c>
      <c r="M312" s="52">
        <v>2213858</v>
      </c>
      <c r="N312" s="52">
        <v>510905.40625</v>
      </c>
      <c r="O312" s="52">
        <v>1212615.625</v>
      </c>
      <c r="P312" s="52">
        <v>2391969.75</v>
      </c>
      <c r="Q312" s="52">
        <v>29946.75</v>
      </c>
      <c r="R312" s="52"/>
      <c r="V312" s="3">
        <v>510905.40625</v>
      </c>
      <c r="W312" s="3">
        <v>5892825</v>
      </c>
      <c r="X312" s="3">
        <v>6403730.5</v>
      </c>
      <c r="Y312" s="3">
        <v>2025617.125</v>
      </c>
      <c r="Z312" s="3">
        <v>5848390</v>
      </c>
      <c r="AA312" s="3">
        <v>19614204</v>
      </c>
      <c r="AB312" s="3">
        <v>0.72389286756515503</v>
      </c>
      <c r="AC312" s="3">
        <v>0.29179048538208008</v>
      </c>
      <c r="AD312" s="3">
        <v>27095452</v>
      </c>
      <c r="AE312" s="3">
        <v>88241088</v>
      </c>
      <c r="AF312" s="3">
        <v>30298644</v>
      </c>
      <c r="AG312" s="3">
        <v>245114.140625</v>
      </c>
      <c r="AH312" s="3">
        <v>60793014</v>
      </c>
      <c r="AI312" s="3">
        <v>0</v>
      </c>
      <c r="AJ312" s="3">
        <v>0</v>
      </c>
      <c r="AK312" s="3">
        <v>248.01921081542969</v>
      </c>
      <c r="AL312" s="3">
        <v>26.125503540039063</v>
      </c>
      <c r="AM312" s="3">
        <v>110.54218292236328</v>
      </c>
      <c r="AN312" s="3">
        <v>123.61034393310547</v>
      </c>
    </row>
    <row r="313" spans="1:40">
      <c r="A313" s="3">
        <v>113382303</v>
      </c>
      <c r="B313" s="3" t="s">
        <v>181</v>
      </c>
      <c r="C313" s="3" t="s">
        <v>791</v>
      </c>
      <c r="D313" s="52" t="s">
        <v>57</v>
      </c>
      <c r="E313" s="52">
        <v>960982.375</v>
      </c>
      <c r="F313" s="52">
        <v>250146.15625</v>
      </c>
      <c r="G313" s="52">
        <v>363896.625</v>
      </c>
      <c r="H313" s="52">
        <v>116334.453125</v>
      </c>
      <c r="I313" s="52">
        <v>313418.78125</v>
      </c>
      <c r="J313" s="52">
        <v>901422.625</v>
      </c>
      <c r="K313" s="52">
        <v>175141</v>
      </c>
      <c r="L313" s="52">
        <v>8578.650390625</v>
      </c>
      <c r="M313" s="52">
        <v>960982.375</v>
      </c>
      <c r="N313" s="52">
        <v>250146.15625</v>
      </c>
      <c r="O313" s="52">
        <v>444762.5625</v>
      </c>
      <c r="P313" s="52">
        <v>142186.546875</v>
      </c>
      <c r="Q313" s="52">
        <v>8578.650390625</v>
      </c>
      <c r="R313" s="52"/>
      <c r="V313" s="3">
        <v>250146.15625</v>
      </c>
      <c r="W313" s="3">
        <v>1938351.875</v>
      </c>
      <c r="X313" s="3">
        <v>2188498</v>
      </c>
      <c r="Y313" s="3">
        <v>1151568.75</v>
      </c>
      <c r="Z313" s="3">
        <v>1556510.125</v>
      </c>
      <c r="AA313" s="3">
        <v>9869843</v>
      </c>
      <c r="AB313" s="3">
        <v>0.70549452304840088</v>
      </c>
      <c r="AC313" s="3">
        <v>0.28359076380729675</v>
      </c>
      <c r="AD313" s="3">
        <v>13989964</v>
      </c>
      <c r="AE313" s="3">
        <v>49063324</v>
      </c>
      <c r="AF313" s="3">
        <v>8541311</v>
      </c>
      <c r="AG313" s="3">
        <v>136287.015625</v>
      </c>
      <c r="AH313" s="3">
        <v>30290257</v>
      </c>
      <c r="AI313" s="3">
        <v>0</v>
      </c>
      <c r="AJ313" s="3">
        <v>0</v>
      </c>
      <c r="AK313" s="3">
        <v>222.25343322753906</v>
      </c>
      <c r="AL313" s="3">
        <v>16.058008193969727</v>
      </c>
      <c r="AM313" s="3">
        <v>102.65074920654297</v>
      </c>
      <c r="AN313" s="3">
        <v>62.671493530273438</v>
      </c>
    </row>
    <row r="314" spans="1:40">
      <c r="A314" s="3">
        <v>113384307</v>
      </c>
      <c r="B314" s="3" t="s">
        <v>594</v>
      </c>
      <c r="C314" s="3" t="s">
        <v>552</v>
      </c>
      <c r="D314" s="52" t="s">
        <v>57</v>
      </c>
      <c r="E314" s="52"/>
      <c r="F314" s="52"/>
      <c r="G314" s="52"/>
      <c r="H314" s="52"/>
      <c r="I314" s="52"/>
      <c r="J314" s="52">
        <v>168787.765625</v>
      </c>
      <c r="K314" s="52">
        <v>36676.0078125</v>
      </c>
      <c r="L314" s="52">
        <v>182236.046875</v>
      </c>
      <c r="M314" s="52"/>
      <c r="N314" s="52"/>
      <c r="O314" s="52"/>
      <c r="P314" s="52"/>
      <c r="Q314" s="52">
        <v>182236.046875</v>
      </c>
      <c r="R314" s="52"/>
      <c r="V314" s="3">
        <v>0</v>
      </c>
      <c r="W314" s="3">
        <v>218912.0625</v>
      </c>
      <c r="X314" s="3">
        <v>218912.0625</v>
      </c>
      <c r="Y314" s="3">
        <v>168787.765625</v>
      </c>
      <c r="Z314" s="3">
        <v>182236.046875</v>
      </c>
      <c r="AA314" s="3">
        <v>1072956.875</v>
      </c>
      <c r="AB314" s="3">
        <v>0.54754608869552612</v>
      </c>
      <c r="AC314" s="3">
        <v>0.20079769194126129</v>
      </c>
      <c r="AD314" s="3">
        <v>1959573.625</v>
      </c>
      <c r="AE314" s="3">
        <v>9761908</v>
      </c>
      <c r="AF314" s="3">
        <v>7708</v>
      </c>
      <c r="AG314" s="3">
        <v>27116.41015625</v>
      </c>
      <c r="AJ314" s="3">
        <v>0</v>
      </c>
      <c r="AL314" s="3">
        <v>8.0730476379394531</v>
      </c>
      <c r="AM314" s="3">
        <v>72.265228271484375</v>
      </c>
      <c r="AN314" s="3">
        <v>0.28425592184066772</v>
      </c>
    </row>
    <row r="315" spans="1:40">
      <c r="A315" s="3">
        <v>113384603</v>
      </c>
      <c r="B315" s="3" t="s">
        <v>275</v>
      </c>
      <c r="C315" s="3" t="s">
        <v>791</v>
      </c>
      <c r="D315" s="52" t="s">
        <v>57</v>
      </c>
      <c r="E315" s="52">
        <v>7485394.5</v>
      </c>
      <c r="F315" s="52">
        <v>829216.5</v>
      </c>
      <c r="G315" s="52">
        <v>1282636.25</v>
      </c>
      <c r="H315" s="52">
        <v>6235575</v>
      </c>
      <c r="I315" s="52">
        <v>202196.234375</v>
      </c>
      <c r="J315" s="52">
        <v>2425621.25</v>
      </c>
      <c r="K315" s="52">
        <v>481103.71875</v>
      </c>
      <c r="L315" s="52"/>
      <c r="M315" s="52">
        <v>7485394.5</v>
      </c>
      <c r="N315" s="52">
        <v>829216.5</v>
      </c>
      <c r="O315" s="52">
        <v>1567666.5</v>
      </c>
      <c r="P315" s="52">
        <v>7621258</v>
      </c>
      <c r="Q315" s="52"/>
      <c r="R315" s="52"/>
      <c r="V315" s="3">
        <v>829216.5</v>
      </c>
      <c r="W315" s="3">
        <v>15686906</v>
      </c>
      <c r="X315" s="3">
        <v>16516122</v>
      </c>
      <c r="Y315" s="3">
        <v>3254837.75</v>
      </c>
      <c r="Z315" s="3">
        <v>16674319</v>
      </c>
      <c r="AA315" s="3">
        <v>45673576</v>
      </c>
      <c r="AB315" s="3">
        <v>0.7801361083984375</v>
      </c>
      <c r="AC315" s="3">
        <v>0.61351847648620605</v>
      </c>
      <c r="AD315" s="3">
        <v>58545652</v>
      </c>
      <c r="AE315" s="3">
        <v>90827240</v>
      </c>
      <c r="AF315" s="3">
        <v>42906784</v>
      </c>
      <c r="AG315" s="3">
        <v>252297.890625</v>
      </c>
      <c r="AH315" s="3">
        <v>17739699</v>
      </c>
      <c r="AI315" s="3">
        <v>0</v>
      </c>
      <c r="AJ315" s="3">
        <v>0</v>
      </c>
      <c r="AK315" s="3">
        <v>70.312515258789063</v>
      </c>
      <c r="AL315" s="3">
        <v>65.462783813476563</v>
      </c>
      <c r="AM315" s="3">
        <v>232.04971313476563</v>
      </c>
      <c r="AN315" s="3">
        <v>170.06398010253906</v>
      </c>
    </row>
    <row r="316" spans="1:40">
      <c r="A316" s="3">
        <v>113385003</v>
      </c>
      <c r="B316" s="3" t="s">
        <v>348</v>
      </c>
      <c r="C316" s="3" t="s">
        <v>791</v>
      </c>
      <c r="D316" s="52" t="s">
        <v>57</v>
      </c>
      <c r="E316" s="52">
        <v>1456665.5</v>
      </c>
      <c r="F316" s="52">
        <v>263162.40625</v>
      </c>
      <c r="G316" s="52">
        <v>508133.28125</v>
      </c>
      <c r="H316" s="52">
        <v>871645.5</v>
      </c>
      <c r="I316" s="52">
        <v>318649</v>
      </c>
      <c r="J316" s="52">
        <v>484487.5625</v>
      </c>
      <c r="K316" s="52">
        <v>166932.1875</v>
      </c>
      <c r="L316" s="52">
        <v>22845.599609375</v>
      </c>
      <c r="M316" s="52">
        <v>1456665.5</v>
      </c>
      <c r="N316" s="52">
        <v>263162.40625</v>
      </c>
      <c r="O316" s="52">
        <v>621051.75</v>
      </c>
      <c r="P316" s="52">
        <v>1065344.5</v>
      </c>
      <c r="Q316" s="52">
        <v>22845.599609375</v>
      </c>
      <c r="R316" s="52"/>
      <c r="V316" s="3">
        <v>263162.40625</v>
      </c>
      <c r="W316" s="3">
        <v>3344871</v>
      </c>
      <c r="X316" s="3">
        <v>3608033.5</v>
      </c>
      <c r="Y316" s="3">
        <v>747650</v>
      </c>
      <c r="Z316" s="3">
        <v>3165907.25</v>
      </c>
      <c r="AA316" s="3">
        <v>13302585</v>
      </c>
      <c r="AB316" s="3">
        <v>0.79539471864700317</v>
      </c>
      <c r="AC316" s="3">
        <v>0.3631381094455719</v>
      </c>
      <c r="AD316" s="3">
        <v>16724507</v>
      </c>
      <c r="AE316" s="3">
        <v>43823772</v>
      </c>
      <c r="AF316" s="3">
        <v>15295397</v>
      </c>
      <c r="AG316" s="3">
        <v>121732.703125</v>
      </c>
      <c r="AH316" s="3">
        <v>25159085</v>
      </c>
      <c r="AI316" s="3">
        <v>0</v>
      </c>
      <c r="AJ316" s="3">
        <v>0</v>
      </c>
      <c r="AK316" s="3">
        <v>206.67481994628906</v>
      </c>
      <c r="AL316" s="3">
        <v>29.638982772827148</v>
      </c>
      <c r="AM316" s="3">
        <v>137.38713073730469</v>
      </c>
      <c r="AN316" s="3">
        <v>125.64739227294922</v>
      </c>
    </row>
    <row r="317" spans="1:40">
      <c r="A317" s="3">
        <v>113385303</v>
      </c>
      <c r="B317" s="3" t="s">
        <v>368</v>
      </c>
      <c r="C317" s="3" t="s">
        <v>791</v>
      </c>
      <c r="D317" s="52" t="s">
        <v>57</v>
      </c>
      <c r="E317" s="52">
        <v>1482809.25</v>
      </c>
      <c r="F317" s="52">
        <v>356087.84375</v>
      </c>
      <c r="G317" s="52">
        <v>288030.1875</v>
      </c>
      <c r="H317" s="52">
        <v>1824880.5</v>
      </c>
      <c r="I317" s="52">
        <v>142753.203125</v>
      </c>
      <c r="J317" s="52">
        <v>1094439.75</v>
      </c>
      <c r="K317" s="52">
        <v>236489.5</v>
      </c>
      <c r="L317" s="52"/>
      <c r="M317" s="52">
        <v>1482809.25</v>
      </c>
      <c r="N317" s="52">
        <v>356087.84375</v>
      </c>
      <c r="O317" s="52">
        <v>352036.90625</v>
      </c>
      <c r="P317" s="52">
        <v>2230409.5</v>
      </c>
      <c r="Q317" s="52"/>
      <c r="R317" s="52"/>
      <c r="V317" s="3">
        <v>356087.84375</v>
      </c>
      <c r="W317" s="3">
        <v>3974962.75</v>
      </c>
      <c r="X317" s="3">
        <v>4331050.5</v>
      </c>
      <c r="Y317" s="3">
        <v>1450527.625</v>
      </c>
      <c r="Z317" s="3">
        <v>4065255.5</v>
      </c>
      <c r="AA317" s="3">
        <v>11839896</v>
      </c>
      <c r="AB317" s="3">
        <v>0.6830565333366394</v>
      </c>
      <c r="AC317" s="3">
        <v>0.28411489725112915</v>
      </c>
      <c r="AD317" s="3">
        <v>17333698</v>
      </c>
      <c r="AE317" s="3">
        <v>60555060</v>
      </c>
      <c r="AF317" s="3">
        <v>8379475</v>
      </c>
      <c r="AG317" s="3">
        <v>168208.5</v>
      </c>
      <c r="AH317" s="3">
        <v>37663133</v>
      </c>
      <c r="AI317" s="3">
        <v>0</v>
      </c>
      <c r="AJ317" s="3">
        <v>0</v>
      </c>
      <c r="AK317" s="3">
        <v>223.90742492675781</v>
      </c>
      <c r="AL317" s="3">
        <v>25.74810791015625</v>
      </c>
      <c r="AM317" s="3">
        <v>103.04888153076172</v>
      </c>
      <c r="AN317" s="3">
        <v>49.816001892089844</v>
      </c>
    </row>
    <row r="318" spans="1:40">
      <c r="A318" s="3">
        <v>114000000</v>
      </c>
      <c r="B318" s="3" t="s">
        <v>639</v>
      </c>
      <c r="C318" s="3" t="s">
        <v>627</v>
      </c>
      <c r="D318" s="52" t="s">
        <v>52</v>
      </c>
      <c r="E318" s="52"/>
      <c r="F318" s="52"/>
      <c r="G318" s="52"/>
      <c r="H318" s="52"/>
      <c r="I318" s="52"/>
      <c r="J318" s="52">
        <v>1816726.125</v>
      </c>
      <c r="K318" s="52">
        <v>279266.28125</v>
      </c>
      <c r="L318" s="52"/>
      <c r="M318" s="52"/>
      <c r="N318" s="52"/>
      <c r="O318" s="52"/>
      <c r="P318" s="52"/>
      <c r="Q318" s="52"/>
      <c r="R318" s="52">
        <v>3244139.75</v>
      </c>
      <c r="S318" s="3">
        <v>976842.8125</v>
      </c>
      <c r="T318" s="3">
        <v>1277358</v>
      </c>
      <c r="U318" s="3">
        <v>1277358</v>
      </c>
      <c r="V318" s="3">
        <v>1277358</v>
      </c>
      <c r="W318" s="3">
        <v>5777607</v>
      </c>
      <c r="X318" s="3">
        <v>7054965</v>
      </c>
      <c r="Y318" s="3">
        <v>1816726.125</v>
      </c>
      <c r="Z318" s="3">
        <v>0</v>
      </c>
      <c r="AA318" s="3">
        <v>26754412</v>
      </c>
      <c r="AB318" s="3">
        <v>0.53566128015518188</v>
      </c>
      <c r="AC318" s="3">
        <v>0.4009401798248291</v>
      </c>
      <c r="AD318" s="3">
        <v>49946512</v>
      </c>
      <c r="AE318" s="3">
        <v>124120088</v>
      </c>
      <c r="AF318" s="3">
        <v>11010010</v>
      </c>
      <c r="AG318" s="3">
        <v>344778.03125</v>
      </c>
      <c r="AJ318" s="3">
        <v>0</v>
      </c>
      <c r="AL318" s="3">
        <v>20.462339401245117</v>
      </c>
      <c r="AM318" s="3">
        <v>144.86570739746094</v>
      </c>
      <c r="AN318" s="3">
        <v>31.933618545532227</v>
      </c>
    </row>
    <row r="319" spans="1:40">
      <c r="A319" s="3">
        <v>114060503</v>
      </c>
      <c r="B319" s="3" t="s">
        <v>58</v>
      </c>
      <c r="C319" s="3" t="s">
        <v>791</v>
      </c>
      <c r="D319" s="52" t="s">
        <v>52</v>
      </c>
      <c r="E319" s="52">
        <v>956666.6875</v>
      </c>
      <c r="F319" s="52">
        <v>169384.34375</v>
      </c>
      <c r="G319" s="52">
        <v>356692.125</v>
      </c>
      <c r="H319" s="52">
        <v>858430.375</v>
      </c>
      <c r="I319" s="52">
        <v>36215.13671875</v>
      </c>
      <c r="J319" s="52">
        <v>469042.125</v>
      </c>
      <c r="K319" s="52">
        <v>96762.375</v>
      </c>
      <c r="L319" s="52"/>
      <c r="M319" s="52">
        <v>956666.6875</v>
      </c>
      <c r="N319" s="52">
        <v>169384.34375</v>
      </c>
      <c r="O319" s="52">
        <v>435957.03125</v>
      </c>
      <c r="P319" s="52">
        <v>1049192.625</v>
      </c>
      <c r="Q319" s="52"/>
      <c r="R319" s="52"/>
      <c r="V319" s="3">
        <v>169384.34375</v>
      </c>
      <c r="W319" s="3">
        <v>2304766.5</v>
      </c>
      <c r="X319" s="3">
        <v>2474150.75</v>
      </c>
      <c r="Y319" s="3">
        <v>638426.5</v>
      </c>
      <c r="Z319" s="3">
        <v>2441816.5</v>
      </c>
      <c r="AA319" s="3">
        <v>6519786.5</v>
      </c>
      <c r="AB319" s="3">
        <v>0.71732944250106812</v>
      </c>
      <c r="AC319" s="3">
        <v>0.37811702489852905</v>
      </c>
      <c r="AD319" s="3">
        <v>9088971</v>
      </c>
      <c r="AE319" s="3">
        <v>21987020</v>
      </c>
      <c r="AF319" s="3">
        <v>13597906</v>
      </c>
      <c r="AG319" s="3">
        <v>61075.0546875</v>
      </c>
      <c r="AH319" s="3">
        <v>11271717</v>
      </c>
      <c r="AI319" s="3">
        <v>0</v>
      </c>
      <c r="AJ319" s="3">
        <v>0</v>
      </c>
      <c r="AK319" s="3">
        <v>184.55517578125</v>
      </c>
      <c r="AL319" s="3">
        <v>40.510005950927734</v>
      </c>
      <c r="AM319" s="3">
        <v>148.81642150878906</v>
      </c>
      <c r="AN319" s="3">
        <v>222.64254760742188</v>
      </c>
    </row>
    <row r="320" spans="1:40">
      <c r="A320" s="3">
        <v>114060557</v>
      </c>
      <c r="B320" s="3" t="s">
        <v>558</v>
      </c>
      <c r="C320" s="3" t="s">
        <v>552</v>
      </c>
      <c r="D320" s="52" t="s">
        <v>52</v>
      </c>
      <c r="E320" s="52"/>
      <c r="F320" s="52"/>
      <c r="G320" s="52"/>
      <c r="H320" s="52"/>
      <c r="I320" s="52"/>
      <c r="J320" s="52">
        <v>313206.125</v>
      </c>
      <c r="K320" s="52">
        <v>72074.4296875</v>
      </c>
      <c r="L320" s="52">
        <v>417898.0625</v>
      </c>
      <c r="M320" s="52"/>
      <c r="N320" s="52"/>
      <c r="O320" s="52"/>
      <c r="P320" s="52"/>
      <c r="Q320" s="52">
        <v>417898.0625</v>
      </c>
      <c r="R320" s="52"/>
      <c r="V320" s="3">
        <v>0</v>
      </c>
      <c r="W320" s="3">
        <v>489972.5</v>
      </c>
      <c r="X320" s="3">
        <v>489972.5</v>
      </c>
      <c r="Y320" s="3">
        <v>313206.125</v>
      </c>
      <c r="Z320" s="3">
        <v>417898.0625</v>
      </c>
      <c r="AA320" s="3">
        <v>2078327.75</v>
      </c>
      <c r="AB320" s="3">
        <v>0.54222822189331055</v>
      </c>
      <c r="AC320" s="3">
        <v>0.1952040046453476</v>
      </c>
      <c r="AD320" s="3">
        <v>3832939.25</v>
      </c>
      <c r="AE320" s="3">
        <v>19366222</v>
      </c>
      <c r="AF320" s="3">
        <v>3776414</v>
      </c>
      <c r="AG320" s="3">
        <v>53795.0625</v>
      </c>
      <c r="AJ320" s="3">
        <v>0</v>
      </c>
      <c r="AL320" s="3">
        <v>9.1081314086914063</v>
      </c>
      <c r="AM320" s="3">
        <v>71.250762939453125</v>
      </c>
      <c r="AN320" s="3">
        <v>70.20001220703125</v>
      </c>
    </row>
    <row r="321" spans="1:40">
      <c r="A321" s="3">
        <v>114060753</v>
      </c>
      <c r="B321" s="3" t="s">
        <v>92</v>
      </c>
      <c r="C321" s="3" t="s">
        <v>791</v>
      </c>
      <c r="D321" s="52" t="s">
        <v>52</v>
      </c>
      <c r="E321" s="52">
        <v>2912245</v>
      </c>
      <c r="F321" s="52">
        <v>787239</v>
      </c>
      <c r="G321" s="52">
        <v>1360653.5</v>
      </c>
      <c r="H321" s="52">
        <v>1654394</v>
      </c>
      <c r="I321" s="52">
        <v>341793.75</v>
      </c>
      <c r="J321" s="52">
        <v>1990751</v>
      </c>
      <c r="K321" s="52">
        <v>422925.03125</v>
      </c>
      <c r="L321" s="52"/>
      <c r="M321" s="52">
        <v>2912245</v>
      </c>
      <c r="N321" s="52">
        <v>787239</v>
      </c>
      <c r="O321" s="52">
        <v>1663021.125</v>
      </c>
      <c r="P321" s="52">
        <v>2022037</v>
      </c>
      <c r="Q321" s="52"/>
      <c r="R321" s="52"/>
      <c r="V321" s="3">
        <v>787239</v>
      </c>
      <c r="W321" s="3">
        <v>6692011</v>
      </c>
      <c r="X321" s="3">
        <v>7479250</v>
      </c>
      <c r="Y321" s="3">
        <v>2777990</v>
      </c>
      <c r="Z321" s="3">
        <v>6597303</v>
      </c>
      <c r="AA321" s="3">
        <v>27969756</v>
      </c>
      <c r="AB321" s="3">
        <v>0.72447061538696289</v>
      </c>
      <c r="AC321" s="3">
        <v>0.28911128640174866</v>
      </c>
      <c r="AD321" s="3">
        <v>38607164</v>
      </c>
      <c r="AE321" s="3">
        <v>130152080</v>
      </c>
      <c r="AF321" s="3">
        <v>29008814</v>
      </c>
      <c r="AG321" s="3">
        <v>361533.5625</v>
      </c>
      <c r="AH321" s="3">
        <v>84139299</v>
      </c>
      <c r="AI321" s="3">
        <v>0</v>
      </c>
      <c r="AJ321" s="3">
        <v>0</v>
      </c>
      <c r="AK321" s="3">
        <v>232.7288818359375</v>
      </c>
      <c r="AL321" s="3">
        <v>20.687566757202148</v>
      </c>
      <c r="AM321" s="3">
        <v>106.78721618652344</v>
      </c>
      <c r="AN321" s="3">
        <v>80.238235473632813</v>
      </c>
    </row>
    <row r="322" spans="1:40">
      <c r="A322" s="3">
        <v>114060853</v>
      </c>
      <c r="B322" s="3" t="s">
        <v>94</v>
      </c>
      <c r="C322" s="3" t="s">
        <v>791</v>
      </c>
      <c r="D322" s="52" t="s">
        <v>52</v>
      </c>
      <c r="E322" s="52">
        <v>742879.625</v>
      </c>
      <c r="F322" s="52">
        <v>206522.703125</v>
      </c>
      <c r="G322" s="52">
        <v>616566.875</v>
      </c>
      <c r="H322" s="52">
        <v>92349</v>
      </c>
      <c r="I322" s="52">
        <v>159770.859375</v>
      </c>
      <c r="J322" s="52">
        <v>521093.5</v>
      </c>
      <c r="K322" s="52">
        <v>115359.578125</v>
      </c>
      <c r="L322" s="52"/>
      <c r="M322" s="52">
        <v>742879.625</v>
      </c>
      <c r="N322" s="52">
        <v>206522.703125</v>
      </c>
      <c r="O322" s="52">
        <v>753581.75</v>
      </c>
      <c r="P322" s="52">
        <v>112871</v>
      </c>
      <c r="Q322" s="52"/>
      <c r="R322" s="52"/>
      <c r="V322" s="3">
        <v>206522.703125</v>
      </c>
      <c r="W322" s="3">
        <v>1726926</v>
      </c>
      <c r="X322" s="3">
        <v>1933448.75</v>
      </c>
      <c r="Y322" s="3">
        <v>727616.1875</v>
      </c>
      <c r="Z322" s="3">
        <v>1609332.375</v>
      </c>
      <c r="AA322" s="3">
        <v>8177810.5</v>
      </c>
      <c r="AB322" s="3">
        <v>0.7657960057258606</v>
      </c>
      <c r="AC322" s="3">
        <v>0.30651754140853882</v>
      </c>
      <c r="AD322" s="3">
        <v>10678837</v>
      </c>
      <c r="AE322" s="3">
        <v>34148828</v>
      </c>
      <c r="AF322" s="3">
        <v>12386672</v>
      </c>
      <c r="AG322" s="3">
        <v>94857.859375</v>
      </c>
      <c r="AH322" s="3">
        <v>20051325</v>
      </c>
      <c r="AI322" s="3">
        <v>0</v>
      </c>
      <c r="AJ322" s="3">
        <v>0</v>
      </c>
      <c r="AK322" s="3">
        <v>211.38285827636719</v>
      </c>
      <c r="AL322" s="3">
        <v>20.382589340209961</v>
      </c>
      <c r="AM322" s="3">
        <v>112.57724761962891</v>
      </c>
      <c r="AN322" s="3">
        <v>130.58140563964844</v>
      </c>
    </row>
    <row r="323" spans="1:40">
      <c r="A323" s="3">
        <v>114061103</v>
      </c>
      <c r="B323" s="3" t="s">
        <v>150</v>
      </c>
      <c r="C323" s="3" t="s">
        <v>791</v>
      </c>
      <c r="D323" s="52" t="s">
        <v>52</v>
      </c>
      <c r="E323" s="52">
        <v>1236379.625</v>
      </c>
      <c r="F323" s="52">
        <v>366544.9375</v>
      </c>
      <c r="G323" s="52">
        <v>799471.3125</v>
      </c>
      <c r="H323" s="52">
        <v>166944.59375</v>
      </c>
      <c r="I323" s="52">
        <v>190349.984375</v>
      </c>
      <c r="J323" s="52">
        <v>1027842.9375</v>
      </c>
      <c r="K323" s="52">
        <v>227662.734375</v>
      </c>
      <c r="L323" s="52"/>
      <c r="M323" s="52">
        <v>1236379.625</v>
      </c>
      <c r="N323" s="52">
        <v>366544.9375</v>
      </c>
      <c r="O323" s="52">
        <v>977131.5625</v>
      </c>
      <c r="P323" s="52">
        <v>204043.40625</v>
      </c>
      <c r="Q323" s="52"/>
      <c r="R323" s="52"/>
      <c r="V323" s="3">
        <v>366544.9375</v>
      </c>
      <c r="W323" s="3">
        <v>2620808.25</v>
      </c>
      <c r="X323" s="3">
        <v>2987353.25</v>
      </c>
      <c r="Y323" s="3">
        <v>1394387.875</v>
      </c>
      <c r="Z323" s="3">
        <v>2417554.75</v>
      </c>
      <c r="AA323" s="3">
        <v>12192395</v>
      </c>
      <c r="AB323" s="3">
        <v>0.70635581016540527</v>
      </c>
      <c r="AC323" s="3">
        <v>0.29928100109100342</v>
      </c>
      <c r="AD323" s="3">
        <v>17260982</v>
      </c>
      <c r="AE323" s="3">
        <v>57116172</v>
      </c>
      <c r="AF323" s="3">
        <v>7058460</v>
      </c>
      <c r="AG323" s="3">
        <v>158656.03125</v>
      </c>
      <c r="AH323" s="3">
        <v>34031888</v>
      </c>
      <c r="AI323" s="3">
        <v>0</v>
      </c>
      <c r="AJ323" s="3">
        <v>0</v>
      </c>
      <c r="AK323" s="3">
        <v>214.50106811523438</v>
      </c>
      <c r="AL323" s="3">
        <v>18.829118728637695</v>
      </c>
      <c r="AM323" s="3">
        <v>108.79499053955078</v>
      </c>
      <c r="AN323" s="3">
        <v>44.48907470703125</v>
      </c>
    </row>
    <row r="324" spans="1:40">
      <c r="A324" s="3">
        <v>114061503</v>
      </c>
      <c r="B324" s="3" t="s">
        <v>163</v>
      </c>
      <c r="C324" s="3" t="s">
        <v>791</v>
      </c>
      <c r="D324" s="52" t="s">
        <v>52</v>
      </c>
      <c r="E324" s="52">
        <v>1536335.75</v>
      </c>
      <c r="F324" s="52">
        <v>363700.5</v>
      </c>
      <c r="G324" s="52">
        <v>937527.875</v>
      </c>
      <c r="H324" s="52">
        <v>521888.84375</v>
      </c>
      <c r="I324" s="52">
        <v>328885.3125</v>
      </c>
      <c r="J324" s="52">
        <v>725272.25</v>
      </c>
      <c r="K324" s="52">
        <v>147398.78125</v>
      </c>
      <c r="L324" s="52"/>
      <c r="M324" s="52">
        <v>1536335.75</v>
      </c>
      <c r="N324" s="52">
        <v>363700.5</v>
      </c>
      <c r="O324" s="52">
        <v>1145867.375</v>
      </c>
      <c r="P324" s="52">
        <v>637864.125</v>
      </c>
      <c r="Q324" s="52"/>
      <c r="R324" s="52"/>
      <c r="V324" s="3">
        <v>363700.5</v>
      </c>
      <c r="W324" s="3">
        <v>3472036.25</v>
      </c>
      <c r="X324" s="3">
        <v>3835736.75</v>
      </c>
      <c r="Y324" s="3">
        <v>1088972.75</v>
      </c>
      <c r="Z324" s="3">
        <v>3320067</v>
      </c>
      <c r="AA324" s="3">
        <v>15015468</v>
      </c>
      <c r="AB324" s="3">
        <v>0.76034402847290039</v>
      </c>
      <c r="AC324" s="3">
        <v>0.27906966209411621</v>
      </c>
      <c r="AD324" s="3">
        <v>19748256</v>
      </c>
      <c r="AE324" s="3">
        <v>70245864</v>
      </c>
      <c r="AF324" s="3">
        <v>8731641</v>
      </c>
      <c r="AG324" s="3">
        <v>195127.40625</v>
      </c>
      <c r="AH324" s="3">
        <v>36938403</v>
      </c>
      <c r="AI324" s="3">
        <v>0</v>
      </c>
      <c r="AJ324" s="3">
        <v>0</v>
      </c>
      <c r="AK324" s="3">
        <v>189.30401611328125</v>
      </c>
      <c r="AL324" s="3">
        <v>19.657600402832031</v>
      </c>
      <c r="AM324" s="3">
        <v>101.20698547363281</v>
      </c>
      <c r="AN324" s="3">
        <v>44.748409271240234</v>
      </c>
    </row>
    <row r="325" spans="1:40">
      <c r="A325" s="3">
        <v>114062003</v>
      </c>
      <c r="B325" s="3" t="s">
        <v>191</v>
      </c>
      <c r="C325" s="3" t="s">
        <v>791</v>
      </c>
      <c r="D325" s="52" t="s">
        <v>52</v>
      </c>
      <c r="E325" s="52">
        <v>1769192.875</v>
      </c>
      <c r="F325" s="52">
        <v>504351.3125</v>
      </c>
      <c r="G325" s="52">
        <v>1055539</v>
      </c>
      <c r="H325" s="52">
        <v>949727.25</v>
      </c>
      <c r="I325" s="52">
        <v>225883.546875</v>
      </c>
      <c r="J325" s="52">
        <v>1606880</v>
      </c>
      <c r="K325" s="52">
        <v>349483.8125</v>
      </c>
      <c r="L325" s="52"/>
      <c r="M325" s="52">
        <v>1769192.875</v>
      </c>
      <c r="N325" s="52">
        <v>504351.3125</v>
      </c>
      <c r="O325" s="52">
        <v>1290103.125</v>
      </c>
      <c r="P325" s="52">
        <v>1160777.75</v>
      </c>
      <c r="Q325" s="52"/>
      <c r="R325" s="52"/>
      <c r="V325" s="3">
        <v>504351.3125</v>
      </c>
      <c r="W325" s="3">
        <v>4349826.5</v>
      </c>
      <c r="X325" s="3">
        <v>4854178</v>
      </c>
      <c r="Y325" s="3">
        <v>2111231.25</v>
      </c>
      <c r="Z325" s="3">
        <v>4220074</v>
      </c>
      <c r="AA325" s="3">
        <v>16558305</v>
      </c>
      <c r="AB325" s="3">
        <v>0.69006651639938354</v>
      </c>
      <c r="AC325" s="3">
        <v>0.26812794804573059</v>
      </c>
      <c r="AD325" s="3">
        <v>23995230</v>
      </c>
      <c r="AE325" s="3">
        <v>89980480</v>
      </c>
      <c r="AF325" s="3">
        <v>16674122</v>
      </c>
      <c r="AG325" s="3">
        <v>249945.78125</v>
      </c>
      <c r="AH325" s="3">
        <v>48946339</v>
      </c>
      <c r="AI325" s="3">
        <v>0</v>
      </c>
      <c r="AJ325" s="3">
        <v>0</v>
      </c>
      <c r="AK325" s="3">
        <v>195.82781982421875</v>
      </c>
      <c r="AL325" s="3">
        <v>19.420923233032227</v>
      </c>
      <c r="AM325" s="3">
        <v>96.001739501953125</v>
      </c>
      <c r="AN325" s="3">
        <v>66.710952758789063</v>
      </c>
    </row>
    <row r="326" spans="1:40">
      <c r="A326" s="3">
        <v>114062503</v>
      </c>
      <c r="B326" s="3" t="s">
        <v>197</v>
      </c>
      <c r="C326" s="3" t="s">
        <v>791</v>
      </c>
      <c r="D326" s="52" t="s">
        <v>52</v>
      </c>
      <c r="E326" s="52">
        <v>1097574.875</v>
      </c>
      <c r="F326" s="52">
        <v>295954.0625</v>
      </c>
      <c r="G326" s="52">
        <v>880244.625</v>
      </c>
      <c r="H326" s="52">
        <v>167272.65625</v>
      </c>
      <c r="I326" s="52">
        <v>185068.921875</v>
      </c>
      <c r="J326" s="52">
        <v>908795.375</v>
      </c>
      <c r="K326" s="52">
        <v>193540.640625</v>
      </c>
      <c r="L326" s="52"/>
      <c r="M326" s="52">
        <v>1097574.875</v>
      </c>
      <c r="N326" s="52">
        <v>295954.0625</v>
      </c>
      <c r="O326" s="52">
        <v>1075854.5</v>
      </c>
      <c r="P326" s="52">
        <v>204444.34375</v>
      </c>
      <c r="Q326" s="52"/>
      <c r="R326" s="52"/>
      <c r="V326" s="3">
        <v>295954.0625</v>
      </c>
      <c r="W326" s="3">
        <v>2523702</v>
      </c>
      <c r="X326" s="3">
        <v>2819656</v>
      </c>
      <c r="Y326" s="3">
        <v>1204749.5</v>
      </c>
      <c r="Z326" s="3">
        <v>2377873.75</v>
      </c>
      <c r="AA326" s="3">
        <v>11377588</v>
      </c>
      <c r="AB326" s="3">
        <v>0.71923965215682983</v>
      </c>
      <c r="AC326" s="3">
        <v>0.32073020935058594</v>
      </c>
      <c r="AD326" s="3">
        <v>15818911</v>
      </c>
      <c r="AE326" s="3">
        <v>49908876</v>
      </c>
      <c r="AF326" s="3">
        <v>2189956</v>
      </c>
      <c r="AG326" s="3">
        <v>138635.765625</v>
      </c>
      <c r="AH326" s="3">
        <v>27533981</v>
      </c>
      <c r="AI326" s="3">
        <v>0</v>
      </c>
      <c r="AJ326" s="3">
        <v>0</v>
      </c>
      <c r="AK326" s="3">
        <v>198.60662841796875</v>
      </c>
      <c r="AL326" s="3">
        <v>20.338590621948242</v>
      </c>
      <c r="AM326" s="3">
        <v>114.10411071777344</v>
      </c>
      <c r="AN326" s="3">
        <v>15.796472549438477</v>
      </c>
    </row>
    <row r="327" spans="1:40">
      <c r="A327" s="3">
        <v>114063003</v>
      </c>
      <c r="B327" s="3" t="s">
        <v>217</v>
      </c>
      <c r="C327" s="3" t="s">
        <v>791</v>
      </c>
      <c r="D327" s="52" t="s">
        <v>52</v>
      </c>
      <c r="E327" s="52">
        <v>1422106.625</v>
      </c>
      <c r="F327" s="52">
        <v>507755.09375</v>
      </c>
      <c r="G327" s="52">
        <v>679329.25</v>
      </c>
      <c r="H327" s="52">
        <v>1740850.625</v>
      </c>
      <c r="I327" s="52">
        <v>202285.40625</v>
      </c>
      <c r="J327" s="52">
        <v>1340045.125</v>
      </c>
      <c r="K327" s="52">
        <v>284138.59375</v>
      </c>
      <c r="L327" s="52"/>
      <c r="M327" s="52">
        <v>1422106.625</v>
      </c>
      <c r="N327" s="52">
        <v>507755.09375</v>
      </c>
      <c r="O327" s="52">
        <v>830291.25</v>
      </c>
      <c r="P327" s="52">
        <v>2127706.5</v>
      </c>
      <c r="Q327" s="52"/>
      <c r="R327" s="52"/>
      <c r="V327" s="3">
        <v>507755.09375</v>
      </c>
      <c r="W327" s="3">
        <v>4328710.5</v>
      </c>
      <c r="X327" s="3">
        <v>4836465.5</v>
      </c>
      <c r="Y327" s="3">
        <v>1847800.25</v>
      </c>
      <c r="Z327" s="3">
        <v>4380104.5</v>
      </c>
      <c r="AA327" s="3">
        <v>13623861</v>
      </c>
      <c r="AB327" s="3">
        <v>0.64860498905181885</v>
      </c>
      <c r="AC327" s="3">
        <v>0.27051019668579102</v>
      </c>
      <c r="AD327" s="3">
        <v>21004866</v>
      </c>
      <c r="AE327" s="3">
        <v>77540752</v>
      </c>
      <c r="AF327" s="3">
        <v>7233265</v>
      </c>
      <c r="AG327" s="3">
        <v>215390.984375</v>
      </c>
      <c r="AH327" s="3">
        <v>47397529</v>
      </c>
      <c r="AI327" s="3">
        <v>0</v>
      </c>
      <c r="AJ327" s="3">
        <v>0</v>
      </c>
      <c r="AK327" s="3">
        <v>220.05345153808594</v>
      </c>
      <c r="AL327" s="3">
        <v>22.454355239868164</v>
      </c>
      <c r="AM327" s="3">
        <v>97.519706726074219</v>
      </c>
      <c r="AN327" s="3">
        <v>33.582023620605469</v>
      </c>
    </row>
    <row r="328" spans="1:40">
      <c r="A328" s="3">
        <v>114063503</v>
      </c>
      <c r="B328" s="3" t="s">
        <v>228</v>
      </c>
      <c r="C328" s="3" t="s">
        <v>791</v>
      </c>
      <c r="D328" s="52" t="s">
        <v>52</v>
      </c>
      <c r="E328" s="52">
        <v>1304975</v>
      </c>
      <c r="F328" s="52">
        <v>259262.703125</v>
      </c>
      <c r="G328" s="52">
        <v>649964.6875</v>
      </c>
      <c r="H328" s="52">
        <v>170645.40625</v>
      </c>
      <c r="I328" s="52">
        <v>171462.921875</v>
      </c>
      <c r="J328" s="52">
        <v>740614.875</v>
      </c>
      <c r="K328" s="52">
        <v>170587.21875</v>
      </c>
      <c r="L328" s="52"/>
      <c r="M328" s="52">
        <v>1304975</v>
      </c>
      <c r="N328" s="52">
        <v>259262.703125</v>
      </c>
      <c r="O328" s="52">
        <v>794401.25</v>
      </c>
      <c r="P328" s="52">
        <v>208566.59375</v>
      </c>
      <c r="Q328" s="52"/>
      <c r="R328" s="52"/>
      <c r="V328" s="3">
        <v>259262.703125</v>
      </c>
      <c r="W328" s="3">
        <v>2467635.5</v>
      </c>
      <c r="X328" s="3">
        <v>2726898.25</v>
      </c>
      <c r="Y328" s="3">
        <v>999877.5625</v>
      </c>
      <c r="Z328" s="3">
        <v>2307942.75</v>
      </c>
      <c r="AA328" s="3">
        <v>11943227</v>
      </c>
      <c r="AB328" s="3">
        <v>0.75444304943084717</v>
      </c>
      <c r="AC328" s="3">
        <v>0.32278147339820862</v>
      </c>
      <c r="AD328" s="3">
        <v>15830521</v>
      </c>
      <c r="AE328" s="3">
        <v>46134588</v>
      </c>
      <c r="AF328" s="3">
        <v>28493128</v>
      </c>
      <c r="AG328" s="3">
        <v>128151.6328125</v>
      </c>
      <c r="AH328" s="3">
        <v>28036226</v>
      </c>
      <c r="AI328" s="3">
        <v>0</v>
      </c>
      <c r="AJ328" s="3">
        <v>0</v>
      </c>
      <c r="AK328" s="3">
        <v>218.77384948730469</v>
      </c>
      <c r="AL328" s="3">
        <v>21.278684616088867</v>
      </c>
      <c r="AM328" s="3">
        <v>123.52960968017578</v>
      </c>
      <c r="AN328" s="3">
        <v>222.33917236328125</v>
      </c>
    </row>
    <row r="329" spans="1:40">
      <c r="A329" s="3">
        <v>114064003</v>
      </c>
      <c r="B329" s="3" t="s">
        <v>266</v>
      </c>
      <c r="C329" s="3" t="s">
        <v>791</v>
      </c>
      <c r="D329" s="52" t="s">
        <v>52</v>
      </c>
      <c r="E329" s="52">
        <v>699597.4375</v>
      </c>
      <c r="F329" s="52">
        <v>177499.953125</v>
      </c>
      <c r="G329" s="52">
        <v>479501.1875</v>
      </c>
      <c r="H329" s="52">
        <v>63362.25</v>
      </c>
      <c r="I329" s="52">
        <v>162239.34375</v>
      </c>
      <c r="J329" s="52">
        <v>576136.375</v>
      </c>
      <c r="K329" s="52">
        <v>122306.453125</v>
      </c>
      <c r="L329" s="52">
        <v>9334.0498046875</v>
      </c>
      <c r="M329" s="52">
        <v>699597.4375</v>
      </c>
      <c r="N329" s="52">
        <v>177499.953125</v>
      </c>
      <c r="O329" s="52">
        <v>586057</v>
      </c>
      <c r="P329" s="52">
        <v>77442.75</v>
      </c>
      <c r="Q329" s="52">
        <v>9334.0498046875</v>
      </c>
      <c r="R329" s="52"/>
      <c r="V329" s="3">
        <v>177499.953125</v>
      </c>
      <c r="W329" s="3">
        <v>1536340.75</v>
      </c>
      <c r="X329" s="3">
        <v>1713840.75</v>
      </c>
      <c r="Y329" s="3">
        <v>753636.3125</v>
      </c>
      <c r="Z329" s="3">
        <v>1372431.25</v>
      </c>
      <c r="AA329" s="3">
        <v>6958293.5</v>
      </c>
      <c r="AB329" s="3">
        <v>0.71378439664840698</v>
      </c>
      <c r="AC329" s="3">
        <v>0.24306206405162811</v>
      </c>
      <c r="AD329" s="3">
        <v>9748453</v>
      </c>
      <c r="AE329" s="3">
        <v>40297496</v>
      </c>
      <c r="AF329" s="3">
        <v>4790145</v>
      </c>
      <c r="AG329" s="3">
        <v>111937.4921875</v>
      </c>
      <c r="AH329" s="3">
        <v>20922535</v>
      </c>
      <c r="AI329" s="3">
        <v>0</v>
      </c>
      <c r="AJ329" s="3">
        <v>0</v>
      </c>
      <c r="AK329" s="3">
        <v>186.91265869140625</v>
      </c>
      <c r="AL329" s="3">
        <v>15.310694694519043</v>
      </c>
      <c r="AM329" s="3">
        <v>87.088363647460938</v>
      </c>
      <c r="AN329" s="3">
        <v>42.793033599853516</v>
      </c>
    </row>
    <row r="330" spans="1:40">
      <c r="A330" s="3">
        <v>114065503</v>
      </c>
      <c r="B330" s="3" t="s">
        <v>324</v>
      </c>
      <c r="C330" s="3" t="s">
        <v>791</v>
      </c>
      <c r="D330" s="52" t="s">
        <v>52</v>
      </c>
      <c r="E330" s="52">
        <v>1751342.75</v>
      </c>
      <c r="F330" s="52">
        <v>466623.15625</v>
      </c>
      <c r="G330" s="52">
        <v>940469.3125</v>
      </c>
      <c r="H330" s="52">
        <v>2358635.5</v>
      </c>
      <c r="I330" s="52">
        <v>151778.5625</v>
      </c>
      <c r="J330" s="52">
        <v>1650253</v>
      </c>
      <c r="K330" s="52">
        <v>366886.3125</v>
      </c>
      <c r="L330" s="52"/>
      <c r="M330" s="52">
        <v>1751342.75</v>
      </c>
      <c r="N330" s="52">
        <v>466623.15625</v>
      </c>
      <c r="O330" s="52">
        <v>1149462.5</v>
      </c>
      <c r="P330" s="52">
        <v>2882776.5</v>
      </c>
      <c r="Q330" s="52"/>
      <c r="R330" s="52"/>
      <c r="V330" s="3">
        <v>466623.15625</v>
      </c>
      <c r="W330" s="3">
        <v>5569112.5</v>
      </c>
      <c r="X330" s="3">
        <v>6035735.5</v>
      </c>
      <c r="Y330" s="3">
        <v>2116876.25</v>
      </c>
      <c r="Z330" s="3">
        <v>5783582</v>
      </c>
      <c r="AA330" s="3">
        <v>13608774</v>
      </c>
      <c r="AB330" s="3">
        <v>0.63295072317123413</v>
      </c>
      <c r="AC330" s="3">
        <v>0.30277001857757568</v>
      </c>
      <c r="AD330" s="3">
        <v>21500526</v>
      </c>
      <c r="AE330" s="3">
        <v>68425488</v>
      </c>
      <c r="AF330" s="3">
        <v>24746394</v>
      </c>
      <c r="AG330" s="3">
        <v>190070.796875</v>
      </c>
      <c r="AH330" s="3">
        <v>43986164</v>
      </c>
      <c r="AI330" s="3">
        <v>0</v>
      </c>
      <c r="AJ330" s="3">
        <v>0</v>
      </c>
      <c r="AK330" s="3">
        <v>231.41989135742188</v>
      </c>
      <c r="AL330" s="3">
        <v>31.755195617675781</v>
      </c>
      <c r="AM330" s="3">
        <v>113.11851501464844</v>
      </c>
      <c r="AN330" s="3">
        <v>130.19566345214844</v>
      </c>
    </row>
    <row r="331" spans="1:40">
      <c r="A331" s="3">
        <v>114066503</v>
      </c>
      <c r="B331" s="3" t="s">
        <v>361</v>
      </c>
      <c r="C331" s="3" t="s">
        <v>791</v>
      </c>
      <c r="D331" s="52" t="s">
        <v>52</v>
      </c>
      <c r="E331" s="52">
        <v>677802.3125</v>
      </c>
      <c r="F331" s="52">
        <v>203056.046875</v>
      </c>
      <c r="G331" s="52">
        <v>487932.5</v>
      </c>
      <c r="H331" s="52">
        <v>92780.546875</v>
      </c>
      <c r="I331" s="52">
        <v>175608.984375</v>
      </c>
      <c r="J331" s="52">
        <v>552422.25</v>
      </c>
      <c r="K331" s="52">
        <v>117353.1328125</v>
      </c>
      <c r="L331" s="52">
        <v>14497.650390625</v>
      </c>
      <c r="M331" s="52">
        <v>677802.3125</v>
      </c>
      <c r="N331" s="52">
        <v>203056.046875</v>
      </c>
      <c r="O331" s="52">
        <v>596361.9375</v>
      </c>
      <c r="P331" s="52">
        <v>113398.453125</v>
      </c>
      <c r="Q331" s="52">
        <v>14497.650390625</v>
      </c>
      <c r="R331" s="52"/>
      <c r="V331" s="3">
        <v>203056.046875</v>
      </c>
      <c r="W331" s="3">
        <v>1565975</v>
      </c>
      <c r="X331" s="3">
        <v>1769031</v>
      </c>
      <c r="Y331" s="3">
        <v>755478.3125</v>
      </c>
      <c r="Z331" s="3">
        <v>1402060.375</v>
      </c>
      <c r="AA331" s="3">
        <v>7631629.5</v>
      </c>
      <c r="AB331" s="3">
        <v>0.7337263822555542</v>
      </c>
      <c r="AC331" s="3">
        <v>0.28607815504074097</v>
      </c>
      <c r="AD331" s="3">
        <v>10401193</v>
      </c>
      <c r="AE331" s="3">
        <v>36398420</v>
      </c>
      <c r="AF331" s="3">
        <v>3763326</v>
      </c>
      <c r="AG331" s="3">
        <v>101106.71875</v>
      </c>
      <c r="AH331" s="3">
        <v>21925136</v>
      </c>
      <c r="AI331" s="3">
        <v>0</v>
      </c>
      <c r="AJ331" s="3">
        <v>0</v>
      </c>
      <c r="AK331" s="3">
        <v>216.85142517089844</v>
      </c>
      <c r="AL331" s="3">
        <v>17.496671676635742</v>
      </c>
      <c r="AM331" s="3">
        <v>102.8734130859375</v>
      </c>
      <c r="AN331" s="3">
        <v>37.221324920654297</v>
      </c>
    </row>
    <row r="332" spans="1:40">
      <c r="A332" s="3">
        <v>114067002</v>
      </c>
      <c r="B332" s="3" t="s">
        <v>405</v>
      </c>
      <c r="C332" s="3" t="s">
        <v>791</v>
      </c>
      <c r="D332" s="52" t="s">
        <v>52</v>
      </c>
      <c r="E332" s="52">
        <v>32102958</v>
      </c>
      <c r="F332" s="52">
        <v>3385412.5</v>
      </c>
      <c r="G332" s="52">
        <v>2684875.25</v>
      </c>
      <c r="H332" s="52">
        <v>25235566</v>
      </c>
      <c r="I332" s="52">
        <v>260038.71875</v>
      </c>
      <c r="J332" s="52">
        <v>9783976</v>
      </c>
      <c r="K332" s="52">
        <v>1829748.625</v>
      </c>
      <c r="L332" s="52"/>
      <c r="M332" s="52">
        <v>32102958</v>
      </c>
      <c r="N332" s="52">
        <v>3385412.5</v>
      </c>
      <c r="O332" s="52">
        <v>3281514.25</v>
      </c>
      <c r="P332" s="52">
        <v>30843468</v>
      </c>
      <c r="Q332" s="52"/>
      <c r="R332" s="52"/>
      <c r="V332" s="3">
        <v>3385412.5</v>
      </c>
      <c r="W332" s="3">
        <v>62113188</v>
      </c>
      <c r="X332" s="3">
        <v>65498600</v>
      </c>
      <c r="Y332" s="3">
        <v>13169388</v>
      </c>
      <c r="Z332" s="3">
        <v>66227940</v>
      </c>
      <c r="AA332" s="3">
        <v>195700688</v>
      </c>
      <c r="AB332" s="3">
        <v>0.82246589660644531</v>
      </c>
      <c r="AC332" s="3">
        <v>0.7215348482131958</v>
      </c>
      <c r="AD332" s="3">
        <v>237943840</v>
      </c>
      <c r="AE332" s="3">
        <v>325209504</v>
      </c>
      <c r="AF332" s="3">
        <v>102327368</v>
      </c>
      <c r="AG332" s="3">
        <v>903359.75</v>
      </c>
      <c r="AH332" s="3">
        <v>19899865</v>
      </c>
      <c r="AI332" s="3">
        <v>0</v>
      </c>
      <c r="AJ332" s="3">
        <v>0</v>
      </c>
      <c r="AK332" s="3">
        <v>22.028726577758789</v>
      </c>
      <c r="AL332" s="3">
        <v>72.50555419921875</v>
      </c>
      <c r="AM332" s="3">
        <v>263.39877319335938</v>
      </c>
      <c r="AN332" s="3">
        <v>113.27421569824219</v>
      </c>
    </row>
    <row r="333" spans="1:40">
      <c r="A333" s="3">
        <v>114067107</v>
      </c>
      <c r="B333" s="3" t="s">
        <v>611</v>
      </c>
      <c r="C333" s="3" t="s">
        <v>552</v>
      </c>
      <c r="D333" s="52" t="s">
        <v>52</v>
      </c>
      <c r="E333" s="52"/>
      <c r="F333" s="52"/>
      <c r="G333" s="52"/>
      <c r="H333" s="52"/>
      <c r="I333" s="52"/>
      <c r="J333" s="52">
        <v>348544.03125</v>
      </c>
      <c r="K333" s="52">
        <v>73584.40625</v>
      </c>
      <c r="L333" s="52">
        <v>381399.4375</v>
      </c>
      <c r="M333" s="52"/>
      <c r="N333" s="52"/>
      <c r="O333" s="52"/>
      <c r="P333" s="52"/>
      <c r="Q333" s="52">
        <v>381399.4375</v>
      </c>
      <c r="R333" s="52"/>
      <c r="V333" s="3">
        <v>0</v>
      </c>
      <c r="W333" s="3">
        <v>454983.84375</v>
      </c>
      <c r="X333" s="3">
        <v>454983.84375</v>
      </c>
      <c r="Y333" s="3">
        <v>348544.03125</v>
      </c>
      <c r="Z333" s="3">
        <v>381399.4375</v>
      </c>
      <c r="AA333" s="3">
        <v>1914526.625</v>
      </c>
      <c r="AB333" s="3">
        <v>0.54520303010940552</v>
      </c>
      <c r="AC333" s="3">
        <v>0.30983087420463562</v>
      </c>
      <c r="AD333" s="3">
        <v>3511584.75</v>
      </c>
      <c r="AE333" s="3">
        <v>11035816</v>
      </c>
      <c r="AF333" s="3">
        <v>547887</v>
      </c>
      <c r="AG333" s="3">
        <v>30655.044921875</v>
      </c>
      <c r="AJ333" s="3">
        <v>0</v>
      </c>
      <c r="AL333" s="3">
        <v>14.84205436706543</v>
      </c>
      <c r="AM333" s="3">
        <v>114.55161285400391</v>
      </c>
      <c r="AN333" s="3">
        <v>17.872653961181641</v>
      </c>
    </row>
    <row r="334" spans="1:40">
      <c r="A334" s="3">
        <v>114067503</v>
      </c>
      <c r="B334" s="3" t="s">
        <v>426</v>
      </c>
      <c r="C334" s="3" t="s">
        <v>791</v>
      </c>
      <c r="D334" s="52" t="s">
        <v>52</v>
      </c>
      <c r="E334" s="52">
        <v>666932.25</v>
      </c>
      <c r="F334" s="52">
        <v>214409.703125</v>
      </c>
      <c r="G334" s="52">
        <v>463756.78125</v>
      </c>
      <c r="H334" s="52">
        <v>89087.3984375</v>
      </c>
      <c r="I334" s="52">
        <v>189815.796875</v>
      </c>
      <c r="J334" s="52">
        <v>733025.9375</v>
      </c>
      <c r="K334" s="52">
        <v>113957.625</v>
      </c>
      <c r="L334" s="52"/>
      <c r="M334" s="52">
        <v>666932.25</v>
      </c>
      <c r="N334" s="52">
        <v>214409.703125</v>
      </c>
      <c r="O334" s="52">
        <v>566813.875</v>
      </c>
      <c r="P334" s="52">
        <v>108884.6015625</v>
      </c>
      <c r="Q334" s="52"/>
      <c r="R334" s="52"/>
      <c r="V334" s="3">
        <v>214409.703125</v>
      </c>
      <c r="W334" s="3">
        <v>1523549.75</v>
      </c>
      <c r="X334" s="3">
        <v>1737959.5</v>
      </c>
      <c r="Y334" s="3">
        <v>947435.625</v>
      </c>
      <c r="Z334" s="3">
        <v>1342630.75</v>
      </c>
      <c r="AA334" s="3">
        <v>6845016</v>
      </c>
      <c r="AB334" s="3">
        <v>0.6643257737159729</v>
      </c>
      <c r="AC334" s="3">
        <v>0.23943738639354706</v>
      </c>
      <c r="AD334" s="3">
        <v>10303704</v>
      </c>
      <c r="AE334" s="3">
        <v>42702308</v>
      </c>
      <c r="AF334" s="3">
        <v>5453269</v>
      </c>
      <c r="AG334" s="3">
        <v>118617.5234375</v>
      </c>
      <c r="AH334" s="3">
        <v>28308711</v>
      </c>
      <c r="AI334" s="3">
        <v>0</v>
      </c>
      <c r="AJ334" s="3">
        <v>0</v>
      </c>
      <c r="AK334" s="3">
        <v>238.65538024902344</v>
      </c>
      <c r="AL334" s="3">
        <v>14.651793479919434</v>
      </c>
      <c r="AM334" s="3">
        <v>86.864936828613281</v>
      </c>
      <c r="AN334" s="3">
        <v>45.973552703857422</v>
      </c>
    </row>
    <row r="335" spans="1:40">
      <c r="A335" s="3">
        <v>114068003</v>
      </c>
      <c r="B335" s="3" t="s">
        <v>484</v>
      </c>
      <c r="C335" s="3" t="s">
        <v>791</v>
      </c>
      <c r="D335" s="52" t="s">
        <v>52</v>
      </c>
      <c r="E335" s="52">
        <v>797874.125</v>
      </c>
      <c r="F335" s="52">
        <v>149197.65625</v>
      </c>
      <c r="G335" s="52">
        <v>506105.5625</v>
      </c>
      <c r="H335" s="52">
        <v>90029.25</v>
      </c>
      <c r="I335" s="52">
        <v>205980.09375</v>
      </c>
      <c r="J335" s="52">
        <v>559736.5</v>
      </c>
      <c r="K335" s="52">
        <v>115928.6171875</v>
      </c>
      <c r="L335" s="52">
        <v>3459.14990234375</v>
      </c>
      <c r="M335" s="52">
        <v>797874.125</v>
      </c>
      <c r="N335" s="52">
        <v>149197.65625</v>
      </c>
      <c r="O335" s="52">
        <v>618573.5</v>
      </c>
      <c r="P335" s="52">
        <v>110035.75</v>
      </c>
      <c r="Q335" s="52">
        <v>3459.14990234375</v>
      </c>
      <c r="R335" s="52"/>
      <c r="V335" s="3">
        <v>149197.65625</v>
      </c>
      <c r="W335" s="3">
        <v>1719376.875</v>
      </c>
      <c r="X335" s="3">
        <v>1868574.5</v>
      </c>
      <c r="Y335" s="3">
        <v>708934.125</v>
      </c>
      <c r="Z335" s="3">
        <v>1529942.5</v>
      </c>
      <c r="AA335" s="3">
        <v>7713939</v>
      </c>
      <c r="AB335" s="3">
        <v>0.72707968950271606</v>
      </c>
      <c r="AC335" s="3">
        <v>0.2791164219379425</v>
      </c>
      <c r="AD335" s="3">
        <v>10609482</v>
      </c>
      <c r="AE335" s="3">
        <v>37651372</v>
      </c>
      <c r="AF335" s="3">
        <v>5758366</v>
      </c>
      <c r="AG335" s="3">
        <v>104587.140625</v>
      </c>
      <c r="AH335" s="3">
        <v>24041609</v>
      </c>
      <c r="AI335" s="3">
        <v>0</v>
      </c>
      <c r="AJ335" s="3">
        <v>0</v>
      </c>
      <c r="AK335" s="3">
        <v>229.87155151367188</v>
      </c>
      <c r="AL335" s="3">
        <v>17.86619758605957</v>
      </c>
      <c r="AM335" s="3">
        <v>101.44155120849609</v>
      </c>
      <c r="AN335" s="3">
        <v>55.058067321777344</v>
      </c>
    </row>
    <row r="336" spans="1:40">
      <c r="A336" s="3">
        <v>114068103</v>
      </c>
      <c r="B336" s="3" t="s">
        <v>489</v>
      </c>
      <c r="C336" s="3" t="s">
        <v>791</v>
      </c>
      <c r="D336" s="52" t="s">
        <v>52</v>
      </c>
      <c r="E336" s="52">
        <v>1225207.5</v>
      </c>
      <c r="F336" s="52">
        <v>355290.90625</v>
      </c>
      <c r="G336" s="52">
        <v>799309.5</v>
      </c>
      <c r="H336" s="52">
        <v>333431.09375</v>
      </c>
      <c r="I336" s="52">
        <v>339245.21875</v>
      </c>
      <c r="J336" s="52">
        <v>1029298.5</v>
      </c>
      <c r="K336" s="52">
        <v>221806.4375</v>
      </c>
      <c r="L336" s="52"/>
      <c r="M336" s="52">
        <v>1225207.5</v>
      </c>
      <c r="N336" s="52">
        <v>355290.90625</v>
      </c>
      <c r="O336" s="52">
        <v>976933.875</v>
      </c>
      <c r="P336" s="52">
        <v>407526.90625</v>
      </c>
      <c r="Q336" s="52"/>
      <c r="R336" s="52"/>
      <c r="V336" s="3">
        <v>355290.90625</v>
      </c>
      <c r="W336" s="3">
        <v>2918999.75</v>
      </c>
      <c r="X336" s="3">
        <v>3274290.75</v>
      </c>
      <c r="Y336" s="3">
        <v>1384589.375</v>
      </c>
      <c r="Z336" s="3">
        <v>2609668.5</v>
      </c>
      <c r="AA336" s="3">
        <v>12312968</v>
      </c>
      <c r="AB336" s="3">
        <v>0.70560449361801147</v>
      </c>
      <c r="AC336" s="3">
        <v>0.25276970863342285</v>
      </c>
      <c r="AD336" s="3">
        <v>17450240</v>
      </c>
      <c r="AE336" s="3">
        <v>68253480</v>
      </c>
      <c r="AF336" s="3">
        <v>14884366</v>
      </c>
      <c r="AG336" s="3">
        <v>189593</v>
      </c>
      <c r="AH336" s="3">
        <v>44489879</v>
      </c>
      <c r="AI336" s="3">
        <v>0</v>
      </c>
      <c r="AJ336" s="3">
        <v>0</v>
      </c>
      <c r="AK336" s="3">
        <v>234.65992736816406</v>
      </c>
      <c r="AL336" s="3">
        <v>17.270103454589844</v>
      </c>
      <c r="AM336" s="3">
        <v>92.04052734375</v>
      </c>
      <c r="AN336" s="3">
        <v>78.506935119628906</v>
      </c>
    </row>
    <row r="337" spans="1:40">
      <c r="A337" s="3">
        <v>114069103</v>
      </c>
      <c r="B337" s="3" t="s">
        <v>539</v>
      </c>
      <c r="C337" s="3" t="s">
        <v>791</v>
      </c>
      <c r="D337" s="52" t="s">
        <v>52</v>
      </c>
      <c r="E337" s="52">
        <v>2112682.25</v>
      </c>
      <c r="F337" s="52">
        <v>616782.4375</v>
      </c>
      <c r="G337" s="52">
        <v>1085175.75</v>
      </c>
      <c r="H337" s="52">
        <v>2009804.375</v>
      </c>
      <c r="I337" s="52">
        <v>195940.890625</v>
      </c>
      <c r="J337" s="52">
        <v>2303811</v>
      </c>
      <c r="K337" s="52">
        <v>498060.125</v>
      </c>
      <c r="L337" s="52"/>
      <c r="M337" s="52">
        <v>2112682.25</v>
      </c>
      <c r="N337" s="52">
        <v>616782.4375</v>
      </c>
      <c r="O337" s="52">
        <v>1326325.875</v>
      </c>
      <c r="P337" s="52">
        <v>2456427.5</v>
      </c>
      <c r="Q337" s="52"/>
      <c r="R337" s="52"/>
      <c r="V337" s="3">
        <v>616782.4375</v>
      </c>
      <c r="W337" s="3">
        <v>5901663.5</v>
      </c>
      <c r="X337" s="3">
        <v>6518446</v>
      </c>
      <c r="Y337" s="3">
        <v>2920593.5</v>
      </c>
      <c r="Z337" s="3">
        <v>5895435.5</v>
      </c>
      <c r="AA337" s="3">
        <v>17905906</v>
      </c>
      <c r="AB337" s="3">
        <v>0.64130997657775879</v>
      </c>
      <c r="AC337" s="3">
        <v>0.22743628919124603</v>
      </c>
      <c r="AD337" s="3">
        <v>27920828</v>
      </c>
      <c r="AE337" s="3">
        <v>119524840</v>
      </c>
      <c r="AF337" s="3">
        <v>34409100</v>
      </c>
      <c r="AG337" s="3">
        <v>332013.4375</v>
      </c>
      <c r="AH337" s="3">
        <v>78248872</v>
      </c>
      <c r="AI337" s="3">
        <v>0</v>
      </c>
      <c r="AJ337" s="3">
        <v>0</v>
      </c>
      <c r="AK337" s="3">
        <v>235.67984008789063</v>
      </c>
      <c r="AL337" s="3">
        <v>19.633079528808594</v>
      </c>
      <c r="AM337" s="3">
        <v>84.095474243164063</v>
      </c>
      <c r="AN337" s="3">
        <v>103.63767242431641</v>
      </c>
    </row>
    <row r="338" spans="1:40">
      <c r="A338" s="3">
        <v>114069353</v>
      </c>
      <c r="B338" s="3" t="s">
        <v>547</v>
      </c>
      <c r="C338" s="3" t="s">
        <v>791</v>
      </c>
      <c r="D338" s="52" t="s">
        <v>52</v>
      </c>
      <c r="E338" s="52">
        <v>507924.4375</v>
      </c>
      <c r="F338" s="52">
        <v>171359.84375</v>
      </c>
      <c r="G338" s="52">
        <v>382233.1875</v>
      </c>
      <c r="H338" s="52">
        <v>62882.55078125</v>
      </c>
      <c r="I338" s="52">
        <v>58667.0078125</v>
      </c>
      <c r="J338" s="52">
        <v>707307.5</v>
      </c>
      <c r="K338" s="52">
        <v>149854.15625</v>
      </c>
      <c r="L338" s="52"/>
      <c r="M338" s="52">
        <v>507924.4375</v>
      </c>
      <c r="N338" s="52">
        <v>171359.84375</v>
      </c>
      <c r="O338" s="52">
        <v>467173.90625</v>
      </c>
      <c r="P338" s="52">
        <v>76856.453125</v>
      </c>
      <c r="Q338" s="52"/>
      <c r="R338" s="52"/>
      <c r="V338" s="3">
        <v>171359.84375</v>
      </c>
      <c r="W338" s="3">
        <v>1161561.375</v>
      </c>
      <c r="X338" s="3">
        <v>1332921.25</v>
      </c>
      <c r="Y338" s="3">
        <v>878667.375</v>
      </c>
      <c r="Z338" s="3">
        <v>1051954.875</v>
      </c>
      <c r="AA338" s="3">
        <v>4769194</v>
      </c>
      <c r="AB338" s="3">
        <v>0.60155487060546875</v>
      </c>
      <c r="AC338" s="3">
        <v>0.19186548888683319</v>
      </c>
      <c r="AD338" s="3">
        <v>7928111</v>
      </c>
      <c r="AE338" s="3">
        <v>39844632</v>
      </c>
      <c r="AF338" s="3">
        <v>16258507</v>
      </c>
      <c r="AG338" s="3">
        <v>110679.53125</v>
      </c>
      <c r="AH338" s="3">
        <v>27611439</v>
      </c>
      <c r="AI338" s="3">
        <v>0</v>
      </c>
      <c r="AJ338" s="3">
        <v>0</v>
      </c>
      <c r="AK338" s="3">
        <v>249.47195434570313</v>
      </c>
      <c r="AL338" s="3">
        <v>12.043068885803223</v>
      </c>
      <c r="AM338" s="3">
        <v>71.631233215332031</v>
      </c>
      <c r="AN338" s="3">
        <v>146.89714050292969</v>
      </c>
    </row>
    <row r="339" spans="1:40">
      <c r="A339" s="3">
        <v>115000000</v>
      </c>
      <c r="B339" s="3" t="s">
        <v>640</v>
      </c>
      <c r="C339" s="3" t="s">
        <v>627</v>
      </c>
      <c r="D339" s="52" t="s">
        <v>57</v>
      </c>
      <c r="E339" s="52"/>
      <c r="F339" s="52"/>
      <c r="G339" s="52"/>
      <c r="H339" s="52"/>
      <c r="I339" s="52"/>
      <c r="J339" s="52">
        <v>1254787.75</v>
      </c>
      <c r="K339" s="52">
        <v>277744.53125</v>
      </c>
      <c r="L339" s="52"/>
      <c r="M339" s="52"/>
      <c r="N339" s="52"/>
      <c r="O339" s="52"/>
      <c r="P339" s="52"/>
      <c r="Q339" s="52"/>
      <c r="R339" s="52">
        <v>1518030.375</v>
      </c>
      <c r="S339" s="3">
        <v>1297146.625</v>
      </c>
      <c r="T339" s="3">
        <v>1416464</v>
      </c>
      <c r="U339" s="3">
        <v>1416464</v>
      </c>
      <c r="V339" s="3">
        <v>1416464</v>
      </c>
      <c r="W339" s="3">
        <v>4509385.5</v>
      </c>
      <c r="X339" s="3">
        <v>5925849.5</v>
      </c>
      <c r="Y339" s="3">
        <v>1254787.75</v>
      </c>
      <c r="Z339" s="3">
        <v>0</v>
      </c>
      <c r="AA339" s="3">
        <v>24415664</v>
      </c>
      <c r="AB339" s="3">
        <v>0.65088623762130737</v>
      </c>
      <c r="AC339" s="3">
        <v>0.37331306934356689</v>
      </c>
      <c r="AD339" s="3">
        <v>37511416</v>
      </c>
      <c r="AE339" s="3">
        <v>100170920</v>
      </c>
      <c r="AF339" s="3">
        <v>11421302</v>
      </c>
      <c r="AG339" s="3">
        <v>278252.5625</v>
      </c>
      <c r="AJ339" s="3">
        <v>0</v>
      </c>
      <c r="AL339" s="3">
        <v>21.296657562255859</v>
      </c>
      <c r="AM339" s="3">
        <v>134.8106689453125</v>
      </c>
      <c r="AN339" s="3">
        <v>41.046527862548828</v>
      </c>
    </row>
    <row r="340" spans="1:40">
      <c r="A340" s="3">
        <v>115210503</v>
      </c>
      <c r="B340" s="3" t="s">
        <v>86</v>
      </c>
      <c r="C340" s="3" t="s">
        <v>791</v>
      </c>
      <c r="D340" s="52" t="s">
        <v>57</v>
      </c>
      <c r="E340" s="52">
        <v>1890797</v>
      </c>
      <c r="F340" s="52">
        <v>406714.34375</v>
      </c>
      <c r="G340" s="52">
        <v>605156.6875</v>
      </c>
      <c r="H340" s="52">
        <v>424683.4375</v>
      </c>
      <c r="I340" s="52">
        <v>309114.09375</v>
      </c>
      <c r="J340" s="52">
        <v>816628.5</v>
      </c>
      <c r="K340" s="52">
        <v>173782.703125</v>
      </c>
      <c r="L340" s="52">
        <v>14934.599609375</v>
      </c>
      <c r="M340" s="52">
        <v>1890797</v>
      </c>
      <c r="N340" s="52">
        <v>406714.34375</v>
      </c>
      <c r="O340" s="52">
        <v>739636</v>
      </c>
      <c r="P340" s="52">
        <v>519057.5625</v>
      </c>
      <c r="Q340" s="52">
        <v>14934.599609375</v>
      </c>
      <c r="R340" s="52"/>
      <c r="V340" s="3">
        <v>406714.34375</v>
      </c>
      <c r="W340" s="3">
        <v>3418468.5</v>
      </c>
      <c r="X340" s="3">
        <v>3825182.75</v>
      </c>
      <c r="Y340" s="3">
        <v>1223342.875</v>
      </c>
      <c r="Z340" s="3">
        <v>3164425</v>
      </c>
      <c r="AA340" s="3">
        <v>16219761</v>
      </c>
      <c r="AB340" s="3">
        <v>0.79748713970184326</v>
      </c>
      <c r="AC340" s="3">
        <v>0.32185140252113342</v>
      </c>
      <c r="AD340" s="3">
        <v>20338586</v>
      </c>
      <c r="AE340" s="3">
        <v>61362876</v>
      </c>
      <c r="AF340" s="3">
        <v>17602992</v>
      </c>
      <c r="AG340" s="3">
        <v>170452.4375</v>
      </c>
      <c r="AH340" s="3">
        <v>30448923</v>
      </c>
      <c r="AI340" s="3">
        <v>0</v>
      </c>
      <c r="AJ340" s="3">
        <v>0</v>
      </c>
      <c r="AK340" s="3">
        <v>178.63589477539063</v>
      </c>
      <c r="AL340" s="3">
        <v>22.441349029541016</v>
      </c>
      <c r="AM340" s="3">
        <v>119.32118225097656</v>
      </c>
      <c r="AN340" s="3">
        <v>103.27216339111328</v>
      </c>
    </row>
    <row r="341" spans="1:40">
      <c r="A341" s="3">
        <v>115211003</v>
      </c>
      <c r="B341" s="3" t="s">
        <v>108</v>
      </c>
      <c r="C341" s="3" t="s">
        <v>791</v>
      </c>
      <c r="D341" s="52" t="s">
        <v>57</v>
      </c>
      <c r="E341" s="52">
        <v>338873.6875</v>
      </c>
      <c r="F341" s="52">
        <v>100665.6015625</v>
      </c>
      <c r="G341" s="52">
        <v>197538.734375</v>
      </c>
      <c r="H341" s="52">
        <v>44927.1015625</v>
      </c>
      <c r="I341" s="52">
        <v>1468.4000244140625</v>
      </c>
      <c r="J341" s="52">
        <v>482702.90625</v>
      </c>
      <c r="K341" s="52">
        <v>102416.59375</v>
      </c>
      <c r="L341" s="52"/>
      <c r="M341" s="52">
        <v>338873.6875</v>
      </c>
      <c r="N341" s="52">
        <v>100665.6015625</v>
      </c>
      <c r="O341" s="52">
        <v>241436.234375</v>
      </c>
      <c r="P341" s="52">
        <v>54910.8984375</v>
      </c>
      <c r="Q341" s="52"/>
      <c r="R341" s="52"/>
      <c r="V341" s="3">
        <v>100665.6015625</v>
      </c>
      <c r="W341" s="3">
        <v>685224.5</v>
      </c>
      <c r="X341" s="3">
        <v>785890.125</v>
      </c>
      <c r="Y341" s="3">
        <v>583368.5</v>
      </c>
      <c r="Z341" s="3">
        <v>635220.8125</v>
      </c>
      <c r="AA341" s="3">
        <v>3198954.5</v>
      </c>
      <c r="AB341" s="3">
        <v>0.58666670322418213</v>
      </c>
      <c r="AC341" s="3">
        <v>0.18151798844337463</v>
      </c>
      <c r="AD341" s="3">
        <v>5452763</v>
      </c>
      <c r="AE341" s="3">
        <v>29247388</v>
      </c>
      <c r="AF341" s="3">
        <v>10523166</v>
      </c>
      <c r="AG341" s="3">
        <v>81242.7421875</v>
      </c>
      <c r="AH341" s="3">
        <v>15470709</v>
      </c>
      <c r="AI341" s="3">
        <v>0</v>
      </c>
      <c r="AJ341" s="3">
        <v>0</v>
      </c>
      <c r="AK341" s="3">
        <v>190.42573547363281</v>
      </c>
      <c r="AL341" s="3">
        <v>9.6733579635620117</v>
      </c>
      <c r="AM341" s="3">
        <v>67.116928100585938</v>
      </c>
      <c r="AN341" s="3">
        <v>129.5274658203125</v>
      </c>
    </row>
    <row r="342" spans="1:40">
      <c r="A342" s="3">
        <v>115211103</v>
      </c>
      <c r="B342" s="3" t="s">
        <v>112</v>
      </c>
      <c r="C342" s="3" t="s">
        <v>791</v>
      </c>
      <c r="D342" s="52" t="s">
        <v>57</v>
      </c>
      <c r="E342" s="52">
        <v>2833845.25</v>
      </c>
      <c r="F342" s="52">
        <v>633359.25</v>
      </c>
      <c r="G342" s="52">
        <v>867540.375</v>
      </c>
      <c r="H342" s="52">
        <v>1856641</v>
      </c>
      <c r="I342" s="52">
        <v>219550.78125</v>
      </c>
      <c r="J342" s="52">
        <v>1487810.625</v>
      </c>
      <c r="K342" s="52">
        <v>313963.53125</v>
      </c>
      <c r="L342" s="52">
        <v>145186.953125</v>
      </c>
      <c r="M342" s="52">
        <v>2833845.25</v>
      </c>
      <c r="N342" s="52">
        <v>633359.25</v>
      </c>
      <c r="O342" s="52">
        <v>1060327.125</v>
      </c>
      <c r="P342" s="52">
        <v>2269228</v>
      </c>
      <c r="Q342" s="52">
        <v>145186.953125</v>
      </c>
      <c r="R342" s="52"/>
      <c r="V342" s="3">
        <v>633359.25</v>
      </c>
      <c r="W342" s="3">
        <v>6236728</v>
      </c>
      <c r="X342" s="3">
        <v>6870087</v>
      </c>
      <c r="Y342" s="3">
        <v>2121170</v>
      </c>
      <c r="Z342" s="3">
        <v>6308587.5</v>
      </c>
      <c r="AA342" s="3">
        <v>22834052</v>
      </c>
      <c r="AB342" s="3">
        <v>0.76074397563934326</v>
      </c>
      <c r="AC342" s="3">
        <v>0.30060842633247375</v>
      </c>
      <c r="AD342" s="3">
        <v>30015422</v>
      </c>
      <c r="AE342" s="3">
        <v>96050424</v>
      </c>
      <c r="AF342" s="3">
        <v>35262400</v>
      </c>
      <c r="AG342" s="3">
        <v>266806.71875</v>
      </c>
      <c r="AH342" s="3">
        <v>54056765</v>
      </c>
      <c r="AI342" s="3">
        <v>0</v>
      </c>
      <c r="AJ342" s="3">
        <v>0</v>
      </c>
      <c r="AK342" s="3">
        <v>202.60646057128906</v>
      </c>
      <c r="AL342" s="3">
        <v>25.749301910400391</v>
      </c>
      <c r="AM342" s="3">
        <v>112.49874877929688</v>
      </c>
      <c r="AN342" s="3">
        <v>132.16458129882813</v>
      </c>
    </row>
    <row r="343" spans="1:40">
      <c r="A343" s="3">
        <v>115211603</v>
      </c>
      <c r="B343" s="3" t="s">
        <v>159</v>
      </c>
      <c r="C343" s="3" t="s">
        <v>791</v>
      </c>
      <c r="D343" s="52" t="s">
        <v>57</v>
      </c>
      <c r="E343" s="52">
        <v>2682512.75</v>
      </c>
      <c r="F343" s="52">
        <v>679076.875</v>
      </c>
      <c r="G343" s="52">
        <v>748201.9375</v>
      </c>
      <c r="H343" s="52">
        <v>236896.65625</v>
      </c>
      <c r="I343" s="52">
        <v>449984.40625</v>
      </c>
      <c r="J343" s="52">
        <v>2907286.75</v>
      </c>
      <c r="K343" s="52">
        <v>629769.4375</v>
      </c>
      <c r="L343" s="52">
        <v>38897.1015625</v>
      </c>
      <c r="M343" s="52">
        <v>2682512.75</v>
      </c>
      <c r="N343" s="52">
        <v>679076.875</v>
      </c>
      <c r="O343" s="52">
        <v>914469</v>
      </c>
      <c r="P343" s="52">
        <v>289540.34375</v>
      </c>
      <c r="Q343" s="52">
        <v>38897.1015625</v>
      </c>
      <c r="R343" s="52"/>
      <c r="V343" s="3">
        <v>679076.875</v>
      </c>
      <c r="W343" s="3">
        <v>4786262.5</v>
      </c>
      <c r="X343" s="3">
        <v>5465339.5</v>
      </c>
      <c r="Y343" s="3">
        <v>3586363.5</v>
      </c>
      <c r="Z343" s="3">
        <v>3925419</v>
      </c>
      <c r="AA343" s="3">
        <v>23406846</v>
      </c>
      <c r="AB343" s="3">
        <v>0.64708775281906128</v>
      </c>
      <c r="AC343" s="3">
        <v>0.22425535321235657</v>
      </c>
      <c r="AD343" s="3">
        <v>36172600</v>
      </c>
      <c r="AE343" s="3">
        <v>162073040</v>
      </c>
      <c r="AF343" s="3">
        <v>17481860</v>
      </c>
      <c r="AG343" s="3">
        <v>450202.875</v>
      </c>
      <c r="AH343" s="3">
        <v>103403581</v>
      </c>
      <c r="AI343" s="3">
        <v>0</v>
      </c>
      <c r="AJ343" s="3">
        <v>0</v>
      </c>
      <c r="AK343" s="3">
        <v>229.68218994140625</v>
      </c>
      <c r="AL343" s="3">
        <v>12.139725685119629</v>
      </c>
      <c r="AM343" s="3">
        <v>80.347335815429688</v>
      </c>
      <c r="AN343" s="3">
        <v>38.831069946289063</v>
      </c>
    </row>
    <row r="344" spans="1:40">
      <c r="A344" s="3">
        <v>115211657</v>
      </c>
      <c r="B344" s="3" t="s">
        <v>573</v>
      </c>
      <c r="C344" s="3" t="s">
        <v>552</v>
      </c>
      <c r="D344" s="52" t="s">
        <v>57</v>
      </c>
      <c r="E344" s="52"/>
      <c r="F344" s="52"/>
      <c r="G344" s="52"/>
      <c r="H344" s="52"/>
      <c r="I344" s="52"/>
      <c r="J344" s="52">
        <v>168330.984375</v>
      </c>
      <c r="K344" s="52">
        <v>34568.69140625</v>
      </c>
      <c r="L344" s="52">
        <v>294316.34375</v>
      </c>
      <c r="M344" s="52"/>
      <c r="N344" s="52"/>
      <c r="O344" s="52"/>
      <c r="P344" s="52"/>
      <c r="Q344" s="52">
        <v>294316.34375</v>
      </c>
      <c r="R344" s="52"/>
      <c r="V344" s="3">
        <v>0</v>
      </c>
      <c r="W344" s="3">
        <v>328885.03125</v>
      </c>
      <c r="X344" s="3">
        <v>328885.03125</v>
      </c>
      <c r="Y344" s="3">
        <v>168330.984375</v>
      </c>
      <c r="Z344" s="3">
        <v>294316.34375</v>
      </c>
      <c r="AA344" s="3">
        <v>1283480</v>
      </c>
      <c r="AB344" s="3">
        <v>0.59495431184768677</v>
      </c>
      <c r="AC344" s="3">
        <v>0.20889635384082794</v>
      </c>
      <c r="AD344" s="3">
        <v>2157275</v>
      </c>
      <c r="AE344" s="3">
        <v>10414091</v>
      </c>
      <c r="AF344" s="3">
        <v>1014517</v>
      </c>
      <c r="AG344" s="3">
        <v>28928.03125</v>
      </c>
      <c r="AJ344" s="3">
        <v>0</v>
      </c>
      <c r="AL344" s="3">
        <v>11.369077682495117</v>
      </c>
      <c r="AM344" s="3">
        <v>74.573860168457031</v>
      </c>
      <c r="AN344" s="3">
        <v>35.070377349853516</v>
      </c>
    </row>
    <row r="345" spans="1:40">
      <c r="A345" s="3">
        <v>115212503</v>
      </c>
      <c r="B345" s="3" t="s">
        <v>178</v>
      </c>
      <c r="C345" s="3" t="s">
        <v>791</v>
      </c>
      <c r="D345" s="52" t="s">
        <v>57</v>
      </c>
      <c r="E345" s="52">
        <v>1301850.625</v>
      </c>
      <c r="F345" s="52">
        <v>313713.4375</v>
      </c>
      <c r="G345" s="52">
        <v>526086.3125</v>
      </c>
      <c r="H345" s="52">
        <v>789275.6875</v>
      </c>
      <c r="I345" s="52">
        <v>139820.671875</v>
      </c>
      <c r="J345" s="52">
        <v>633210.0625</v>
      </c>
      <c r="K345" s="52">
        <v>134760.921875</v>
      </c>
      <c r="L345" s="52"/>
      <c r="M345" s="52">
        <v>1301850.625</v>
      </c>
      <c r="N345" s="52">
        <v>313713.4375</v>
      </c>
      <c r="O345" s="52">
        <v>642994.375</v>
      </c>
      <c r="P345" s="52">
        <v>964670.3125</v>
      </c>
      <c r="Q345" s="52"/>
      <c r="R345" s="52"/>
      <c r="V345" s="3">
        <v>313713.4375</v>
      </c>
      <c r="W345" s="3">
        <v>2891794.5</v>
      </c>
      <c r="X345" s="3">
        <v>3205508</v>
      </c>
      <c r="Y345" s="3">
        <v>946923.5</v>
      </c>
      <c r="Z345" s="3">
        <v>2909515.25</v>
      </c>
      <c r="AA345" s="3">
        <v>10833464</v>
      </c>
      <c r="AB345" s="3">
        <v>0.78070992231369019</v>
      </c>
      <c r="AC345" s="3">
        <v>0.29358255863189697</v>
      </c>
      <c r="AD345" s="3">
        <v>13876427</v>
      </c>
      <c r="AE345" s="3">
        <v>47563936</v>
      </c>
      <c r="AF345" s="3">
        <v>9115377</v>
      </c>
      <c r="AG345" s="3">
        <v>132122.046875</v>
      </c>
      <c r="AH345" s="3">
        <v>24892289</v>
      </c>
      <c r="AI345" s="3">
        <v>0</v>
      </c>
      <c r="AJ345" s="3">
        <v>0</v>
      </c>
      <c r="AK345" s="3">
        <v>188.40374755859375</v>
      </c>
      <c r="AL345" s="3">
        <v>24.26171875</v>
      </c>
      <c r="AM345" s="3">
        <v>105.02733612060547</v>
      </c>
      <c r="AN345" s="3">
        <v>68.992095947265625</v>
      </c>
    </row>
    <row r="346" spans="1:40">
      <c r="A346" s="3">
        <v>115216503</v>
      </c>
      <c r="B346" s="3" t="s">
        <v>294</v>
      </c>
      <c r="C346" s="3" t="s">
        <v>791</v>
      </c>
      <c r="D346" s="52" t="s">
        <v>57</v>
      </c>
      <c r="E346" s="52">
        <v>1590907.75</v>
      </c>
      <c r="F346" s="52">
        <v>421239.4375</v>
      </c>
      <c r="G346" s="52">
        <v>695999.625</v>
      </c>
      <c r="H346" s="52">
        <v>1113676.25</v>
      </c>
      <c r="I346" s="52">
        <v>173355.859375</v>
      </c>
      <c r="J346" s="52">
        <v>1465608.625</v>
      </c>
      <c r="K346" s="52">
        <v>314745.21875</v>
      </c>
      <c r="L346" s="52"/>
      <c r="M346" s="52">
        <v>1590907.75</v>
      </c>
      <c r="N346" s="52">
        <v>421239.4375</v>
      </c>
      <c r="O346" s="52">
        <v>850666.1875</v>
      </c>
      <c r="P346" s="52">
        <v>1361159.75</v>
      </c>
      <c r="Q346" s="52"/>
      <c r="R346" s="52"/>
      <c r="V346" s="3">
        <v>421239.4375</v>
      </c>
      <c r="W346" s="3">
        <v>3888684.75</v>
      </c>
      <c r="X346" s="3">
        <v>4309924</v>
      </c>
      <c r="Y346" s="3">
        <v>1886848</v>
      </c>
      <c r="Z346" s="3">
        <v>3802733.75</v>
      </c>
      <c r="AA346" s="3">
        <v>13358472</v>
      </c>
      <c r="AB346" s="3">
        <v>0.63523977994918823</v>
      </c>
      <c r="AC346" s="3">
        <v>0.24718266725540161</v>
      </c>
      <c r="AD346" s="3">
        <v>21029024</v>
      </c>
      <c r="AE346" s="3">
        <v>84712768</v>
      </c>
      <c r="AF346" s="3">
        <v>19513968</v>
      </c>
      <c r="AG346" s="3">
        <v>235313.25</v>
      </c>
      <c r="AH346" s="3">
        <v>50910649</v>
      </c>
      <c r="AI346" s="3">
        <v>0</v>
      </c>
      <c r="AJ346" s="3">
        <v>0</v>
      </c>
      <c r="AK346" s="3">
        <v>216.3526611328125</v>
      </c>
      <c r="AL346" s="3">
        <v>18.31568717956543</v>
      </c>
      <c r="AM346" s="3">
        <v>89.3660888671875</v>
      </c>
      <c r="AN346" s="3">
        <v>82.927619934082031</v>
      </c>
    </row>
    <row r="347" spans="1:40">
      <c r="A347" s="3">
        <v>115218003</v>
      </c>
      <c r="B347" s="3" t="s">
        <v>439</v>
      </c>
      <c r="C347" s="3" t="s">
        <v>791</v>
      </c>
      <c r="D347" s="52" t="s">
        <v>57</v>
      </c>
      <c r="E347" s="52">
        <v>2094832.5</v>
      </c>
      <c r="F347" s="52">
        <v>404079.75</v>
      </c>
      <c r="G347" s="52">
        <v>724561.75</v>
      </c>
      <c r="H347" s="52">
        <v>1394978.875</v>
      </c>
      <c r="I347" s="52">
        <v>268318.875</v>
      </c>
      <c r="J347" s="52">
        <v>1168032.25</v>
      </c>
      <c r="K347" s="52">
        <v>244175.625</v>
      </c>
      <c r="L347" s="52"/>
      <c r="M347" s="52">
        <v>2094832.5</v>
      </c>
      <c r="N347" s="52">
        <v>404079.75</v>
      </c>
      <c r="O347" s="52">
        <v>885575.5</v>
      </c>
      <c r="P347" s="52">
        <v>1704974.125</v>
      </c>
      <c r="Q347" s="52"/>
      <c r="R347" s="52"/>
      <c r="V347" s="3">
        <v>404079.75</v>
      </c>
      <c r="W347" s="3">
        <v>4726867.5</v>
      </c>
      <c r="X347" s="3">
        <v>5130947</v>
      </c>
      <c r="Y347" s="3">
        <v>1572112</v>
      </c>
      <c r="Z347" s="3">
        <v>4685382</v>
      </c>
      <c r="AA347" s="3">
        <v>16714456</v>
      </c>
      <c r="AB347" s="3">
        <v>0.75844597816467285</v>
      </c>
      <c r="AC347" s="3">
        <v>0.35988777875900269</v>
      </c>
      <c r="AD347" s="3">
        <v>22037768</v>
      </c>
      <c r="AE347" s="3">
        <v>60169512</v>
      </c>
      <c r="AF347" s="3">
        <v>17214740</v>
      </c>
      <c r="AG347" s="3">
        <v>167137.53125</v>
      </c>
      <c r="AH347" s="3">
        <v>31242489</v>
      </c>
      <c r="AI347" s="3">
        <v>0</v>
      </c>
      <c r="AJ347" s="3">
        <v>0</v>
      </c>
      <c r="AK347" s="3">
        <v>186.92683410644531</v>
      </c>
      <c r="AL347" s="3">
        <v>30.698951721191406</v>
      </c>
      <c r="AM347" s="3">
        <v>131.85409545898438</v>
      </c>
      <c r="AN347" s="3">
        <v>102.99745178222656</v>
      </c>
    </row>
    <row r="348" spans="1:40">
      <c r="A348" s="3">
        <v>115218303</v>
      </c>
      <c r="B348" s="3" t="s">
        <v>448</v>
      </c>
      <c r="C348" s="3" t="s">
        <v>791</v>
      </c>
      <c r="D348" s="52" t="s">
        <v>57</v>
      </c>
      <c r="E348" s="52">
        <v>883648.9375</v>
      </c>
      <c r="F348" s="52">
        <v>199639.203125</v>
      </c>
      <c r="G348" s="52">
        <v>426460.8125</v>
      </c>
      <c r="H348" s="52">
        <v>197450.09375</v>
      </c>
      <c r="I348" s="52">
        <v>93095.53125</v>
      </c>
      <c r="J348" s="52">
        <v>625043.8125</v>
      </c>
      <c r="K348" s="52">
        <v>134223.4375</v>
      </c>
      <c r="L348" s="52"/>
      <c r="M348" s="52">
        <v>883648.9375</v>
      </c>
      <c r="N348" s="52">
        <v>199639.203125</v>
      </c>
      <c r="O348" s="52">
        <v>521229.90625</v>
      </c>
      <c r="P348" s="52">
        <v>241327.90625</v>
      </c>
      <c r="Q348" s="52"/>
      <c r="R348" s="52"/>
      <c r="V348" s="3">
        <v>199639.203125</v>
      </c>
      <c r="W348" s="3">
        <v>1734878.75</v>
      </c>
      <c r="X348" s="3">
        <v>1934518</v>
      </c>
      <c r="Y348" s="3">
        <v>824683</v>
      </c>
      <c r="Z348" s="3">
        <v>1646206.75</v>
      </c>
      <c r="AA348" s="3">
        <v>8003044.5</v>
      </c>
      <c r="AB348" s="3">
        <v>0.71106648445129395</v>
      </c>
      <c r="AC348" s="3">
        <v>0.26759618520736694</v>
      </c>
      <c r="AD348" s="3">
        <v>11254988</v>
      </c>
      <c r="AE348" s="3">
        <v>41213524</v>
      </c>
      <c r="AF348" s="3">
        <v>11148254</v>
      </c>
      <c r="AG348" s="3">
        <v>114482.0078125</v>
      </c>
      <c r="AH348" s="3">
        <v>25482588</v>
      </c>
      <c r="AI348" s="3">
        <v>0</v>
      </c>
      <c r="AJ348" s="3">
        <v>0</v>
      </c>
      <c r="AK348" s="3">
        <v>222.59033203125</v>
      </c>
      <c r="AL348" s="3">
        <v>16.898008346557617</v>
      </c>
      <c r="AM348" s="3">
        <v>98.312286376953125</v>
      </c>
      <c r="AN348" s="3">
        <v>97.379966735839844</v>
      </c>
    </row>
    <row r="349" spans="1:40">
      <c r="A349" s="3">
        <v>115219002</v>
      </c>
      <c r="B349" s="3" t="s">
        <v>526</v>
      </c>
      <c r="C349" s="3" t="s">
        <v>791</v>
      </c>
      <c r="D349" s="52" t="s">
        <v>57</v>
      </c>
      <c r="E349" s="52">
        <v>2720244.25</v>
      </c>
      <c r="F349" s="52">
        <v>836643.4375</v>
      </c>
      <c r="G349" s="52">
        <v>1014556.5</v>
      </c>
      <c r="H349" s="52">
        <v>2338930.25</v>
      </c>
      <c r="I349" s="52">
        <v>375222.59375</v>
      </c>
      <c r="J349" s="52">
        <v>2341067</v>
      </c>
      <c r="K349" s="52">
        <v>461030.625</v>
      </c>
      <c r="L349" s="52"/>
      <c r="M349" s="52">
        <v>2720244.25</v>
      </c>
      <c r="N349" s="52">
        <v>836643.4375</v>
      </c>
      <c r="O349" s="52">
        <v>1240013.5</v>
      </c>
      <c r="P349" s="52">
        <v>2858692.75</v>
      </c>
      <c r="Q349" s="52"/>
      <c r="R349" s="52"/>
      <c r="V349" s="3">
        <v>836643.4375</v>
      </c>
      <c r="W349" s="3">
        <v>6909984</v>
      </c>
      <c r="X349" s="3">
        <v>7746627.5</v>
      </c>
      <c r="Y349" s="3">
        <v>3177710.5</v>
      </c>
      <c r="Z349" s="3">
        <v>6818950.5</v>
      </c>
      <c r="AA349" s="3">
        <v>25449272</v>
      </c>
      <c r="AB349" s="3">
        <v>0.70744746923446655</v>
      </c>
      <c r="AC349" s="3">
        <v>0.25132650136947632</v>
      </c>
      <c r="AD349" s="3">
        <v>35973372</v>
      </c>
      <c r="AE349" s="3">
        <v>141252144</v>
      </c>
      <c r="AF349" s="3">
        <v>21630396</v>
      </c>
      <c r="AG349" s="3">
        <v>392367.0625</v>
      </c>
      <c r="AH349" s="3">
        <v>79490208</v>
      </c>
      <c r="AI349" s="3">
        <v>0</v>
      </c>
      <c r="AJ349" s="3">
        <v>0</v>
      </c>
      <c r="AK349" s="3">
        <v>202.59144592285156</v>
      </c>
      <c r="AL349" s="3">
        <v>19.743316650390625</v>
      </c>
      <c r="AM349" s="3">
        <v>91.682952880859375</v>
      </c>
      <c r="AN349" s="3">
        <v>55.127960205078125</v>
      </c>
    </row>
    <row r="350" spans="1:40">
      <c r="A350" s="3">
        <v>115221402</v>
      </c>
      <c r="B350" s="3" t="s">
        <v>120</v>
      </c>
      <c r="C350" s="3" t="s">
        <v>791</v>
      </c>
      <c r="D350" s="52" t="s">
        <v>57</v>
      </c>
      <c r="E350" s="52">
        <v>4476140</v>
      </c>
      <c r="F350" s="52">
        <v>1244074.75</v>
      </c>
      <c r="G350" s="52">
        <v>2054725.75</v>
      </c>
      <c r="H350" s="52">
        <v>5010326</v>
      </c>
      <c r="I350" s="52">
        <v>674721.125</v>
      </c>
      <c r="J350" s="52">
        <v>3565937.5</v>
      </c>
      <c r="K350" s="52">
        <v>739738.6875</v>
      </c>
      <c r="L350" s="52"/>
      <c r="M350" s="52">
        <v>4476140</v>
      </c>
      <c r="N350" s="52">
        <v>1244074.75</v>
      </c>
      <c r="O350" s="52">
        <v>2511331.5</v>
      </c>
      <c r="P350" s="52">
        <v>6123732</v>
      </c>
      <c r="Q350" s="52"/>
      <c r="R350" s="52"/>
      <c r="V350" s="3">
        <v>1244074.75</v>
      </c>
      <c r="W350" s="3">
        <v>12955652</v>
      </c>
      <c r="X350" s="3">
        <v>14199727</v>
      </c>
      <c r="Y350" s="3">
        <v>4810012</v>
      </c>
      <c r="Z350" s="3">
        <v>13111204</v>
      </c>
      <c r="AA350" s="3">
        <v>38446660</v>
      </c>
      <c r="AB350" s="3">
        <v>0.69421505928039551</v>
      </c>
      <c r="AC350" s="3">
        <v>0.23434947431087494</v>
      </c>
      <c r="AD350" s="3">
        <v>55381484</v>
      </c>
      <c r="AE350" s="3">
        <v>234266384</v>
      </c>
      <c r="AF350" s="3">
        <v>33195222</v>
      </c>
      <c r="AG350" s="3">
        <v>650739.9375</v>
      </c>
      <c r="AH350" s="3">
        <v>100516892</v>
      </c>
      <c r="AI350" s="3">
        <v>0</v>
      </c>
      <c r="AJ350" s="3">
        <v>0</v>
      </c>
      <c r="AK350" s="3">
        <v>154.46553039550781</v>
      </c>
      <c r="AL350" s="3">
        <v>21.820894241333008</v>
      </c>
      <c r="AM350" s="3">
        <v>85.105400085449219</v>
      </c>
      <c r="AN350" s="3">
        <v>51.011501312255859</v>
      </c>
    </row>
    <row r="351" spans="1:40">
      <c r="A351" s="3">
        <v>115221607</v>
      </c>
      <c r="B351" s="3" t="s">
        <v>574</v>
      </c>
      <c r="C351" s="3" t="s">
        <v>552</v>
      </c>
      <c r="D351" s="52" t="s">
        <v>57</v>
      </c>
      <c r="E351" s="52"/>
      <c r="F351" s="52"/>
      <c r="G351" s="52"/>
      <c r="H351" s="52"/>
      <c r="I351" s="52"/>
      <c r="J351" s="52">
        <v>397858.25</v>
      </c>
      <c r="K351" s="52">
        <v>88924.265625</v>
      </c>
      <c r="L351" s="52">
        <v>284525.40625</v>
      </c>
      <c r="M351" s="52"/>
      <c r="N351" s="52"/>
      <c r="O351" s="52"/>
      <c r="P351" s="52"/>
      <c r="Q351" s="52">
        <v>284525.40625</v>
      </c>
      <c r="R351" s="52"/>
      <c r="V351" s="3">
        <v>0</v>
      </c>
      <c r="W351" s="3">
        <v>373449.6875</v>
      </c>
      <c r="X351" s="3">
        <v>373449.6875</v>
      </c>
      <c r="Y351" s="3">
        <v>397858.25</v>
      </c>
      <c r="Z351" s="3">
        <v>284525.40625</v>
      </c>
      <c r="AA351" s="3">
        <v>1655303.5</v>
      </c>
      <c r="AB351" s="3">
        <v>0.46856623888015747</v>
      </c>
      <c r="AC351" s="3">
        <v>0.15400700271129608</v>
      </c>
      <c r="AD351" s="3">
        <v>3532699</v>
      </c>
      <c r="AE351" s="3">
        <v>23025768</v>
      </c>
      <c r="AF351" s="3">
        <v>727890</v>
      </c>
      <c r="AG351" s="3">
        <v>63960.46484375</v>
      </c>
      <c r="AJ351" s="3">
        <v>0</v>
      </c>
      <c r="AL351" s="3">
        <v>5.8387579917907715</v>
      </c>
      <c r="AM351" s="3">
        <v>55.232540130615234</v>
      </c>
      <c r="AN351" s="3">
        <v>11.380311012268066</v>
      </c>
    </row>
    <row r="352" spans="1:40">
      <c r="A352" s="3">
        <v>115221753</v>
      </c>
      <c r="B352" s="3" t="s">
        <v>168</v>
      </c>
      <c r="C352" s="3" t="s">
        <v>791</v>
      </c>
      <c r="D352" s="52" t="s">
        <v>57</v>
      </c>
      <c r="E352" s="52">
        <v>907166.6875</v>
      </c>
      <c r="F352" s="52">
        <v>248658.296875</v>
      </c>
      <c r="G352" s="52">
        <v>526306.625</v>
      </c>
      <c r="H352" s="52">
        <v>155695.5</v>
      </c>
      <c r="I352" s="52">
        <v>122163.3359375</v>
      </c>
      <c r="J352" s="52">
        <v>1220579.375</v>
      </c>
      <c r="K352" s="52">
        <v>255030.921875</v>
      </c>
      <c r="L352" s="52"/>
      <c r="M352" s="52">
        <v>907166.6875</v>
      </c>
      <c r="N352" s="52">
        <v>248658.296875</v>
      </c>
      <c r="O352" s="52">
        <v>643263.6875</v>
      </c>
      <c r="P352" s="52">
        <v>190294.5</v>
      </c>
      <c r="Q352" s="52"/>
      <c r="R352" s="52"/>
      <c r="V352" s="3">
        <v>248658.296875</v>
      </c>
      <c r="W352" s="3">
        <v>1966363</v>
      </c>
      <c r="X352" s="3">
        <v>2215021.25</v>
      </c>
      <c r="Y352" s="3">
        <v>1469237.625</v>
      </c>
      <c r="Z352" s="3">
        <v>1740724.875</v>
      </c>
      <c r="AA352" s="3">
        <v>7759257</v>
      </c>
      <c r="AB352" s="3">
        <v>0.57897037267684937</v>
      </c>
      <c r="AC352" s="3">
        <v>0.18985787034034729</v>
      </c>
      <c r="AD352" s="3">
        <v>13401820</v>
      </c>
      <c r="AE352" s="3">
        <v>68444200</v>
      </c>
      <c r="AF352" s="3">
        <v>19105836</v>
      </c>
      <c r="AG352" s="3">
        <v>190122.78125</v>
      </c>
      <c r="AH352" s="3">
        <v>40987153</v>
      </c>
      <c r="AI352" s="3">
        <v>0</v>
      </c>
      <c r="AJ352" s="3">
        <v>0</v>
      </c>
      <c r="AK352" s="3">
        <v>215.58255004882813</v>
      </c>
      <c r="AL352" s="3">
        <v>11.650477409362793</v>
      </c>
      <c r="AM352" s="3">
        <v>70.490341186523438</v>
      </c>
      <c r="AN352" s="3">
        <v>100.49208831787109</v>
      </c>
    </row>
    <row r="353" spans="1:40">
      <c r="A353" s="3">
        <v>115222504</v>
      </c>
      <c r="B353" s="3" t="s">
        <v>227</v>
      </c>
      <c r="C353" s="3" t="s">
        <v>791</v>
      </c>
      <c r="D353" s="52" t="s">
        <v>57</v>
      </c>
      <c r="E353" s="52">
        <v>960427.1875</v>
      </c>
      <c r="F353" s="52">
        <v>161485.203125</v>
      </c>
      <c r="G353" s="52">
        <v>339335.75</v>
      </c>
      <c r="H353" s="52">
        <v>86659.6484375</v>
      </c>
      <c r="I353" s="52">
        <v>143824.3125</v>
      </c>
      <c r="J353" s="52">
        <v>343994.40625</v>
      </c>
      <c r="K353" s="52">
        <v>74988</v>
      </c>
      <c r="L353" s="52"/>
      <c r="M353" s="52">
        <v>960427.1875</v>
      </c>
      <c r="N353" s="52">
        <v>161485.203125</v>
      </c>
      <c r="O353" s="52">
        <v>414743.71875</v>
      </c>
      <c r="P353" s="52">
        <v>105917.3515625</v>
      </c>
      <c r="Q353" s="52"/>
      <c r="R353" s="52"/>
      <c r="V353" s="3">
        <v>161485.203125</v>
      </c>
      <c r="W353" s="3">
        <v>1605235</v>
      </c>
      <c r="X353" s="3">
        <v>1766720.25</v>
      </c>
      <c r="Y353" s="3">
        <v>505479.625</v>
      </c>
      <c r="Z353" s="3">
        <v>1481088.25</v>
      </c>
      <c r="AA353" s="3">
        <v>8527917</v>
      </c>
      <c r="AB353" s="3">
        <v>0.79900926351547241</v>
      </c>
      <c r="AC353" s="3">
        <v>0.44785934686660767</v>
      </c>
      <c r="AD353" s="3">
        <v>10673114</v>
      </c>
      <c r="AE353" s="3">
        <v>23346136</v>
      </c>
      <c r="AF353" s="3">
        <v>4432505</v>
      </c>
      <c r="AG353" s="3">
        <v>64850.37890625</v>
      </c>
      <c r="AH353" s="3">
        <v>8273510</v>
      </c>
      <c r="AI353" s="3">
        <v>0</v>
      </c>
      <c r="AJ353" s="3">
        <v>0</v>
      </c>
      <c r="AK353" s="3">
        <v>127.57843780517578</v>
      </c>
      <c r="AL353" s="3">
        <v>27.243021011352539</v>
      </c>
      <c r="AM353" s="3">
        <v>164.58059692382813</v>
      </c>
      <c r="AN353" s="3">
        <v>68.349716186523438</v>
      </c>
    </row>
    <row r="354" spans="1:40">
      <c r="A354" s="3">
        <v>115222752</v>
      </c>
      <c r="B354" s="3" t="s">
        <v>234</v>
      </c>
      <c r="C354" s="3" t="s">
        <v>791</v>
      </c>
      <c r="D354" s="52" t="s">
        <v>57</v>
      </c>
      <c r="E354" s="52">
        <v>13207023</v>
      </c>
      <c r="F354" s="52">
        <v>1337404</v>
      </c>
      <c r="G354" s="52">
        <v>2026911.25</v>
      </c>
      <c r="H354" s="52">
        <v>8160746</v>
      </c>
      <c r="I354" s="52">
        <v>330620</v>
      </c>
      <c r="J354" s="52">
        <v>2305045</v>
      </c>
      <c r="K354" s="52">
        <v>334874.875</v>
      </c>
      <c r="L354" s="52"/>
      <c r="M354" s="52">
        <v>13207023</v>
      </c>
      <c r="N354" s="52">
        <v>1337404</v>
      </c>
      <c r="O354" s="52">
        <v>2477336</v>
      </c>
      <c r="P354" s="52">
        <v>9974245</v>
      </c>
      <c r="Q354" s="52"/>
      <c r="R354" s="52"/>
      <c r="V354" s="3">
        <v>1337404</v>
      </c>
      <c r="W354" s="3">
        <v>24060174</v>
      </c>
      <c r="X354" s="3">
        <v>25397578</v>
      </c>
      <c r="Y354" s="3">
        <v>3642449</v>
      </c>
      <c r="Z354" s="3">
        <v>25658604</v>
      </c>
      <c r="AA354" s="3">
        <v>77721552</v>
      </c>
      <c r="AB354" s="3">
        <v>0.82718253135681152</v>
      </c>
      <c r="AC354" s="3">
        <v>0.51945507526397705</v>
      </c>
      <c r="AD354" s="3">
        <v>93959376</v>
      </c>
      <c r="AE354" s="3">
        <v>176803760</v>
      </c>
      <c r="AF354" s="3">
        <v>23835080</v>
      </c>
      <c r="AG354" s="3">
        <v>491121.5625</v>
      </c>
      <c r="AH354" s="3">
        <v>39911709</v>
      </c>
      <c r="AI354" s="3">
        <v>0</v>
      </c>
      <c r="AJ354" s="3">
        <v>0</v>
      </c>
      <c r="AK354" s="3">
        <v>81.266456604003906</v>
      </c>
      <c r="AL354" s="3">
        <v>51.713424682617188</v>
      </c>
      <c r="AM354" s="3">
        <v>191.31591796875</v>
      </c>
      <c r="AN354" s="3">
        <v>48.531936645507813</v>
      </c>
    </row>
    <row r="355" spans="1:40">
      <c r="A355" s="3">
        <v>115224003</v>
      </c>
      <c r="B355" s="3" t="s">
        <v>282</v>
      </c>
      <c r="C355" s="3" t="s">
        <v>791</v>
      </c>
      <c r="D355" s="52" t="s">
        <v>57</v>
      </c>
      <c r="E355" s="52">
        <v>1803733.375</v>
      </c>
      <c r="F355" s="52">
        <v>442208.25</v>
      </c>
      <c r="G355" s="52">
        <v>1058152.75</v>
      </c>
      <c r="H355" s="52">
        <v>973355.875</v>
      </c>
      <c r="I355" s="52">
        <v>293430.15625</v>
      </c>
      <c r="J355" s="52">
        <v>1163985.75</v>
      </c>
      <c r="K355" s="52">
        <v>250394.46875</v>
      </c>
      <c r="L355" s="52"/>
      <c r="M355" s="52">
        <v>1803733.375</v>
      </c>
      <c r="N355" s="52">
        <v>442208.25</v>
      </c>
      <c r="O355" s="52">
        <v>1293297.875</v>
      </c>
      <c r="P355" s="52">
        <v>1189657.125</v>
      </c>
      <c r="Q355" s="52"/>
      <c r="R355" s="52"/>
      <c r="V355" s="3">
        <v>442208.25</v>
      </c>
      <c r="W355" s="3">
        <v>4379066.5</v>
      </c>
      <c r="X355" s="3">
        <v>4821275</v>
      </c>
      <c r="Y355" s="3">
        <v>1606194</v>
      </c>
      <c r="Z355" s="3">
        <v>4286688.5</v>
      </c>
      <c r="AA355" s="3">
        <v>17421790</v>
      </c>
      <c r="AB355" s="3">
        <v>0.74874293804168701</v>
      </c>
      <c r="AC355" s="3">
        <v>0.344260573387146</v>
      </c>
      <c r="AD355" s="3">
        <v>23268052</v>
      </c>
      <c r="AE355" s="3">
        <v>68900656</v>
      </c>
      <c r="AF355" s="3">
        <v>12733153</v>
      </c>
      <c r="AG355" s="3">
        <v>191390.71875</v>
      </c>
      <c r="AH355" s="3">
        <v>35334676</v>
      </c>
      <c r="AI355" s="3">
        <v>0</v>
      </c>
      <c r="AJ355" s="3">
        <v>0</v>
      </c>
      <c r="AK355" s="3">
        <v>184.62063598632813</v>
      </c>
      <c r="AL355" s="3">
        <v>25.190746307373047</v>
      </c>
      <c r="AM355" s="3">
        <v>121.57356262207031</v>
      </c>
      <c r="AN355" s="3">
        <v>66.529624938964844</v>
      </c>
    </row>
    <row r="356" spans="1:40">
      <c r="A356" s="3">
        <v>115226003</v>
      </c>
      <c r="B356" s="3" t="s">
        <v>300</v>
      </c>
      <c r="C356" s="3" t="s">
        <v>791</v>
      </c>
      <c r="D356" s="52" t="s">
        <v>57</v>
      </c>
      <c r="E356" s="52">
        <v>1596601.625</v>
      </c>
      <c r="F356" s="52">
        <v>342200.25</v>
      </c>
      <c r="G356" s="52">
        <v>725025.6875</v>
      </c>
      <c r="H356" s="52">
        <v>747152.125</v>
      </c>
      <c r="I356" s="52">
        <v>118642.328125</v>
      </c>
      <c r="J356" s="52">
        <v>902025.375</v>
      </c>
      <c r="K356" s="52">
        <v>185510.1875</v>
      </c>
      <c r="L356" s="52"/>
      <c r="M356" s="52">
        <v>1596601.625</v>
      </c>
      <c r="N356" s="52">
        <v>342200.25</v>
      </c>
      <c r="O356" s="52">
        <v>886142.5</v>
      </c>
      <c r="P356" s="52">
        <v>913185.875</v>
      </c>
      <c r="Q356" s="52"/>
      <c r="R356" s="52"/>
      <c r="V356" s="3">
        <v>342200.25</v>
      </c>
      <c r="W356" s="3">
        <v>3372932</v>
      </c>
      <c r="X356" s="3">
        <v>3715132.25</v>
      </c>
      <c r="Y356" s="3">
        <v>1244225.625</v>
      </c>
      <c r="Z356" s="3">
        <v>3395930</v>
      </c>
      <c r="AA356" s="3">
        <v>13486926</v>
      </c>
      <c r="AB356" s="3">
        <v>0.75336688756942749</v>
      </c>
      <c r="AC356" s="3">
        <v>0.32516878843307495</v>
      </c>
      <c r="AD356" s="3">
        <v>17902202</v>
      </c>
      <c r="AE356" s="3">
        <v>54532912</v>
      </c>
      <c r="AF356" s="3">
        <v>16443096</v>
      </c>
      <c r="AG356" s="3">
        <v>151480.3125</v>
      </c>
      <c r="AH356" s="3">
        <v>26659732</v>
      </c>
      <c r="AI356" s="3">
        <v>0</v>
      </c>
      <c r="AJ356" s="3">
        <v>0</v>
      </c>
      <c r="AK356" s="3">
        <v>175.99470520019531</v>
      </c>
      <c r="AL356" s="3">
        <v>24.5255126953125</v>
      </c>
      <c r="AM356" s="3">
        <v>118.18170928955078</v>
      </c>
      <c r="AN356" s="3">
        <v>108.54939270019531</v>
      </c>
    </row>
    <row r="357" spans="1:40">
      <c r="A357" s="3">
        <v>115226103</v>
      </c>
      <c r="B357" s="3" t="s">
        <v>305</v>
      </c>
      <c r="C357" s="3" t="s">
        <v>791</v>
      </c>
      <c r="D357" s="52" t="s">
        <v>57</v>
      </c>
      <c r="E357" s="52">
        <v>774472.625</v>
      </c>
      <c r="F357" s="52">
        <v>130199.8515625</v>
      </c>
      <c r="G357" s="52">
        <v>196757.453125</v>
      </c>
      <c r="H357" s="52">
        <v>246683.25</v>
      </c>
      <c r="I357" s="52">
        <v>49072.83984375</v>
      </c>
      <c r="J357" s="52">
        <v>284235.21875</v>
      </c>
      <c r="K357" s="52">
        <v>62265.7421875</v>
      </c>
      <c r="L357" s="52"/>
      <c r="M357" s="52">
        <v>774472.625</v>
      </c>
      <c r="N357" s="52">
        <v>130199.8515625</v>
      </c>
      <c r="O357" s="52">
        <v>240481.328125</v>
      </c>
      <c r="P357" s="52">
        <v>301501.75</v>
      </c>
      <c r="Q357" s="52"/>
      <c r="R357" s="52"/>
      <c r="V357" s="3">
        <v>130199.8515625</v>
      </c>
      <c r="W357" s="3">
        <v>1329251.875</v>
      </c>
      <c r="X357" s="3">
        <v>1459451.75</v>
      </c>
      <c r="Y357" s="3">
        <v>414435.0625</v>
      </c>
      <c r="Z357" s="3">
        <v>1316455.75</v>
      </c>
      <c r="AA357" s="3">
        <v>5941859</v>
      </c>
      <c r="AB357" s="3">
        <v>0.7968672513961792</v>
      </c>
      <c r="AC357" s="3">
        <v>0.4037330150604248</v>
      </c>
      <c r="AD357" s="3">
        <v>7456523</v>
      </c>
      <c r="AE357" s="3">
        <v>18216964</v>
      </c>
      <c r="AF357" s="3">
        <v>4652987</v>
      </c>
      <c r="AG357" s="3">
        <v>50602.6796875</v>
      </c>
      <c r="AH357" s="3">
        <v>6307058</v>
      </c>
      <c r="AI357" s="3">
        <v>0</v>
      </c>
      <c r="AJ357" s="3">
        <v>0</v>
      </c>
      <c r="AK357" s="3">
        <v>124.63881683349609</v>
      </c>
      <c r="AL357" s="3">
        <v>28.841392517089844</v>
      </c>
      <c r="AM357" s="3">
        <v>147.35430908203125</v>
      </c>
      <c r="AN357" s="3">
        <v>91.951393127441406</v>
      </c>
    </row>
    <row r="358" spans="1:40">
      <c r="A358" s="3">
        <v>115228003</v>
      </c>
      <c r="B358" s="3" t="s">
        <v>470</v>
      </c>
      <c r="C358" s="3" t="s">
        <v>791</v>
      </c>
      <c r="D358" s="52" t="s">
        <v>57</v>
      </c>
      <c r="E358" s="52">
        <v>1993814.5</v>
      </c>
      <c r="F358" s="52">
        <v>297628.1875</v>
      </c>
      <c r="G358" s="52">
        <v>291848.625</v>
      </c>
      <c r="H358" s="52">
        <v>1070752</v>
      </c>
      <c r="I358" s="52"/>
      <c r="J358" s="52"/>
      <c r="K358" s="52"/>
      <c r="L358" s="52"/>
      <c r="M358" s="52">
        <v>1993814.5</v>
      </c>
      <c r="N358" s="52">
        <v>297628.1875</v>
      </c>
      <c r="O358" s="52">
        <v>356703.84375</v>
      </c>
      <c r="P358" s="52">
        <v>1308697</v>
      </c>
      <c r="Q358" s="52"/>
      <c r="R358" s="52"/>
      <c r="V358" s="3">
        <v>297628.1875</v>
      </c>
      <c r="W358" s="3">
        <v>3356415</v>
      </c>
      <c r="X358" s="3">
        <v>3654043.25</v>
      </c>
      <c r="Y358" s="3">
        <v>297628.1875</v>
      </c>
      <c r="Z358" s="3">
        <v>3659215.25</v>
      </c>
      <c r="AA358" s="3">
        <v>12015978</v>
      </c>
      <c r="AB358" s="3">
        <v>0.75544267892837524</v>
      </c>
      <c r="AC358" s="3">
        <v>0.58006143569946289</v>
      </c>
      <c r="AD358" s="3">
        <v>15905876</v>
      </c>
      <c r="AE358" s="3">
        <v>28528068</v>
      </c>
      <c r="AF358" s="3">
        <v>-7661865</v>
      </c>
      <c r="AG358" s="3">
        <v>79244.6328125</v>
      </c>
      <c r="AH358" s="3">
        <v>4598998</v>
      </c>
      <c r="AI358" s="3">
        <v>1</v>
      </c>
      <c r="AJ358" s="3">
        <v>0</v>
      </c>
      <c r="AK358" s="3">
        <v>58.035449981689453</v>
      </c>
      <c r="AL358" s="3">
        <v>46.110923767089844</v>
      </c>
      <c r="AM358" s="3">
        <v>200.71865844726563</v>
      </c>
      <c r="AN358" s="3">
        <v>0</v>
      </c>
    </row>
    <row r="359" spans="1:40">
      <c r="A359" s="3">
        <v>115228303</v>
      </c>
      <c r="B359" s="3" t="s">
        <v>475</v>
      </c>
      <c r="C359" s="3" t="s">
        <v>791</v>
      </c>
      <c r="D359" s="52" t="s">
        <v>57</v>
      </c>
      <c r="E359" s="52">
        <v>1004247.75</v>
      </c>
      <c r="F359" s="52">
        <v>313287.90625</v>
      </c>
      <c r="G359" s="52">
        <v>357003.46875</v>
      </c>
      <c r="H359" s="52">
        <v>1276946.125</v>
      </c>
      <c r="I359" s="52">
        <v>161055</v>
      </c>
      <c r="J359" s="52">
        <v>859211.6875</v>
      </c>
      <c r="K359" s="52">
        <v>169779.328125</v>
      </c>
      <c r="L359" s="52"/>
      <c r="M359" s="52">
        <v>1004247.75</v>
      </c>
      <c r="N359" s="52">
        <v>313287.90625</v>
      </c>
      <c r="O359" s="52">
        <v>436337.53125</v>
      </c>
      <c r="P359" s="52">
        <v>1560711.875</v>
      </c>
      <c r="Q359" s="52"/>
      <c r="R359" s="52"/>
      <c r="V359" s="3">
        <v>313287.90625</v>
      </c>
      <c r="W359" s="3">
        <v>2969031.75</v>
      </c>
      <c r="X359" s="3">
        <v>3282319.75</v>
      </c>
      <c r="Y359" s="3">
        <v>1172499.625</v>
      </c>
      <c r="Z359" s="3">
        <v>3001297</v>
      </c>
      <c r="AA359" s="3">
        <v>8752562</v>
      </c>
      <c r="AB359" s="3">
        <v>0.68460404872894287</v>
      </c>
      <c r="AC359" s="3">
        <v>0.1949249804019928</v>
      </c>
      <c r="AD359" s="3">
        <v>12784853</v>
      </c>
      <c r="AE359" s="3">
        <v>65029980</v>
      </c>
      <c r="AF359" s="3">
        <v>15058868</v>
      </c>
      <c r="AG359" s="3">
        <v>180638.828125</v>
      </c>
      <c r="AH359" s="3">
        <v>35984406</v>
      </c>
      <c r="AI359" s="3">
        <v>0</v>
      </c>
      <c r="AJ359" s="3">
        <v>0</v>
      </c>
      <c r="AK359" s="3">
        <v>199.20637512207031</v>
      </c>
      <c r="AL359" s="3">
        <v>18.170621871948242</v>
      </c>
      <c r="AM359" s="3">
        <v>70.775772094726563</v>
      </c>
      <c r="AN359" s="3">
        <v>83.364509582519531</v>
      </c>
    </row>
    <row r="360" spans="1:40">
      <c r="A360" s="3">
        <v>115229003</v>
      </c>
      <c r="B360" s="3" t="s">
        <v>499</v>
      </c>
      <c r="C360" s="3" t="s">
        <v>791</v>
      </c>
      <c r="D360" s="52" t="s">
        <v>57</v>
      </c>
      <c r="E360" s="52">
        <v>1021480.8125</v>
      </c>
      <c r="F360" s="52">
        <v>151059.453125</v>
      </c>
      <c r="G360" s="52">
        <v>327968.96875</v>
      </c>
      <c r="H360" s="52">
        <v>163731.15625</v>
      </c>
      <c r="I360" s="52">
        <v>213747.515625</v>
      </c>
      <c r="J360" s="52">
        <v>425062.34375</v>
      </c>
      <c r="K360" s="52">
        <v>84850.015625</v>
      </c>
      <c r="L360" s="52">
        <v>51221.55078125</v>
      </c>
      <c r="M360" s="52">
        <v>1021480.8125</v>
      </c>
      <c r="N360" s="52">
        <v>151059.453125</v>
      </c>
      <c r="O360" s="52">
        <v>400851</v>
      </c>
      <c r="P360" s="52">
        <v>200115.84375</v>
      </c>
      <c r="Q360" s="52">
        <v>51221.55078125</v>
      </c>
      <c r="R360" s="52"/>
      <c r="V360" s="3">
        <v>151059.453125</v>
      </c>
      <c r="W360" s="3">
        <v>1862999.875</v>
      </c>
      <c r="X360" s="3">
        <v>2014059.375</v>
      </c>
      <c r="Y360" s="3">
        <v>576121.8125</v>
      </c>
      <c r="Z360" s="3">
        <v>1673669.125</v>
      </c>
      <c r="AA360" s="3">
        <v>9202857</v>
      </c>
      <c r="AB360" s="3">
        <v>0.81992000341415405</v>
      </c>
      <c r="AC360" s="3">
        <v>0.48090526461601257</v>
      </c>
      <c r="AD360" s="3">
        <v>11224091</v>
      </c>
      <c r="AE360" s="3">
        <v>23359672</v>
      </c>
      <c r="AF360" s="3">
        <v>7903050</v>
      </c>
      <c r="AG360" s="3">
        <v>64887.9765625</v>
      </c>
      <c r="AH360" s="3">
        <v>7110027</v>
      </c>
      <c r="AI360" s="3">
        <v>0</v>
      </c>
      <c r="AJ360" s="3">
        <v>0</v>
      </c>
      <c r="AK360" s="3">
        <v>109.57387542724609</v>
      </c>
      <c r="AL360" s="3">
        <v>31.039022445678711</v>
      </c>
      <c r="AM360" s="3">
        <v>172.9764404296875</v>
      </c>
      <c r="AN360" s="3">
        <v>121.7952880859375</v>
      </c>
    </row>
    <row r="361" spans="1:40">
      <c r="A361" s="3">
        <v>115503004</v>
      </c>
      <c r="B361" s="3" t="s">
        <v>225</v>
      </c>
      <c r="C361" s="3" t="s">
        <v>791</v>
      </c>
      <c r="D361" s="52" t="s">
        <v>57</v>
      </c>
      <c r="E361" s="52">
        <v>642369.625</v>
      </c>
      <c r="F361" s="52">
        <v>99047.3984375</v>
      </c>
      <c r="G361" s="52">
        <v>161196.328125</v>
      </c>
      <c r="H361" s="52">
        <v>317814.75</v>
      </c>
      <c r="I361" s="52">
        <v>164710</v>
      </c>
      <c r="J361" s="52">
        <v>306043.5625</v>
      </c>
      <c r="K361" s="52">
        <v>66045.0234375</v>
      </c>
      <c r="L361" s="52">
        <v>10335.75</v>
      </c>
      <c r="M361" s="52">
        <v>642369.625</v>
      </c>
      <c r="N361" s="52">
        <v>99047.3984375</v>
      </c>
      <c r="O361" s="52">
        <v>197017.71875</v>
      </c>
      <c r="P361" s="52">
        <v>388440.25</v>
      </c>
      <c r="Q361" s="52">
        <v>10335.75</v>
      </c>
      <c r="R361" s="52"/>
      <c r="V361" s="3">
        <v>99047.3984375</v>
      </c>
      <c r="W361" s="3">
        <v>1362471.5</v>
      </c>
      <c r="X361" s="3">
        <v>1461518.875</v>
      </c>
      <c r="Y361" s="3">
        <v>405090.96875</v>
      </c>
      <c r="Z361" s="3">
        <v>1238163.375</v>
      </c>
      <c r="AA361" s="3">
        <v>5723977</v>
      </c>
      <c r="AB361" s="3">
        <v>0.77317827939987183</v>
      </c>
      <c r="AC361" s="3">
        <v>0.45776182413101196</v>
      </c>
      <c r="AD361" s="3">
        <v>7403179</v>
      </c>
      <c r="AE361" s="3">
        <v>16124945</v>
      </c>
      <c r="AF361" s="3">
        <v>1532186</v>
      </c>
      <c r="AG361" s="3">
        <v>44791.515625</v>
      </c>
      <c r="AH361" s="3">
        <v>5794962</v>
      </c>
      <c r="AI361" s="3">
        <v>0</v>
      </c>
      <c r="AJ361" s="3">
        <v>0</v>
      </c>
      <c r="AK361" s="3">
        <v>129.37632751464844</v>
      </c>
      <c r="AL361" s="3">
        <v>32.629367828369141</v>
      </c>
      <c r="AM361" s="3">
        <v>165.28083801269531</v>
      </c>
      <c r="AN361" s="3">
        <v>34.207057952880859</v>
      </c>
    </row>
    <row r="362" spans="1:40">
      <c r="A362" s="3">
        <v>115504003</v>
      </c>
      <c r="B362" s="3" t="s">
        <v>333</v>
      </c>
      <c r="C362" s="3" t="s">
        <v>791</v>
      </c>
      <c r="D362" s="52" t="s">
        <v>57</v>
      </c>
      <c r="E362" s="52">
        <v>1015355.6875</v>
      </c>
      <c r="F362" s="52">
        <v>187993.796875</v>
      </c>
      <c r="G362" s="52">
        <v>331160.4375</v>
      </c>
      <c r="H362" s="52">
        <v>279559.8125</v>
      </c>
      <c r="I362" s="52">
        <v>123519.1484375</v>
      </c>
      <c r="J362" s="52">
        <v>395585.65625</v>
      </c>
      <c r="K362" s="52">
        <v>75234.7265625</v>
      </c>
      <c r="L362" s="52"/>
      <c r="M362" s="52">
        <v>1015355.6875</v>
      </c>
      <c r="N362" s="52">
        <v>187993.796875</v>
      </c>
      <c r="O362" s="52">
        <v>404751.65625</v>
      </c>
      <c r="P362" s="52">
        <v>341684.1875</v>
      </c>
      <c r="Q362" s="52"/>
      <c r="R362" s="52"/>
      <c r="V362" s="3">
        <v>187993.796875</v>
      </c>
      <c r="W362" s="3">
        <v>1824829.875</v>
      </c>
      <c r="X362" s="3">
        <v>2012823.625</v>
      </c>
      <c r="Y362" s="3">
        <v>583579.4375</v>
      </c>
      <c r="Z362" s="3">
        <v>1761791.5</v>
      </c>
      <c r="AA362" s="3">
        <v>8931105</v>
      </c>
      <c r="AB362" s="3">
        <v>0.78957808017730713</v>
      </c>
      <c r="AC362" s="3">
        <v>0.43761757016181946</v>
      </c>
      <c r="AD362" s="3">
        <v>11311237</v>
      </c>
      <c r="AE362" s="3">
        <v>25704574</v>
      </c>
      <c r="AF362" s="3">
        <v>6577559</v>
      </c>
      <c r="AG362" s="3">
        <v>71401.59375</v>
      </c>
      <c r="AH362" s="3">
        <v>7081009</v>
      </c>
      <c r="AI362" s="3">
        <v>0</v>
      </c>
      <c r="AJ362" s="3">
        <v>0</v>
      </c>
      <c r="AK362" s="3">
        <v>99.171585083007813</v>
      </c>
      <c r="AL362" s="3">
        <v>28.190177917480469</v>
      </c>
      <c r="AM362" s="3">
        <v>158.41714477539063</v>
      </c>
      <c r="AN362" s="3">
        <v>92.120620727539063</v>
      </c>
    </row>
    <row r="363" spans="1:40">
      <c r="A363" s="3">
        <v>115506003</v>
      </c>
      <c r="B363" s="3" t="s">
        <v>476</v>
      </c>
      <c r="C363" s="3" t="s">
        <v>791</v>
      </c>
      <c r="D363" s="52" t="s">
        <v>57</v>
      </c>
      <c r="E363" s="52">
        <v>1388963.25</v>
      </c>
      <c r="F363" s="52">
        <v>293496</v>
      </c>
      <c r="G363" s="52">
        <v>592747.125</v>
      </c>
      <c r="H363" s="52">
        <v>718244.125</v>
      </c>
      <c r="I363" s="52">
        <v>371203.125</v>
      </c>
      <c r="J363" s="52">
        <v>756943.5625</v>
      </c>
      <c r="K363" s="52">
        <v>147877.6875</v>
      </c>
      <c r="L363" s="52"/>
      <c r="M363" s="52">
        <v>1388963.25</v>
      </c>
      <c r="N363" s="52">
        <v>293496</v>
      </c>
      <c r="O363" s="52">
        <v>724468.6875</v>
      </c>
      <c r="P363" s="52">
        <v>877853.875</v>
      </c>
      <c r="Q363" s="52"/>
      <c r="R363" s="52"/>
      <c r="V363" s="3">
        <v>293496</v>
      </c>
      <c r="W363" s="3">
        <v>3219035.25</v>
      </c>
      <c r="X363" s="3">
        <v>3512531.25</v>
      </c>
      <c r="Y363" s="3">
        <v>1050439.5</v>
      </c>
      <c r="Z363" s="3">
        <v>2991286</v>
      </c>
      <c r="AA363" s="3">
        <v>13399895</v>
      </c>
      <c r="AB363" s="3">
        <v>0.82363837957382202</v>
      </c>
      <c r="AC363" s="3">
        <v>0.40794026851654053</v>
      </c>
      <c r="AD363" s="3">
        <v>16269148</v>
      </c>
      <c r="AE363" s="3">
        <v>36844656</v>
      </c>
      <c r="AF363" s="3">
        <v>12239508</v>
      </c>
      <c r="AG363" s="3">
        <v>102346.265625</v>
      </c>
      <c r="AH363" s="3">
        <v>11274954</v>
      </c>
      <c r="AI363" s="3">
        <v>0</v>
      </c>
      <c r="AJ363" s="3">
        <v>0</v>
      </c>
      <c r="AK363" s="3">
        <v>110.16477966308594</v>
      </c>
      <c r="AL363" s="3">
        <v>34.320072174072266</v>
      </c>
      <c r="AM363" s="3">
        <v>158.96180725097656</v>
      </c>
      <c r="AN363" s="3">
        <v>119.58920288085938</v>
      </c>
    </row>
    <row r="364" spans="1:40">
      <c r="A364" s="3">
        <v>115508003</v>
      </c>
      <c r="B364" s="3" t="s">
        <v>525</v>
      </c>
      <c r="C364" s="3" t="s">
        <v>791</v>
      </c>
      <c r="D364" s="52" t="s">
        <v>57</v>
      </c>
      <c r="E364" s="52">
        <v>1576199.125</v>
      </c>
      <c r="F364" s="52">
        <v>362049.75</v>
      </c>
      <c r="G364" s="52">
        <v>579312.3125</v>
      </c>
      <c r="H364" s="52">
        <v>256379.84375</v>
      </c>
      <c r="I364" s="52">
        <v>403532.625</v>
      </c>
      <c r="J364" s="52">
        <v>728242</v>
      </c>
      <c r="K364" s="52">
        <v>152130.671875</v>
      </c>
      <c r="L364" s="52">
        <v>26945.55078125</v>
      </c>
      <c r="M364" s="52">
        <v>1576199.125</v>
      </c>
      <c r="N364" s="52">
        <v>362049.75</v>
      </c>
      <c r="O364" s="52">
        <v>708048.4375</v>
      </c>
      <c r="P364" s="52">
        <v>313353.15625</v>
      </c>
      <c r="Q364" s="52">
        <v>26945.55078125</v>
      </c>
      <c r="R364" s="52"/>
      <c r="V364" s="3">
        <v>362049.75</v>
      </c>
      <c r="W364" s="3">
        <v>2994500.25</v>
      </c>
      <c r="X364" s="3">
        <v>3356550</v>
      </c>
      <c r="Y364" s="3">
        <v>1090291.75</v>
      </c>
      <c r="Z364" s="3">
        <v>2624546.25</v>
      </c>
      <c r="AA364" s="3">
        <v>15500066</v>
      </c>
      <c r="AB364" s="3">
        <v>0.79975360631942749</v>
      </c>
      <c r="AC364" s="3">
        <v>0.4207342267036438</v>
      </c>
      <c r="AD364" s="3">
        <v>19381052</v>
      </c>
      <c r="AE364" s="3">
        <v>45319200</v>
      </c>
      <c r="AF364" s="3">
        <v>13910405</v>
      </c>
      <c r="AG364" s="3">
        <v>125886.6640625</v>
      </c>
      <c r="AH364" s="3">
        <v>18074725</v>
      </c>
      <c r="AI364" s="3">
        <v>0</v>
      </c>
      <c r="AJ364" s="3">
        <v>0</v>
      </c>
      <c r="AK364" s="3">
        <v>143.579345703125</v>
      </c>
      <c r="AL364" s="3">
        <v>26.66326904296875</v>
      </c>
      <c r="AM364" s="3">
        <v>153.95635986328125</v>
      </c>
      <c r="AN364" s="3">
        <v>110.49943542480469</v>
      </c>
    </row>
    <row r="365" spans="1:40">
      <c r="A365" s="3">
        <v>115674603</v>
      </c>
      <c r="B365" s="3" t="s">
        <v>352</v>
      </c>
      <c r="C365" s="3" t="s">
        <v>791</v>
      </c>
      <c r="D365" s="52" t="s">
        <v>57</v>
      </c>
      <c r="E365" s="52">
        <v>1553053.75</v>
      </c>
      <c r="F365" s="52">
        <v>363680.09375</v>
      </c>
      <c r="G365" s="52">
        <v>571066.8125</v>
      </c>
      <c r="H365" s="52">
        <v>1200697.25</v>
      </c>
      <c r="I365" s="52">
        <v>330436.5625</v>
      </c>
      <c r="J365" s="52">
        <v>962599.875</v>
      </c>
      <c r="K365" s="52">
        <v>214579.34375</v>
      </c>
      <c r="L365" s="52">
        <v>5691.2998046875</v>
      </c>
      <c r="M365" s="52">
        <v>1553053.75</v>
      </c>
      <c r="N365" s="52">
        <v>363680.09375</v>
      </c>
      <c r="O365" s="52">
        <v>697970.625</v>
      </c>
      <c r="P365" s="52">
        <v>1467518.75</v>
      </c>
      <c r="Q365" s="52">
        <v>5691.2998046875</v>
      </c>
      <c r="R365" s="52"/>
      <c r="V365" s="3">
        <v>363680.09375</v>
      </c>
      <c r="W365" s="3">
        <v>3875524.75</v>
      </c>
      <c r="X365" s="3">
        <v>4239205</v>
      </c>
      <c r="Y365" s="3">
        <v>1326280</v>
      </c>
      <c r="Z365" s="3">
        <v>3724234.5</v>
      </c>
      <c r="AA365" s="3">
        <v>13754327</v>
      </c>
      <c r="AB365" s="3">
        <v>0.73813813924789429</v>
      </c>
      <c r="AC365" s="3">
        <v>0.28915050625801086</v>
      </c>
      <c r="AD365" s="3">
        <v>18633812</v>
      </c>
      <c r="AE365" s="3">
        <v>62881396</v>
      </c>
      <c r="AF365" s="3">
        <v>13291478</v>
      </c>
      <c r="AG365" s="3">
        <v>174670.546875</v>
      </c>
      <c r="AH365" s="3">
        <v>32497431</v>
      </c>
      <c r="AI365" s="3">
        <v>0</v>
      </c>
      <c r="AJ365" s="3">
        <v>0</v>
      </c>
      <c r="AK365" s="3">
        <v>186.04986572265625</v>
      </c>
      <c r="AL365" s="3">
        <v>24.269718170166016</v>
      </c>
      <c r="AM365" s="3">
        <v>106.67975616455078</v>
      </c>
      <c r="AN365" s="3">
        <v>76.094558715820313</v>
      </c>
    </row>
    <row r="366" spans="1:40">
      <c r="A366" s="3">
        <v>116000000</v>
      </c>
      <c r="B366" s="3" t="s">
        <v>641</v>
      </c>
      <c r="C366" s="3" t="s">
        <v>627</v>
      </c>
      <c r="D366" s="52" t="s">
        <v>43</v>
      </c>
      <c r="E366" s="52"/>
      <c r="F366" s="52"/>
      <c r="G366" s="52"/>
      <c r="H366" s="52"/>
      <c r="I366" s="52"/>
      <c r="J366" s="52">
        <v>1328781.375</v>
      </c>
      <c r="K366" s="52">
        <v>212688.0625</v>
      </c>
      <c r="L366" s="52"/>
      <c r="M366" s="52"/>
      <c r="N366" s="52"/>
      <c r="O366" s="52"/>
      <c r="P366" s="52"/>
      <c r="Q366" s="52"/>
      <c r="R366" s="52">
        <v>304433.65625</v>
      </c>
      <c r="S366" s="3">
        <v>628955.1875</v>
      </c>
      <c r="T366" s="3">
        <v>484531.53125</v>
      </c>
      <c r="U366" s="3">
        <v>484531.53125</v>
      </c>
      <c r="V366" s="3">
        <v>484531.53125</v>
      </c>
      <c r="W366" s="3">
        <v>1630608.375</v>
      </c>
      <c r="X366" s="3">
        <v>2115140</v>
      </c>
      <c r="Y366" s="3">
        <v>1328781.375</v>
      </c>
      <c r="Z366" s="3">
        <v>0</v>
      </c>
      <c r="AA366" s="3">
        <v>8680504</v>
      </c>
      <c r="AB366" s="3">
        <v>0.39546561241149902</v>
      </c>
      <c r="AC366" s="3">
        <v>0.29332217574119568</v>
      </c>
      <c r="AD366" s="3">
        <v>21950086</v>
      </c>
      <c r="AE366" s="3">
        <v>71221304</v>
      </c>
      <c r="AF366" s="3">
        <v>31181852</v>
      </c>
      <c r="AG366" s="3">
        <v>197836.953125</v>
      </c>
      <c r="AJ366" s="3">
        <v>0</v>
      </c>
      <c r="AL366" s="3">
        <v>10.691329002380371</v>
      </c>
      <c r="AM366" s="3">
        <v>110.95038604736328</v>
      </c>
      <c r="AN366" s="3">
        <v>157.6138916015625</v>
      </c>
    </row>
    <row r="367" spans="1:40">
      <c r="A367" s="3">
        <v>116191004</v>
      </c>
      <c r="B367" s="3" t="s">
        <v>77</v>
      </c>
      <c r="C367" s="3" t="s">
        <v>791</v>
      </c>
      <c r="D367" s="52" t="s">
        <v>43</v>
      </c>
      <c r="E367" s="52">
        <v>608412.4375</v>
      </c>
      <c r="F367" s="52">
        <v>88770.1484375</v>
      </c>
      <c r="G367" s="52">
        <v>264355.625</v>
      </c>
      <c r="H367" s="52">
        <v>67261.5</v>
      </c>
      <c r="I367" s="52">
        <v>96101.7890625</v>
      </c>
      <c r="J367" s="52">
        <v>264334.90625</v>
      </c>
      <c r="K367" s="52">
        <v>37491.18359375</v>
      </c>
      <c r="L367" s="52">
        <v>21373.05078125</v>
      </c>
      <c r="M367" s="52">
        <v>608412.4375</v>
      </c>
      <c r="N367" s="52">
        <v>88770.1484375</v>
      </c>
      <c r="O367" s="52">
        <v>323101.34375</v>
      </c>
      <c r="P367" s="52">
        <v>82208.5</v>
      </c>
      <c r="Q367" s="52">
        <v>21373.05078125</v>
      </c>
      <c r="R367" s="52"/>
      <c r="V367" s="3">
        <v>88770.1484375</v>
      </c>
      <c r="W367" s="3">
        <v>1094995.5</v>
      </c>
      <c r="X367" s="3">
        <v>1183765.625</v>
      </c>
      <c r="Y367" s="3">
        <v>353105.0625</v>
      </c>
      <c r="Z367" s="3">
        <v>1035095.3125</v>
      </c>
      <c r="AA367" s="3">
        <v>5360581.5</v>
      </c>
      <c r="AB367" s="3">
        <v>0.78437584638595581</v>
      </c>
      <c r="AC367" s="3">
        <v>0.39433535933494568</v>
      </c>
      <c r="AD367" s="3">
        <v>6834200</v>
      </c>
      <c r="AE367" s="3">
        <v>17067266</v>
      </c>
      <c r="AF367" s="3">
        <v>2784087</v>
      </c>
      <c r="AG367" s="3">
        <v>47409.0703125</v>
      </c>
      <c r="AH367" s="3">
        <v>5998516</v>
      </c>
      <c r="AI367" s="3">
        <v>0</v>
      </c>
      <c r="AJ367" s="3">
        <v>0</v>
      </c>
      <c r="AK367" s="3">
        <v>126.52675628662109</v>
      </c>
      <c r="AL367" s="3">
        <v>24.969181060791016</v>
      </c>
      <c r="AM367" s="3">
        <v>144.15385437011719</v>
      </c>
      <c r="AN367" s="3">
        <v>58.724773406982422</v>
      </c>
    </row>
    <row r="368" spans="1:40">
      <c r="A368" s="3">
        <v>116191103</v>
      </c>
      <c r="B368" s="3" t="s">
        <v>81</v>
      </c>
      <c r="C368" s="3" t="s">
        <v>791</v>
      </c>
      <c r="D368" s="52" t="s">
        <v>43</v>
      </c>
      <c r="E368" s="52">
        <v>2710460.25</v>
      </c>
      <c r="F368" s="52">
        <v>421401.3125</v>
      </c>
      <c r="G368" s="52">
        <v>859150</v>
      </c>
      <c r="H368" s="52">
        <v>851113.8125</v>
      </c>
      <c r="I368" s="52">
        <v>220203.3125</v>
      </c>
      <c r="J368" s="52">
        <v>1022142.3125</v>
      </c>
      <c r="K368" s="52">
        <v>195004.25</v>
      </c>
      <c r="L368" s="52">
        <v>4896</v>
      </c>
      <c r="M368" s="52">
        <v>2710460.25</v>
      </c>
      <c r="N368" s="52">
        <v>421401.3125</v>
      </c>
      <c r="O368" s="52">
        <v>1050072.25</v>
      </c>
      <c r="P368" s="52">
        <v>1040250.1875</v>
      </c>
      <c r="Q368" s="52">
        <v>4896</v>
      </c>
      <c r="R368" s="52"/>
      <c r="V368" s="3">
        <v>421401.3125</v>
      </c>
      <c r="W368" s="3">
        <v>4840828</v>
      </c>
      <c r="X368" s="3">
        <v>5262229.5</v>
      </c>
      <c r="Y368" s="3">
        <v>1443543.625</v>
      </c>
      <c r="Z368" s="3">
        <v>4805678.5</v>
      </c>
      <c r="AA368" s="3">
        <v>21763764</v>
      </c>
      <c r="AB368" s="3">
        <v>0.80573570728302002</v>
      </c>
      <c r="AC368" s="3">
        <v>0.51901495456695557</v>
      </c>
      <c r="AD368" s="3">
        <v>27011046</v>
      </c>
      <c r="AE368" s="3">
        <v>51166304</v>
      </c>
      <c r="AF368" s="3">
        <v>12479155</v>
      </c>
      <c r="AG368" s="3">
        <v>142128.625</v>
      </c>
      <c r="AH368" s="3">
        <v>17534007</v>
      </c>
      <c r="AI368" s="3">
        <v>0</v>
      </c>
      <c r="AJ368" s="3">
        <v>0</v>
      </c>
      <c r="AK368" s="3">
        <v>123.36717224121094</v>
      </c>
      <c r="AL368" s="3">
        <v>37.024417877197266</v>
      </c>
      <c r="AM368" s="3">
        <v>190.04649353027344</v>
      </c>
      <c r="AN368" s="3">
        <v>87.801841735839844</v>
      </c>
    </row>
    <row r="369" spans="1:40">
      <c r="A369" s="3">
        <v>116191203</v>
      </c>
      <c r="B369" s="3" t="s">
        <v>89</v>
      </c>
      <c r="C369" s="3" t="s">
        <v>791</v>
      </c>
      <c r="D369" s="52" t="s">
        <v>43</v>
      </c>
      <c r="E369" s="52">
        <v>1220947.375</v>
      </c>
      <c r="F369" s="52">
        <v>176710.953125</v>
      </c>
      <c r="G369" s="52">
        <v>384991.25</v>
      </c>
      <c r="H369" s="52">
        <v>562898.25</v>
      </c>
      <c r="I369" s="52">
        <v>134215.765625</v>
      </c>
      <c r="J369" s="52">
        <v>462745.8125</v>
      </c>
      <c r="K369" s="52">
        <v>98620.7421875</v>
      </c>
      <c r="L369" s="52">
        <v>8350.5</v>
      </c>
      <c r="M369" s="52">
        <v>1220947.375</v>
      </c>
      <c r="N369" s="52">
        <v>176710.953125</v>
      </c>
      <c r="O369" s="52">
        <v>470544.875</v>
      </c>
      <c r="P369" s="52">
        <v>687986.75</v>
      </c>
      <c r="Q369" s="52">
        <v>8350.5</v>
      </c>
      <c r="R369" s="52"/>
      <c r="V369" s="3">
        <v>176710.953125</v>
      </c>
      <c r="W369" s="3">
        <v>2410024</v>
      </c>
      <c r="X369" s="3">
        <v>2586735</v>
      </c>
      <c r="Y369" s="3">
        <v>639456.75</v>
      </c>
      <c r="Z369" s="3">
        <v>2387829.5</v>
      </c>
      <c r="AA369" s="3">
        <v>9342342</v>
      </c>
      <c r="AB369" s="3">
        <v>0.80200260877609253</v>
      </c>
      <c r="AC369" s="3">
        <v>0.38599976897239685</v>
      </c>
      <c r="AD369" s="3">
        <v>11648768</v>
      </c>
      <c r="AE369" s="3">
        <v>30715958</v>
      </c>
      <c r="AF369" s="3">
        <v>9981943</v>
      </c>
      <c r="AG369" s="3">
        <v>85322.109375</v>
      </c>
      <c r="AH369" s="3">
        <v>12662997</v>
      </c>
      <c r="AI369" s="3">
        <v>0</v>
      </c>
      <c r="AJ369" s="3">
        <v>0</v>
      </c>
      <c r="AK369" s="3">
        <v>148.41401672363281</v>
      </c>
      <c r="AL369" s="3">
        <v>30.317289352416992</v>
      </c>
      <c r="AM369" s="3">
        <v>136.52696228027344</v>
      </c>
      <c r="AN369" s="3">
        <v>116.99127960205078</v>
      </c>
    </row>
    <row r="370" spans="1:40">
      <c r="A370" s="3">
        <v>116191503</v>
      </c>
      <c r="B370" s="3" t="s">
        <v>119</v>
      </c>
      <c r="C370" s="3" t="s">
        <v>791</v>
      </c>
      <c r="D370" s="52" t="s">
        <v>43</v>
      </c>
      <c r="E370" s="52">
        <v>1202982.625</v>
      </c>
      <c r="F370" s="52">
        <v>218354.25</v>
      </c>
      <c r="G370" s="52">
        <v>277972.09375</v>
      </c>
      <c r="H370" s="52">
        <v>482737.0625</v>
      </c>
      <c r="I370" s="52">
        <v>194859.796875</v>
      </c>
      <c r="J370" s="52">
        <v>569131.25</v>
      </c>
      <c r="K370" s="52">
        <v>118551.0546875</v>
      </c>
      <c r="L370" s="52">
        <v>22908.30078125</v>
      </c>
      <c r="M370" s="52">
        <v>1202982.625</v>
      </c>
      <c r="N370" s="52">
        <v>218354.25</v>
      </c>
      <c r="O370" s="52">
        <v>339743.6875</v>
      </c>
      <c r="P370" s="52">
        <v>590011.9375</v>
      </c>
      <c r="Q370" s="52">
        <v>22908.30078125</v>
      </c>
      <c r="R370" s="52"/>
      <c r="V370" s="3">
        <v>218354.25</v>
      </c>
      <c r="W370" s="3">
        <v>2300010.75</v>
      </c>
      <c r="X370" s="3">
        <v>2518365</v>
      </c>
      <c r="Y370" s="3">
        <v>787485.5</v>
      </c>
      <c r="Z370" s="3">
        <v>2155646.5</v>
      </c>
      <c r="AA370" s="3">
        <v>10342045</v>
      </c>
      <c r="AB370" s="3">
        <v>0.79231727123260498</v>
      </c>
      <c r="AC370" s="3">
        <v>0.33056896924972534</v>
      </c>
      <c r="AD370" s="3">
        <v>13052909</v>
      </c>
      <c r="AE370" s="3">
        <v>40184996</v>
      </c>
      <c r="AF370" s="3">
        <v>10013447</v>
      </c>
      <c r="AG370" s="3">
        <v>111624.9921875</v>
      </c>
      <c r="AH370" s="3">
        <v>13958581</v>
      </c>
      <c r="AI370" s="3">
        <v>0</v>
      </c>
      <c r="AJ370" s="3">
        <v>0</v>
      </c>
      <c r="AK370" s="3">
        <v>125.04888916015625</v>
      </c>
      <c r="AL370" s="3">
        <v>22.560941696166992</v>
      </c>
      <c r="AM370" s="3">
        <v>116.93536376953125</v>
      </c>
      <c r="AN370" s="3">
        <v>89.706138610839844</v>
      </c>
    </row>
    <row r="371" spans="1:40">
      <c r="A371" s="3">
        <v>116191757</v>
      </c>
      <c r="B371" s="3" t="s">
        <v>570</v>
      </c>
      <c r="C371" s="3" t="s">
        <v>552</v>
      </c>
      <c r="D371" s="52" t="s">
        <v>43</v>
      </c>
      <c r="E371" s="52"/>
      <c r="F371" s="52"/>
      <c r="G371" s="52"/>
      <c r="H371" s="52"/>
      <c r="I371" s="52"/>
      <c r="J371" s="52">
        <v>192605.90625</v>
      </c>
      <c r="K371" s="52">
        <v>44425.19140625</v>
      </c>
      <c r="L371" s="52">
        <v>142230.59375</v>
      </c>
      <c r="M371" s="52"/>
      <c r="N371" s="52"/>
      <c r="O371" s="52"/>
      <c r="P371" s="52"/>
      <c r="Q371" s="52">
        <v>142230.59375</v>
      </c>
      <c r="R371" s="52"/>
      <c r="V371" s="3">
        <v>0</v>
      </c>
      <c r="W371" s="3">
        <v>186655.78125</v>
      </c>
      <c r="X371" s="3">
        <v>186655.78125</v>
      </c>
      <c r="Y371" s="3">
        <v>192605.90625</v>
      </c>
      <c r="Z371" s="3">
        <v>142230.59375</v>
      </c>
      <c r="AA371" s="3">
        <v>898829.625</v>
      </c>
      <c r="AB371" s="3">
        <v>0.50186747312545776</v>
      </c>
      <c r="AC371" s="3">
        <v>0.17358911037445068</v>
      </c>
      <c r="AD371" s="3">
        <v>1790970</v>
      </c>
      <c r="AE371" s="3">
        <v>10013068</v>
      </c>
      <c r="AF371" s="3">
        <v>2069124</v>
      </c>
      <c r="AG371" s="3">
        <v>27814.078125</v>
      </c>
      <c r="AJ371" s="3">
        <v>0</v>
      </c>
      <c r="AL371" s="3">
        <v>6.7108383178710938</v>
      </c>
      <c r="AM371" s="3">
        <v>64.390769958496094</v>
      </c>
      <c r="AN371" s="3">
        <v>74.391250610351563</v>
      </c>
    </row>
    <row r="372" spans="1:40">
      <c r="A372" s="3">
        <v>116195004</v>
      </c>
      <c r="B372" s="3" t="s">
        <v>306</v>
      </c>
      <c r="C372" s="3" t="s">
        <v>791</v>
      </c>
      <c r="D372" s="52" t="s">
        <v>43</v>
      </c>
      <c r="E372" s="52">
        <v>713502.3125</v>
      </c>
      <c r="F372" s="52">
        <v>96271.203125</v>
      </c>
      <c r="G372" s="52">
        <v>221602.203125</v>
      </c>
      <c r="H372" s="52">
        <v>54494.1015625</v>
      </c>
      <c r="I372" s="52">
        <v>103031.015625</v>
      </c>
      <c r="J372" s="52">
        <v>232945.25</v>
      </c>
      <c r="K372" s="52">
        <v>50146.10546875</v>
      </c>
      <c r="L372" s="52">
        <v>5647.35009765625</v>
      </c>
      <c r="M372" s="52">
        <v>713502.3125</v>
      </c>
      <c r="N372" s="52">
        <v>96271.203125</v>
      </c>
      <c r="O372" s="52">
        <v>270847.15625</v>
      </c>
      <c r="P372" s="52">
        <v>66603.8984375</v>
      </c>
      <c r="Q372" s="52">
        <v>5647.35009765625</v>
      </c>
      <c r="R372" s="52"/>
      <c r="V372" s="3">
        <v>96271.203125</v>
      </c>
      <c r="W372" s="3">
        <v>1148423.125</v>
      </c>
      <c r="X372" s="3">
        <v>1244694.375</v>
      </c>
      <c r="Y372" s="3">
        <v>329216.4375</v>
      </c>
      <c r="Z372" s="3">
        <v>1056600.75</v>
      </c>
      <c r="AA372" s="3">
        <v>6067337</v>
      </c>
      <c r="AB372" s="3">
        <v>0.84429961442947388</v>
      </c>
      <c r="AC372" s="3">
        <v>0.50199037790298462</v>
      </c>
      <c r="AD372" s="3">
        <v>7186237</v>
      </c>
      <c r="AE372" s="3">
        <v>14148783</v>
      </c>
      <c r="AF372" s="3">
        <v>6579674</v>
      </c>
      <c r="AG372" s="3">
        <v>39302.17578125</v>
      </c>
      <c r="AH372" s="3">
        <v>4656880</v>
      </c>
      <c r="AI372" s="3">
        <v>0</v>
      </c>
      <c r="AJ372" s="3">
        <v>0</v>
      </c>
      <c r="AK372" s="3">
        <v>118.48911285400391</v>
      </c>
      <c r="AL372" s="3">
        <v>31.669858932495117</v>
      </c>
      <c r="AM372" s="3">
        <v>182.84577941894531</v>
      </c>
      <c r="AN372" s="3">
        <v>167.41246032714844</v>
      </c>
    </row>
    <row r="373" spans="1:40">
      <c r="A373" s="3">
        <v>116197503</v>
      </c>
      <c r="B373" s="3" t="s">
        <v>455</v>
      </c>
      <c r="C373" s="3" t="s">
        <v>791</v>
      </c>
      <c r="D373" s="52" t="s">
        <v>43</v>
      </c>
      <c r="E373" s="52">
        <v>833165.5625</v>
      </c>
      <c r="F373" s="52">
        <v>160508.09375</v>
      </c>
      <c r="G373" s="52">
        <v>227667.671875</v>
      </c>
      <c r="H373" s="52">
        <v>268426.34375</v>
      </c>
      <c r="I373" s="52">
        <v>155690.296875</v>
      </c>
      <c r="J373" s="52">
        <v>402052.53125</v>
      </c>
      <c r="K373" s="52">
        <v>80674.1875</v>
      </c>
      <c r="L373" s="52"/>
      <c r="M373" s="52">
        <v>833165.5625</v>
      </c>
      <c r="N373" s="52">
        <v>160508.09375</v>
      </c>
      <c r="O373" s="52">
        <v>278260.5</v>
      </c>
      <c r="P373" s="52">
        <v>328076.65625</v>
      </c>
      <c r="Q373" s="52"/>
      <c r="R373" s="52"/>
      <c r="V373" s="3">
        <v>160508.09375</v>
      </c>
      <c r="W373" s="3">
        <v>1565624</v>
      </c>
      <c r="X373" s="3">
        <v>1726132.125</v>
      </c>
      <c r="Y373" s="3">
        <v>562560.625</v>
      </c>
      <c r="Z373" s="3">
        <v>1439502.625</v>
      </c>
      <c r="AA373" s="3">
        <v>7474678</v>
      </c>
      <c r="AB373" s="3">
        <v>0.79023033380508423</v>
      </c>
      <c r="AC373" s="3">
        <v>0.38178363442420959</v>
      </c>
      <c r="AD373" s="3">
        <v>9458860</v>
      </c>
      <c r="AE373" s="3">
        <v>24050136</v>
      </c>
      <c r="AF373" s="3">
        <v>10354990</v>
      </c>
      <c r="AG373" s="3">
        <v>66805.9296875</v>
      </c>
      <c r="AH373" s="3">
        <v>9264393</v>
      </c>
      <c r="AI373" s="3">
        <v>0</v>
      </c>
      <c r="AJ373" s="3">
        <v>0</v>
      </c>
      <c r="AK373" s="3">
        <v>138.67620849609375</v>
      </c>
      <c r="AL373" s="3">
        <v>25.838006973266602</v>
      </c>
      <c r="AM373" s="3">
        <v>141.58712768554688</v>
      </c>
      <c r="AN373" s="3">
        <v>155.00106811523438</v>
      </c>
    </row>
    <row r="374" spans="1:40">
      <c r="A374" s="3">
        <v>116471803</v>
      </c>
      <c r="B374" s="3" t="s">
        <v>164</v>
      </c>
      <c r="C374" s="3" t="s">
        <v>791</v>
      </c>
      <c r="D374" s="52" t="s">
        <v>43</v>
      </c>
      <c r="E374" s="52">
        <v>1334961.25</v>
      </c>
      <c r="F374" s="52">
        <v>256032.296875</v>
      </c>
      <c r="G374" s="52">
        <v>441134.46875</v>
      </c>
      <c r="H374" s="52">
        <v>125688.6015625</v>
      </c>
      <c r="I374" s="52">
        <v>249154.171875</v>
      </c>
      <c r="J374" s="52">
        <v>734187.6875</v>
      </c>
      <c r="K374" s="52">
        <v>149954.984375</v>
      </c>
      <c r="L374" s="52">
        <v>6305.5498046875</v>
      </c>
      <c r="M374" s="52">
        <v>1334961.25</v>
      </c>
      <c r="N374" s="52">
        <v>256032.296875</v>
      </c>
      <c r="O374" s="52">
        <v>539164.375</v>
      </c>
      <c r="P374" s="52">
        <v>153619.40625</v>
      </c>
      <c r="Q374" s="52">
        <v>6305.5498046875</v>
      </c>
      <c r="R374" s="52"/>
      <c r="V374" s="3">
        <v>256032.296875</v>
      </c>
      <c r="W374" s="3">
        <v>2307199</v>
      </c>
      <c r="X374" s="3">
        <v>2563231.25</v>
      </c>
      <c r="Y374" s="3">
        <v>990220</v>
      </c>
      <c r="Z374" s="3">
        <v>2034050.5</v>
      </c>
      <c r="AA374" s="3">
        <v>12357713</v>
      </c>
      <c r="AB374" s="3">
        <v>0.76283758878707886</v>
      </c>
      <c r="AC374" s="3">
        <v>0.32100915908813477</v>
      </c>
      <c r="AD374" s="3">
        <v>16199665</v>
      </c>
      <c r="AE374" s="3">
        <v>49992564</v>
      </c>
      <c r="AF374" s="3">
        <v>11098779</v>
      </c>
      <c r="AG374" s="3">
        <v>138868.234375</v>
      </c>
      <c r="AH374" s="3">
        <v>15329714</v>
      </c>
      <c r="AI374" s="3">
        <v>0</v>
      </c>
      <c r="AJ374" s="3">
        <v>0</v>
      </c>
      <c r="AK374" s="3">
        <v>110.39035797119141</v>
      </c>
      <c r="AL374" s="3">
        <v>18.458009719848633</v>
      </c>
      <c r="AM374" s="3">
        <v>116.65493774414063</v>
      </c>
      <c r="AN374" s="3">
        <v>79.923095703125</v>
      </c>
    </row>
    <row r="375" spans="1:40">
      <c r="A375" s="3">
        <v>116493503</v>
      </c>
      <c r="B375" s="3" t="s">
        <v>280</v>
      </c>
      <c r="C375" s="3" t="s">
        <v>791</v>
      </c>
      <c r="D375" s="52" t="s">
        <v>43</v>
      </c>
      <c r="E375" s="52">
        <v>1102187.25</v>
      </c>
      <c r="F375" s="52">
        <v>155776.796875</v>
      </c>
      <c r="G375" s="52">
        <v>268823.25</v>
      </c>
      <c r="H375" s="52">
        <v>341064.4375</v>
      </c>
      <c r="I375" s="52">
        <v>293661.71875</v>
      </c>
      <c r="J375" s="52">
        <v>390284.65625</v>
      </c>
      <c r="K375" s="52">
        <v>91491.453125</v>
      </c>
      <c r="L375" s="52"/>
      <c r="M375" s="52">
        <v>1102187.25</v>
      </c>
      <c r="N375" s="52">
        <v>155776.796875</v>
      </c>
      <c r="O375" s="52">
        <v>328561.71875</v>
      </c>
      <c r="P375" s="52">
        <v>416856.5625</v>
      </c>
      <c r="Q375" s="52"/>
      <c r="R375" s="52"/>
      <c r="V375" s="3">
        <v>155776.796875</v>
      </c>
      <c r="W375" s="3">
        <v>2097228.25</v>
      </c>
      <c r="X375" s="3">
        <v>2253005</v>
      </c>
      <c r="Y375" s="3">
        <v>546061.4375</v>
      </c>
      <c r="Z375" s="3">
        <v>1847605.5</v>
      </c>
      <c r="AA375" s="3">
        <v>9956282</v>
      </c>
      <c r="AB375" s="3">
        <v>0.82868462800979614</v>
      </c>
      <c r="AC375" s="3">
        <v>0.50097560882568359</v>
      </c>
      <c r="AD375" s="3">
        <v>12014561</v>
      </c>
      <c r="AE375" s="3">
        <v>23192466</v>
      </c>
      <c r="AF375" s="3">
        <v>8827074</v>
      </c>
      <c r="AG375" s="3">
        <v>64423.515625</v>
      </c>
      <c r="AH375" s="3">
        <v>5811408</v>
      </c>
      <c r="AI375" s="3">
        <v>0</v>
      </c>
      <c r="AJ375" s="3">
        <v>0</v>
      </c>
      <c r="AK375" s="3">
        <v>90.206314086914063</v>
      </c>
      <c r="AL375" s="3">
        <v>34.971778869628906</v>
      </c>
      <c r="AM375" s="3">
        <v>186.493408203125</v>
      </c>
      <c r="AN375" s="3">
        <v>137.01634216308594</v>
      </c>
    </row>
    <row r="376" spans="1:40">
      <c r="A376" s="3">
        <v>116495003</v>
      </c>
      <c r="B376" s="3" t="s">
        <v>307</v>
      </c>
      <c r="C376" s="3" t="s">
        <v>791</v>
      </c>
      <c r="D376" s="52" t="s">
        <v>43</v>
      </c>
      <c r="E376" s="52">
        <v>1711375.5</v>
      </c>
      <c r="F376" s="52">
        <v>292556.25</v>
      </c>
      <c r="G376" s="52">
        <v>483094.3125</v>
      </c>
      <c r="H376" s="52">
        <v>423787.0625</v>
      </c>
      <c r="I376" s="52">
        <v>137861.125</v>
      </c>
      <c r="J376" s="52">
        <v>775278.4375</v>
      </c>
      <c r="K376" s="52">
        <v>165217.078125</v>
      </c>
      <c r="L376" s="52">
        <v>42354.8984375</v>
      </c>
      <c r="M376" s="52">
        <v>1711375.5</v>
      </c>
      <c r="N376" s="52">
        <v>292556.25</v>
      </c>
      <c r="O376" s="52">
        <v>590448.625</v>
      </c>
      <c r="P376" s="52">
        <v>517961.9375</v>
      </c>
      <c r="Q376" s="52">
        <v>42354.8984375</v>
      </c>
      <c r="R376" s="52"/>
      <c r="V376" s="3">
        <v>292556.25</v>
      </c>
      <c r="W376" s="3">
        <v>2963690</v>
      </c>
      <c r="X376" s="3">
        <v>3256246.25</v>
      </c>
      <c r="Y376" s="3">
        <v>1067834.75</v>
      </c>
      <c r="Z376" s="3">
        <v>2862141</v>
      </c>
      <c r="AA376" s="3">
        <v>14203529</v>
      </c>
      <c r="AB376" s="3">
        <v>0.79259496927261353</v>
      </c>
      <c r="AC376" s="3">
        <v>0.46085444092750549</v>
      </c>
      <c r="AD376" s="3">
        <v>17920286</v>
      </c>
      <c r="AE376" s="3">
        <v>38088260</v>
      </c>
      <c r="AF376" s="3">
        <v>8527868</v>
      </c>
      <c r="AG376" s="3">
        <v>105800.71875</v>
      </c>
      <c r="AH376" s="3">
        <v>12074748</v>
      </c>
      <c r="AI376" s="3">
        <v>0</v>
      </c>
      <c r="AJ376" s="3">
        <v>0</v>
      </c>
      <c r="AK376" s="3">
        <v>114.12728118896484</v>
      </c>
      <c r="AL376" s="3">
        <v>30.777166366577148</v>
      </c>
      <c r="AM376" s="3">
        <v>169.37773132324219</v>
      </c>
      <c r="AN376" s="3">
        <v>80.603118896484375</v>
      </c>
    </row>
    <row r="377" spans="1:40">
      <c r="A377" s="3">
        <v>116495103</v>
      </c>
      <c r="B377" s="3" t="s">
        <v>322</v>
      </c>
      <c r="C377" s="3" t="s">
        <v>791</v>
      </c>
      <c r="D377" s="52" t="s">
        <v>43</v>
      </c>
      <c r="E377" s="52">
        <v>1683213.625</v>
      </c>
      <c r="F377" s="52">
        <v>288373.65625</v>
      </c>
      <c r="G377" s="52">
        <v>172926.46875</v>
      </c>
      <c r="H377" s="52">
        <v>1199129.375</v>
      </c>
      <c r="I377" s="52">
        <v>83242.3515625</v>
      </c>
      <c r="J377" s="52">
        <v>574109.5625</v>
      </c>
      <c r="K377" s="52">
        <v>128097.625</v>
      </c>
      <c r="L377" s="52"/>
      <c r="M377" s="52">
        <v>1683213.625</v>
      </c>
      <c r="N377" s="52">
        <v>288373.65625</v>
      </c>
      <c r="O377" s="52">
        <v>211354.578125</v>
      </c>
      <c r="P377" s="52">
        <v>1465602.625</v>
      </c>
      <c r="Q377" s="52"/>
      <c r="R377" s="52"/>
      <c r="V377" s="3">
        <v>288373.65625</v>
      </c>
      <c r="W377" s="3">
        <v>3266609.5</v>
      </c>
      <c r="X377" s="3">
        <v>3554983.25</v>
      </c>
      <c r="Y377" s="3">
        <v>862483.25</v>
      </c>
      <c r="Z377" s="3">
        <v>3360171</v>
      </c>
      <c r="AA377" s="3">
        <v>12181657</v>
      </c>
      <c r="AB377" s="3">
        <v>0.77882808446884155</v>
      </c>
      <c r="AC377" s="3">
        <v>0.67806529998779297</v>
      </c>
      <c r="AD377" s="3">
        <v>15641009</v>
      </c>
      <c r="AE377" s="3">
        <v>23466834</v>
      </c>
      <c r="AF377" s="3">
        <v>3760323</v>
      </c>
      <c r="AG377" s="3">
        <v>65185.6484375</v>
      </c>
      <c r="AH377" s="3">
        <v>3312716</v>
      </c>
      <c r="AI377" s="3">
        <v>0</v>
      </c>
      <c r="AJ377" s="3">
        <v>0</v>
      </c>
      <c r="AK377" s="3">
        <v>50.819713592529297</v>
      </c>
      <c r="AL377" s="3">
        <v>54.536285400390625</v>
      </c>
      <c r="AM377" s="3">
        <v>239.94558715820313</v>
      </c>
      <c r="AN377" s="3">
        <v>57.686363220214844</v>
      </c>
    </row>
    <row r="378" spans="1:40">
      <c r="A378" s="3">
        <v>116495207</v>
      </c>
      <c r="B378" s="3" t="s">
        <v>606</v>
      </c>
      <c r="C378" s="3" t="s">
        <v>552</v>
      </c>
      <c r="D378" s="52" t="s">
        <v>43</v>
      </c>
      <c r="E378" s="52"/>
      <c r="F378" s="52"/>
      <c r="G378" s="52"/>
      <c r="H378" s="52"/>
      <c r="I378" s="52"/>
      <c r="J378" s="52">
        <v>46784.19140625</v>
      </c>
      <c r="K378" s="52">
        <v>10507.3818359375</v>
      </c>
      <c r="L378" s="52">
        <v>84017.25</v>
      </c>
      <c r="M378" s="52"/>
      <c r="N378" s="52"/>
      <c r="O378" s="52"/>
      <c r="P378" s="52"/>
      <c r="Q378" s="52">
        <v>84017.25</v>
      </c>
      <c r="R378" s="52"/>
      <c r="V378" s="3">
        <v>0</v>
      </c>
      <c r="W378" s="3">
        <v>94524.6328125</v>
      </c>
      <c r="X378" s="3">
        <v>94524.6328125</v>
      </c>
      <c r="Y378" s="3">
        <v>46784.19140625</v>
      </c>
      <c r="Z378" s="3">
        <v>84017.25</v>
      </c>
      <c r="AA378" s="3">
        <v>397993.09375</v>
      </c>
      <c r="AB378" s="3">
        <v>0.58197331428527832</v>
      </c>
      <c r="AC378" s="3">
        <v>0.32950294017791748</v>
      </c>
      <c r="AD378" s="3">
        <v>683868.3125</v>
      </c>
      <c r="AE378" s="3">
        <v>2066234.375</v>
      </c>
      <c r="AF378" s="3">
        <v>241640</v>
      </c>
      <c r="AG378" s="3">
        <v>5739.5400390625</v>
      </c>
      <c r="AJ378" s="3">
        <v>0</v>
      </c>
      <c r="AL378" s="3">
        <v>16.469026565551758</v>
      </c>
      <c r="AM378" s="3">
        <v>119.15036773681641</v>
      </c>
      <c r="AN378" s="3">
        <v>42.100933074951172</v>
      </c>
    </row>
    <row r="379" spans="1:40">
      <c r="A379" s="3">
        <v>116496503</v>
      </c>
      <c r="B379" s="3" t="s">
        <v>432</v>
      </c>
      <c r="C379" s="3" t="s">
        <v>791</v>
      </c>
      <c r="D379" s="52" t="s">
        <v>43</v>
      </c>
      <c r="E379" s="52">
        <v>2547031.25</v>
      </c>
      <c r="F379" s="52">
        <v>369683.6875</v>
      </c>
      <c r="G379" s="52">
        <v>272741.28125</v>
      </c>
      <c r="H379" s="52">
        <v>1513849</v>
      </c>
      <c r="I379" s="52">
        <v>169472.984375</v>
      </c>
      <c r="J379" s="52">
        <v>838328.875</v>
      </c>
      <c r="K379" s="52">
        <v>171522.421875</v>
      </c>
      <c r="L379" s="52"/>
      <c r="M379" s="52">
        <v>2547031.25</v>
      </c>
      <c r="N379" s="52">
        <v>369683.6875</v>
      </c>
      <c r="O379" s="52">
        <v>333350.4375</v>
      </c>
      <c r="P379" s="52">
        <v>1850260</v>
      </c>
      <c r="Q379" s="52"/>
      <c r="R379" s="52"/>
      <c r="V379" s="3">
        <v>369683.6875</v>
      </c>
      <c r="W379" s="3">
        <v>4674617</v>
      </c>
      <c r="X379" s="3">
        <v>5044300.5</v>
      </c>
      <c r="Y379" s="3">
        <v>1208012.5</v>
      </c>
      <c r="Z379" s="3">
        <v>4730642</v>
      </c>
      <c r="AA379" s="3">
        <v>18582758</v>
      </c>
      <c r="AB379" s="3">
        <v>0.83020412921905518</v>
      </c>
      <c r="AC379" s="3">
        <v>0.64944571256637573</v>
      </c>
      <c r="AD379" s="3">
        <v>22383360</v>
      </c>
      <c r="AE379" s="3">
        <v>34666340</v>
      </c>
      <c r="AF379" s="3">
        <v>3402154</v>
      </c>
      <c r="AG379" s="3">
        <v>96295.390625</v>
      </c>
      <c r="AH379" s="3">
        <v>3690465</v>
      </c>
      <c r="AI379" s="3">
        <v>0</v>
      </c>
      <c r="AJ379" s="3">
        <v>0</v>
      </c>
      <c r="AK379" s="3">
        <v>38.324420928955078</v>
      </c>
      <c r="AL379" s="3">
        <v>52.383613586425781</v>
      </c>
      <c r="AM379" s="3">
        <v>232.44476318359375</v>
      </c>
      <c r="AN379" s="3">
        <v>35.330394744873047</v>
      </c>
    </row>
    <row r="380" spans="1:40">
      <c r="A380" s="3">
        <v>116496603</v>
      </c>
      <c r="B380" s="3" t="s">
        <v>438</v>
      </c>
      <c r="C380" s="3" t="s">
        <v>791</v>
      </c>
      <c r="D380" s="52" t="s">
        <v>43</v>
      </c>
      <c r="E380" s="52">
        <v>2582745.25</v>
      </c>
      <c r="F380" s="52">
        <v>461590.65625</v>
      </c>
      <c r="G380" s="52">
        <v>702018.4375</v>
      </c>
      <c r="H380" s="52">
        <v>1813511.25</v>
      </c>
      <c r="I380" s="52">
        <v>236179.234375</v>
      </c>
      <c r="J380" s="52">
        <v>982894.8125</v>
      </c>
      <c r="K380" s="52">
        <v>187004.84375</v>
      </c>
      <c r="L380" s="52">
        <v>2644.35009765625</v>
      </c>
      <c r="M380" s="52">
        <v>2582745.25</v>
      </c>
      <c r="N380" s="52">
        <v>461590.65625</v>
      </c>
      <c r="O380" s="52">
        <v>858022.5</v>
      </c>
      <c r="P380" s="52">
        <v>2216513.75</v>
      </c>
      <c r="Q380" s="52">
        <v>2644.35009765625</v>
      </c>
      <c r="R380" s="52"/>
      <c r="V380" s="3">
        <v>461590.65625</v>
      </c>
      <c r="W380" s="3">
        <v>5524103.5</v>
      </c>
      <c r="X380" s="3">
        <v>5985694</v>
      </c>
      <c r="Y380" s="3">
        <v>1444485.5</v>
      </c>
      <c r="Z380" s="3">
        <v>5659926</v>
      </c>
      <c r="AA380" s="3">
        <v>20088082</v>
      </c>
      <c r="AB380" s="3">
        <v>0.79433375597000122</v>
      </c>
      <c r="AC380" s="3">
        <v>0.43664604425430298</v>
      </c>
      <c r="AD380" s="3">
        <v>25289222</v>
      </c>
      <c r="AE380" s="3">
        <v>57273168</v>
      </c>
      <c r="AF380" s="3">
        <v>13674909</v>
      </c>
      <c r="AG380" s="3">
        <v>159092.140625</v>
      </c>
      <c r="AH380" s="3">
        <v>15735848</v>
      </c>
      <c r="AI380" s="3">
        <v>0</v>
      </c>
      <c r="AJ380" s="3">
        <v>0</v>
      </c>
      <c r="AK380" s="3">
        <v>98.9102783203125</v>
      </c>
      <c r="AL380" s="3">
        <v>37.624069213867188</v>
      </c>
      <c r="AM380" s="3">
        <v>158.9595947265625</v>
      </c>
      <c r="AN380" s="3">
        <v>85.955902099609375</v>
      </c>
    </row>
    <row r="381" spans="1:40">
      <c r="A381" s="3">
        <v>116498003</v>
      </c>
      <c r="B381" s="3" t="s">
        <v>510</v>
      </c>
      <c r="C381" s="3" t="s">
        <v>791</v>
      </c>
      <c r="D381" s="52" t="s">
        <v>43</v>
      </c>
      <c r="E381" s="52">
        <v>1183009.5</v>
      </c>
      <c r="F381" s="52">
        <v>194207.25</v>
      </c>
      <c r="G381" s="52">
        <v>312961.46875</v>
      </c>
      <c r="H381" s="52">
        <v>665864.5625</v>
      </c>
      <c r="I381" s="52">
        <v>147889.484375</v>
      </c>
      <c r="J381" s="52">
        <v>478400.03125</v>
      </c>
      <c r="K381" s="52">
        <v>97100.125</v>
      </c>
      <c r="L381" s="52"/>
      <c r="M381" s="52">
        <v>1183009.5</v>
      </c>
      <c r="N381" s="52">
        <v>194207.25</v>
      </c>
      <c r="O381" s="52">
        <v>382508.4375</v>
      </c>
      <c r="P381" s="52">
        <v>813834.4375</v>
      </c>
      <c r="Q381" s="52"/>
      <c r="R381" s="52"/>
      <c r="V381" s="3">
        <v>194207.25</v>
      </c>
      <c r="W381" s="3">
        <v>2406825</v>
      </c>
      <c r="X381" s="3">
        <v>2601032.25</v>
      </c>
      <c r="Y381" s="3">
        <v>672607.25</v>
      </c>
      <c r="Z381" s="3">
        <v>2379352.5</v>
      </c>
      <c r="AA381" s="3">
        <v>9792355</v>
      </c>
      <c r="AB381" s="3">
        <v>0.7987557053565979</v>
      </c>
      <c r="AC381" s="3">
        <v>0.40844276547431946</v>
      </c>
      <c r="AD381" s="3">
        <v>12259512</v>
      </c>
      <c r="AE381" s="3">
        <v>33601692</v>
      </c>
      <c r="AF381" s="3">
        <v>11631105</v>
      </c>
      <c r="AG381" s="3">
        <v>93338.03125</v>
      </c>
      <c r="AH381" s="3">
        <v>8999028</v>
      </c>
      <c r="AI381" s="3">
        <v>0</v>
      </c>
      <c r="AJ381" s="3">
        <v>0</v>
      </c>
      <c r="AK381" s="3">
        <v>96.413307189941406</v>
      </c>
      <c r="AL381" s="3">
        <v>27.866800308227539</v>
      </c>
      <c r="AM381" s="3">
        <v>131.34530639648438</v>
      </c>
      <c r="AN381" s="3">
        <v>124.61270904541016</v>
      </c>
    </row>
    <row r="382" spans="1:40">
      <c r="A382" s="3">
        <v>116555003</v>
      </c>
      <c r="B382" s="3" t="s">
        <v>299</v>
      </c>
      <c r="C382" s="3" t="s">
        <v>791</v>
      </c>
      <c r="D382" s="52" t="s">
        <v>54</v>
      </c>
      <c r="E382" s="52">
        <v>1657663.75</v>
      </c>
      <c r="F382" s="52">
        <v>290203.8125</v>
      </c>
      <c r="G382" s="52">
        <v>621345.75</v>
      </c>
      <c r="H382" s="52">
        <v>770448.625</v>
      </c>
      <c r="I382" s="52"/>
      <c r="J382" s="52"/>
      <c r="K382" s="52"/>
      <c r="L382" s="52">
        <v>31501.19921875</v>
      </c>
      <c r="M382" s="52">
        <v>1657663.75</v>
      </c>
      <c r="N382" s="52">
        <v>290203.8125</v>
      </c>
      <c r="O382" s="52">
        <v>759422.625</v>
      </c>
      <c r="P382" s="52">
        <v>941659.375</v>
      </c>
      <c r="Q382" s="52">
        <v>31501.19921875</v>
      </c>
      <c r="R382" s="52"/>
      <c r="V382" s="3">
        <v>290203.8125</v>
      </c>
      <c r="W382" s="3">
        <v>3080959.25</v>
      </c>
      <c r="X382" s="3">
        <v>3371163</v>
      </c>
      <c r="Y382" s="3">
        <v>290203.8125</v>
      </c>
      <c r="Z382" s="3">
        <v>3390247.25</v>
      </c>
      <c r="AA382" s="3">
        <v>14830519</v>
      </c>
      <c r="AB382" s="3">
        <v>0.8158448338508606</v>
      </c>
      <c r="AC382" s="3">
        <v>0.45799148082733154</v>
      </c>
      <c r="AD382" s="3">
        <v>18178112</v>
      </c>
      <c r="AE382" s="3">
        <v>40454608</v>
      </c>
      <c r="AF382" s="3">
        <v>7321205</v>
      </c>
      <c r="AG382" s="3">
        <v>112373.9140625</v>
      </c>
      <c r="AH382" s="3">
        <v>11703195</v>
      </c>
      <c r="AI382" s="3">
        <v>0</v>
      </c>
      <c r="AJ382" s="3">
        <v>0</v>
      </c>
      <c r="AK382" s="3">
        <v>104.14511871337891</v>
      </c>
      <c r="AL382" s="3">
        <v>29.999515533447266</v>
      </c>
      <c r="AM382" s="3">
        <v>161.76451110839844</v>
      </c>
      <c r="AN382" s="3">
        <v>65.150398254394531</v>
      </c>
    </row>
    <row r="383" spans="1:40">
      <c r="A383" s="3">
        <v>116557103</v>
      </c>
      <c r="B383" s="3" t="s">
        <v>428</v>
      </c>
      <c r="C383" s="3" t="s">
        <v>791</v>
      </c>
      <c r="D383" s="52" t="s">
        <v>54</v>
      </c>
      <c r="E383" s="52">
        <v>1484925.125</v>
      </c>
      <c r="F383" s="52">
        <v>272007.15625</v>
      </c>
      <c r="G383" s="52">
        <v>519690.21875</v>
      </c>
      <c r="H383" s="52">
        <v>618046.1875</v>
      </c>
      <c r="I383" s="52">
        <v>185066.078125</v>
      </c>
      <c r="J383" s="52">
        <v>760100.625</v>
      </c>
      <c r="K383" s="52">
        <v>166486.046875</v>
      </c>
      <c r="L383" s="52">
        <v>13237.2001953125</v>
      </c>
      <c r="M383" s="52">
        <v>1484925.125</v>
      </c>
      <c r="N383" s="52">
        <v>272007.15625</v>
      </c>
      <c r="O383" s="52">
        <v>635176.9375</v>
      </c>
      <c r="P383" s="52">
        <v>755389.8125</v>
      </c>
      <c r="Q383" s="52">
        <v>13237.2001953125</v>
      </c>
      <c r="R383" s="52"/>
      <c r="V383" s="3">
        <v>272007.15625</v>
      </c>
      <c r="W383" s="3">
        <v>2987450.75</v>
      </c>
      <c r="X383" s="3">
        <v>3259458</v>
      </c>
      <c r="Y383" s="3">
        <v>1032107.75</v>
      </c>
      <c r="Z383" s="3">
        <v>2888729</v>
      </c>
      <c r="AA383" s="3">
        <v>12969698</v>
      </c>
      <c r="AB383" s="3">
        <v>0.74495339393615723</v>
      </c>
      <c r="AC383" s="3">
        <v>0.36370480060577393</v>
      </c>
      <c r="AD383" s="3">
        <v>17410080</v>
      </c>
      <c r="AE383" s="3">
        <v>47116604</v>
      </c>
      <c r="AF383" s="3">
        <v>12517843</v>
      </c>
      <c r="AG383" s="3">
        <v>130879.453125</v>
      </c>
      <c r="AH383" s="3">
        <v>17908427</v>
      </c>
      <c r="AI383" s="3">
        <v>0</v>
      </c>
      <c r="AJ383" s="3">
        <v>0</v>
      </c>
      <c r="AK383" s="3">
        <v>136.83146667480469</v>
      </c>
      <c r="AL383" s="3">
        <v>24.904275894165039</v>
      </c>
      <c r="AM383" s="3">
        <v>133.02378845214844</v>
      </c>
      <c r="AN383" s="3">
        <v>95.644065856933594</v>
      </c>
    </row>
    <row r="384" spans="1:40">
      <c r="A384" s="3">
        <v>116604003</v>
      </c>
      <c r="B384" s="3" t="s">
        <v>278</v>
      </c>
      <c r="C384" s="3" t="s">
        <v>791</v>
      </c>
      <c r="D384" s="52" t="s">
        <v>54</v>
      </c>
      <c r="E384" s="52">
        <v>970680.875</v>
      </c>
      <c r="F384" s="52">
        <v>201790.203125</v>
      </c>
      <c r="G384" s="52">
        <v>410623.46875</v>
      </c>
      <c r="H384" s="52">
        <v>169142.40625</v>
      </c>
      <c r="I384" s="52">
        <v>93334.234375</v>
      </c>
      <c r="J384" s="52">
        <v>633861.75</v>
      </c>
      <c r="K384" s="52">
        <v>139723.109375</v>
      </c>
      <c r="L384" s="52"/>
      <c r="M384" s="52">
        <v>970680.875</v>
      </c>
      <c r="N384" s="52">
        <v>201790.203125</v>
      </c>
      <c r="O384" s="52">
        <v>501873.125</v>
      </c>
      <c r="P384" s="52">
        <v>206729.59375</v>
      </c>
      <c r="Q384" s="52"/>
      <c r="R384" s="52"/>
      <c r="V384" s="3">
        <v>201790.203125</v>
      </c>
      <c r="W384" s="3">
        <v>1783504.125</v>
      </c>
      <c r="X384" s="3">
        <v>1985294.375</v>
      </c>
      <c r="Y384" s="3">
        <v>835651.9375</v>
      </c>
      <c r="Z384" s="3">
        <v>1679283.625</v>
      </c>
      <c r="AA384" s="3">
        <v>7444989.5</v>
      </c>
      <c r="AB384" s="3">
        <v>0.69756633043289185</v>
      </c>
      <c r="AC384" s="3">
        <v>0.21661549806594849</v>
      </c>
      <c r="AD384" s="3">
        <v>10672805</v>
      </c>
      <c r="AE384" s="3">
        <v>48897752</v>
      </c>
      <c r="AF384" s="3">
        <v>8202408</v>
      </c>
      <c r="AG384" s="3">
        <v>135827.09375</v>
      </c>
      <c r="AH384" s="3">
        <v>20228939</v>
      </c>
      <c r="AI384" s="3">
        <v>0</v>
      </c>
      <c r="AJ384" s="3">
        <v>0</v>
      </c>
      <c r="AK384" s="3">
        <v>148.93154907226563</v>
      </c>
      <c r="AL384" s="3">
        <v>14.616335868835449</v>
      </c>
      <c r="AM384" s="3">
        <v>78.576408386230469</v>
      </c>
      <c r="AN384" s="3">
        <v>60.388599395751953</v>
      </c>
    </row>
    <row r="385" spans="1:40">
      <c r="A385" s="3">
        <v>116605003</v>
      </c>
      <c r="B385" s="3" t="s">
        <v>303</v>
      </c>
      <c r="C385" s="3" t="s">
        <v>791</v>
      </c>
      <c r="D385" s="52" t="s">
        <v>54</v>
      </c>
      <c r="E385" s="52">
        <v>1501671.75</v>
      </c>
      <c r="F385" s="52">
        <v>245749.203125</v>
      </c>
      <c r="G385" s="52">
        <v>445793.03125</v>
      </c>
      <c r="H385" s="52">
        <v>399907.8125</v>
      </c>
      <c r="I385" s="52">
        <v>143365.015625</v>
      </c>
      <c r="J385" s="52">
        <v>615574.75</v>
      </c>
      <c r="K385" s="52">
        <v>95440.7421875</v>
      </c>
      <c r="L385" s="52">
        <v>19955.099609375</v>
      </c>
      <c r="M385" s="52">
        <v>1501671.75</v>
      </c>
      <c r="N385" s="52">
        <v>245749.203125</v>
      </c>
      <c r="O385" s="52">
        <v>544858.1875</v>
      </c>
      <c r="P385" s="52">
        <v>488776.1875</v>
      </c>
      <c r="Q385" s="52">
        <v>19955.099609375</v>
      </c>
      <c r="R385" s="52"/>
      <c r="V385" s="3">
        <v>245749.203125</v>
      </c>
      <c r="W385" s="3">
        <v>2606133.25</v>
      </c>
      <c r="X385" s="3">
        <v>2851882.5</v>
      </c>
      <c r="Y385" s="3">
        <v>861323.9375</v>
      </c>
      <c r="Z385" s="3">
        <v>2555261.25</v>
      </c>
      <c r="AA385" s="3">
        <v>12644261</v>
      </c>
      <c r="AB385" s="3">
        <v>0.795543372631073</v>
      </c>
      <c r="AC385" s="3">
        <v>0.37661659717559814</v>
      </c>
      <c r="AD385" s="3">
        <v>15893867</v>
      </c>
      <c r="AE385" s="3">
        <v>40433252</v>
      </c>
      <c r="AF385" s="3">
        <v>18016486</v>
      </c>
      <c r="AG385" s="3">
        <v>112314.5859375</v>
      </c>
      <c r="AH385" s="3">
        <v>13217509</v>
      </c>
      <c r="AI385" s="3">
        <v>0</v>
      </c>
      <c r="AJ385" s="3">
        <v>0</v>
      </c>
      <c r="AK385" s="3">
        <v>117.68292236328125</v>
      </c>
      <c r="AL385" s="3">
        <v>25.391916275024414</v>
      </c>
      <c r="AM385" s="3">
        <v>141.51205444335938</v>
      </c>
      <c r="AN385" s="3">
        <v>160.41091918945313</v>
      </c>
    </row>
    <row r="386" spans="1:40">
      <c r="A386" s="3">
        <v>116606707</v>
      </c>
      <c r="B386" s="3" t="s">
        <v>616</v>
      </c>
      <c r="C386" s="3" t="s">
        <v>552</v>
      </c>
      <c r="D386" s="52" t="s">
        <v>54</v>
      </c>
      <c r="E386" s="52"/>
      <c r="F386" s="52"/>
      <c r="G386" s="52"/>
      <c r="H386" s="52"/>
      <c r="I386" s="52"/>
      <c r="J386" s="52">
        <v>118834.5703125</v>
      </c>
      <c r="K386" s="52">
        <v>27063.875</v>
      </c>
      <c r="L386" s="52">
        <v>150430.953125</v>
      </c>
      <c r="M386" s="52"/>
      <c r="N386" s="52"/>
      <c r="O386" s="52"/>
      <c r="P386" s="52"/>
      <c r="Q386" s="52">
        <v>150430.953125</v>
      </c>
      <c r="R386" s="52"/>
      <c r="V386" s="3">
        <v>0</v>
      </c>
      <c r="W386" s="3">
        <v>177494.828125</v>
      </c>
      <c r="X386" s="3">
        <v>177494.828125</v>
      </c>
      <c r="Y386" s="3">
        <v>118834.5703125</v>
      </c>
      <c r="Z386" s="3">
        <v>150430.953125</v>
      </c>
      <c r="AA386" s="3">
        <v>793638.5</v>
      </c>
      <c r="AB386" s="3">
        <v>0.56516414880752563</v>
      </c>
      <c r="AC386" s="3">
        <v>0.1751626580953598</v>
      </c>
      <c r="AD386" s="3">
        <v>1404262</v>
      </c>
      <c r="AE386" s="3">
        <v>7845136</v>
      </c>
      <c r="AF386" s="3">
        <v>1809200</v>
      </c>
      <c r="AG386" s="3">
        <v>21792.044921875</v>
      </c>
      <c r="AJ386" s="3">
        <v>0</v>
      </c>
      <c r="AL386" s="3">
        <v>8.1449365615844727</v>
      </c>
      <c r="AM386" s="3">
        <v>64.439201354980469</v>
      </c>
      <c r="AN386" s="3">
        <v>83.0211181640625</v>
      </c>
    </row>
    <row r="387" spans="1:40">
      <c r="A387" s="3">
        <v>117000000</v>
      </c>
      <c r="B387" s="3" t="s">
        <v>642</v>
      </c>
      <c r="C387" s="3" t="s">
        <v>627</v>
      </c>
      <c r="D387" s="52" t="s">
        <v>54</v>
      </c>
      <c r="E387" s="52"/>
      <c r="F387" s="52"/>
      <c r="G387" s="52"/>
      <c r="H387" s="52"/>
      <c r="I387" s="52"/>
      <c r="J387" s="52">
        <v>535771.1875</v>
      </c>
      <c r="K387" s="52">
        <v>103629.8515625</v>
      </c>
      <c r="L387" s="52"/>
      <c r="M387" s="52"/>
      <c r="N387" s="52"/>
      <c r="O387" s="52"/>
      <c r="P387" s="52"/>
      <c r="Q387" s="52"/>
      <c r="R387" s="52">
        <v>280511.96875</v>
      </c>
      <c r="S387" s="3">
        <v>667436.0625</v>
      </c>
      <c r="T387" s="3">
        <v>332385.84375</v>
      </c>
      <c r="U387" s="3">
        <v>332385.84375</v>
      </c>
      <c r="V387" s="3">
        <v>332385.84375</v>
      </c>
      <c r="W387" s="3">
        <v>1383963.75</v>
      </c>
      <c r="X387" s="3">
        <v>1716349.625</v>
      </c>
      <c r="Y387" s="3">
        <v>535771.1875</v>
      </c>
      <c r="Z387" s="3">
        <v>0</v>
      </c>
      <c r="AA387" s="3">
        <v>7157283.5</v>
      </c>
      <c r="AB387" s="3">
        <v>0.68136584758758545</v>
      </c>
      <c r="AC387" s="3">
        <v>0.26038038730621338</v>
      </c>
      <c r="AD387" s="3">
        <v>10504318</v>
      </c>
      <c r="AE387" s="3">
        <v>39746908</v>
      </c>
      <c r="AF387" s="3">
        <v>12134248</v>
      </c>
      <c r="AG387" s="3">
        <v>110408.078125</v>
      </c>
      <c r="AJ387" s="3">
        <v>0</v>
      </c>
      <c r="AL387" s="3">
        <v>15.545507431030273</v>
      </c>
      <c r="AM387" s="3">
        <v>95.140846252441406</v>
      </c>
      <c r="AN387" s="3">
        <v>109.90362548828125</v>
      </c>
    </row>
    <row r="388" spans="1:40">
      <c r="A388" s="3">
        <v>117080503</v>
      </c>
      <c r="B388" s="3" t="s">
        <v>62</v>
      </c>
      <c r="C388" s="3" t="s">
        <v>791</v>
      </c>
      <c r="D388" s="52" t="s">
        <v>43</v>
      </c>
      <c r="E388" s="52">
        <v>2106360.5</v>
      </c>
      <c r="F388" s="52">
        <v>345992.40625</v>
      </c>
      <c r="G388" s="52">
        <v>678821.625</v>
      </c>
      <c r="H388" s="52">
        <v>188222.40625</v>
      </c>
      <c r="I388" s="52">
        <v>292633.25</v>
      </c>
      <c r="J388" s="52">
        <v>956136.8125</v>
      </c>
      <c r="K388" s="52">
        <v>204890.46875</v>
      </c>
      <c r="L388" s="52">
        <v>34917.75</v>
      </c>
      <c r="M388" s="52">
        <v>2106360.5</v>
      </c>
      <c r="N388" s="52">
        <v>345992.40625</v>
      </c>
      <c r="O388" s="52">
        <v>829670.8125</v>
      </c>
      <c r="P388" s="52">
        <v>230049.59375</v>
      </c>
      <c r="Q388" s="52">
        <v>34917.75</v>
      </c>
      <c r="R388" s="52"/>
      <c r="V388" s="3">
        <v>345992.40625</v>
      </c>
      <c r="W388" s="3">
        <v>3505846</v>
      </c>
      <c r="X388" s="3">
        <v>3851838.5</v>
      </c>
      <c r="Y388" s="3">
        <v>1302129.25</v>
      </c>
      <c r="Z388" s="3">
        <v>3200998.5</v>
      </c>
      <c r="AA388" s="3">
        <v>18137408</v>
      </c>
      <c r="AB388" s="3">
        <v>0.79451471567153931</v>
      </c>
      <c r="AC388" s="3">
        <v>0.52562570571899414</v>
      </c>
      <c r="AD388" s="3">
        <v>22828284</v>
      </c>
      <c r="AE388" s="3">
        <v>43824196</v>
      </c>
      <c r="AF388" s="3">
        <v>8614526</v>
      </c>
      <c r="AG388" s="3">
        <v>121733.875</v>
      </c>
      <c r="AH388" s="3">
        <v>12885842</v>
      </c>
      <c r="AI388" s="3">
        <v>0</v>
      </c>
      <c r="AJ388" s="3">
        <v>0</v>
      </c>
      <c r="AK388" s="3">
        <v>105.85255432128906</v>
      </c>
      <c r="AL388" s="3">
        <v>31.641468048095703</v>
      </c>
      <c r="AM388" s="3">
        <v>187.52613830566406</v>
      </c>
      <c r="AN388" s="3">
        <v>70.765235900878906</v>
      </c>
    </row>
    <row r="389" spans="1:40">
      <c r="A389" s="3">
        <v>117080607</v>
      </c>
      <c r="B389" s="3" t="s">
        <v>605</v>
      </c>
      <c r="C389" s="3" t="s">
        <v>552</v>
      </c>
      <c r="D389" s="52" t="s">
        <v>43</v>
      </c>
      <c r="E389" s="52"/>
      <c r="F389" s="52"/>
      <c r="G389" s="52"/>
      <c r="H389" s="52"/>
      <c r="I389" s="52"/>
      <c r="J389" s="52">
        <v>99087.0078125</v>
      </c>
      <c r="K389" s="52">
        <v>21634.017578125</v>
      </c>
      <c r="L389" s="52">
        <v>137787.59375</v>
      </c>
      <c r="M389" s="52"/>
      <c r="N389" s="52"/>
      <c r="O389" s="52"/>
      <c r="P389" s="52"/>
      <c r="Q389" s="52">
        <v>137787.59375</v>
      </c>
      <c r="R389" s="52"/>
      <c r="V389" s="3">
        <v>0</v>
      </c>
      <c r="W389" s="3">
        <v>159421.609375</v>
      </c>
      <c r="X389" s="3">
        <v>159421.609375</v>
      </c>
      <c r="Y389" s="3">
        <v>99087.0078125</v>
      </c>
      <c r="Z389" s="3">
        <v>137787.59375</v>
      </c>
      <c r="AA389" s="3">
        <v>705331.125</v>
      </c>
      <c r="AB389" s="3">
        <v>0.59248000383377075</v>
      </c>
      <c r="AC389" s="3">
        <v>0.24161899089813232</v>
      </c>
      <c r="AD389" s="3">
        <v>1190472.5</v>
      </c>
      <c r="AE389" s="3">
        <v>4901660</v>
      </c>
      <c r="AF389" s="3">
        <v>1505903</v>
      </c>
      <c r="AG389" s="3">
        <v>13615.72265625</v>
      </c>
      <c r="AJ389" s="3">
        <v>0</v>
      </c>
      <c r="AL389" s="3">
        <v>11.708641052246094</v>
      </c>
      <c r="AM389" s="3">
        <v>87.433662414550781</v>
      </c>
      <c r="AN389" s="3">
        <v>110.60029602050781</v>
      </c>
    </row>
    <row r="390" spans="1:40">
      <c r="A390" s="3">
        <v>117081003</v>
      </c>
      <c r="B390" s="3" t="s">
        <v>110</v>
      </c>
      <c r="C390" s="3" t="s">
        <v>791</v>
      </c>
      <c r="D390" s="52" t="s">
        <v>43</v>
      </c>
      <c r="E390" s="52">
        <v>1280467.5</v>
      </c>
      <c r="F390" s="52">
        <v>137962.046875</v>
      </c>
      <c r="G390" s="52">
        <v>219310.25</v>
      </c>
      <c r="H390" s="52">
        <v>346685.40625</v>
      </c>
      <c r="I390" s="52">
        <v>131432.4375</v>
      </c>
      <c r="J390" s="52">
        <v>406273.375</v>
      </c>
      <c r="K390" s="52">
        <v>87278.09375</v>
      </c>
      <c r="L390" s="52">
        <v>3291.449951171875</v>
      </c>
      <c r="M390" s="52">
        <v>1280467.5</v>
      </c>
      <c r="N390" s="52">
        <v>137962.046875</v>
      </c>
      <c r="O390" s="52">
        <v>268045.875</v>
      </c>
      <c r="P390" s="52">
        <v>423726.59375</v>
      </c>
      <c r="Q390" s="52">
        <v>3291.449951171875</v>
      </c>
      <c r="R390" s="52"/>
      <c r="V390" s="3">
        <v>137962.046875</v>
      </c>
      <c r="W390" s="3">
        <v>2068465.125</v>
      </c>
      <c r="X390" s="3">
        <v>2206427.25</v>
      </c>
      <c r="Y390" s="3">
        <v>544235.4375</v>
      </c>
      <c r="Z390" s="3">
        <v>1975531.5</v>
      </c>
      <c r="AA390" s="3">
        <v>9790401</v>
      </c>
      <c r="AB390" s="3">
        <v>0.8214648962020874</v>
      </c>
      <c r="AC390" s="3">
        <v>0.66301697492599487</v>
      </c>
      <c r="AD390" s="3">
        <v>11918222</v>
      </c>
      <c r="AE390" s="3">
        <v>17375376</v>
      </c>
      <c r="AF390" s="3">
        <v>8053952</v>
      </c>
      <c r="AG390" s="3">
        <v>48264.93359375</v>
      </c>
      <c r="AH390" s="3">
        <v>3129578</v>
      </c>
      <c r="AI390" s="3">
        <v>0</v>
      </c>
      <c r="AJ390" s="3">
        <v>0</v>
      </c>
      <c r="AK390" s="3">
        <v>64.841651916503906</v>
      </c>
      <c r="AL390" s="3">
        <v>45.714912414550781</v>
      </c>
      <c r="AM390" s="3">
        <v>246.933349609375</v>
      </c>
      <c r="AN390" s="3">
        <v>166.86964416503906</v>
      </c>
    </row>
    <row r="391" spans="1:40">
      <c r="A391" s="3">
        <v>117083004</v>
      </c>
      <c r="B391" s="3" t="s">
        <v>344</v>
      </c>
      <c r="C391" s="3" t="s">
        <v>791</v>
      </c>
      <c r="D391" s="52" t="s">
        <v>43</v>
      </c>
      <c r="E391" s="52">
        <v>985817.25</v>
      </c>
      <c r="F391" s="52">
        <v>110232.1484375</v>
      </c>
      <c r="G391" s="52">
        <v>77308.359375</v>
      </c>
      <c r="H391" s="52">
        <v>149508.90625</v>
      </c>
      <c r="I391" s="52">
        <v>137539.921875</v>
      </c>
      <c r="J391" s="52">
        <v>312840.28125</v>
      </c>
      <c r="K391" s="52">
        <v>65845.2578125</v>
      </c>
      <c r="L391" s="52">
        <v>26605.05078125</v>
      </c>
      <c r="M391" s="52">
        <v>985817.25</v>
      </c>
      <c r="N391" s="52">
        <v>110232.1484375</v>
      </c>
      <c r="O391" s="52">
        <v>94488</v>
      </c>
      <c r="P391" s="52">
        <v>182733.09375</v>
      </c>
      <c r="Q391" s="52">
        <v>26605.05078125</v>
      </c>
      <c r="R391" s="52"/>
      <c r="V391" s="3">
        <v>110232.1484375</v>
      </c>
      <c r="W391" s="3">
        <v>1442624.625</v>
      </c>
      <c r="X391" s="3">
        <v>1552856.75</v>
      </c>
      <c r="Y391" s="3">
        <v>423072.4375</v>
      </c>
      <c r="Z391" s="3">
        <v>1289643.375</v>
      </c>
      <c r="AA391" s="3">
        <v>8129506</v>
      </c>
      <c r="AB391" s="3">
        <v>0.85061204433441162</v>
      </c>
      <c r="AC391" s="3">
        <v>0.59855163097381592</v>
      </c>
      <c r="AD391" s="3">
        <v>9557243</v>
      </c>
      <c r="AE391" s="3">
        <v>15586073</v>
      </c>
      <c r="AF391" s="3">
        <v>7495023</v>
      </c>
      <c r="AG391" s="3">
        <v>43294.6484375</v>
      </c>
      <c r="AH391" s="3">
        <v>3791763</v>
      </c>
      <c r="AI391" s="3">
        <v>0</v>
      </c>
      <c r="AJ391" s="3">
        <v>0</v>
      </c>
      <c r="AK391" s="3">
        <v>87.580406188964844</v>
      </c>
      <c r="AL391" s="3">
        <v>35.867176055908203</v>
      </c>
      <c r="AM391" s="3">
        <v>220.74882507324219</v>
      </c>
      <c r="AN391" s="3">
        <v>173.11662292480469</v>
      </c>
    </row>
    <row r="392" spans="1:40">
      <c r="A392" s="3">
        <v>117086003</v>
      </c>
      <c r="B392" s="3" t="s">
        <v>424</v>
      </c>
      <c r="C392" s="3" t="s">
        <v>791</v>
      </c>
      <c r="D392" s="52" t="s">
        <v>43</v>
      </c>
      <c r="E392" s="52">
        <v>1101550.5</v>
      </c>
      <c r="F392" s="52">
        <v>175543.203125</v>
      </c>
      <c r="G392" s="52">
        <v>426800.96875</v>
      </c>
      <c r="H392" s="52">
        <v>168281.546875</v>
      </c>
      <c r="I392" s="52">
        <v>46292.77734375</v>
      </c>
      <c r="J392" s="52">
        <v>452358.875</v>
      </c>
      <c r="K392" s="52">
        <v>83533.046875</v>
      </c>
      <c r="L392" s="52"/>
      <c r="M392" s="52">
        <v>1101550.5</v>
      </c>
      <c r="N392" s="52">
        <v>175543.203125</v>
      </c>
      <c r="O392" s="52">
        <v>521645.65625</v>
      </c>
      <c r="P392" s="52">
        <v>205677.453125</v>
      </c>
      <c r="Q392" s="52"/>
      <c r="R392" s="52"/>
      <c r="V392" s="3">
        <v>175543.203125</v>
      </c>
      <c r="W392" s="3">
        <v>1826458.75</v>
      </c>
      <c r="X392" s="3">
        <v>2002002</v>
      </c>
      <c r="Y392" s="3">
        <v>627902.0625</v>
      </c>
      <c r="Z392" s="3">
        <v>1828873.625</v>
      </c>
      <c r="AA392" s="3">
        <v>9078732</v>
      </c>
      <c r="AB392" s="3">
        <v>0.81726551055908203</v>
      </c>
      <c r="AC392" s="3">
        <v>0.49316808581352234</v>
      </c>
      <c r="AD392" s="3">
        <v>11108669</v>
      </c>
      <c r="AE392" s="3">
        <v>22038488</v>
      </c>
      <c r="AF392" s="3">
        <v>2998268</v>
      </c>
      <c r="AG392" s="3">
        <v>61218.0234375</v>
      </c>
      <c r="AH392" s="3">
        <v>6430454</v>
      </c>
      <c r="AI392" s="3">
        <v>0</v>
      </c>
      <c r="AJ392" s="3">
        <v>0</v>
      </c>
      <c r="AK392" s="3">
        <v>105.04183959960938</v>
      </c>
      <c r="AL392" s="3">
        <v>32.70281982421875</v>
      </c>
      <c r="AM392" s="3">
        <v>181.46075439453125</v>
      </c>
      <c r="AN392" s="3">
        <v>48.976882934570313</v>
      </c>
    </row>
    <row r="393" spans="1:40">
      <c r="A393" s="3">
        <v>117086503</v>
      </c>
      <c r="B393" s="3" t="s">
        <v>479</v>
      </c>
      <c r="C393" s="3" t="s">
        <v>791</v>
      </c>
      <c r="D393" s="52" t="s">
        <v>43</v>
      </c>
      <c r="E393" s="52">
        <v>1486224.125</v>
      </c>
      <c r="F393" s="52">
        <v>221238.453125</v>
      </c>
      <c r="G393" s="52">
        <v>548730.0625</v>
      </c>
      <c r="H393" s="52">
        <v>599541.75</v>
      </c>
      <c r="I393" s="52">
        <v>265125.125</v>
      </c>
      <c r="J393" s="52">
        <v>436774</v>
      </c>
      <c r="K393" s="52">
        <v>126674.640625</v>
      </c>
      <c r="L393" s="52"/>
      <c r="M393" s="52">
        <v>1486224.125</v>
      </c>
      <c r="N393" s="52">
        <v>221238.453125</v>
      </c>
      <c r="O393" s="52">
        <v>670670.125</v>
      </c>
      <c r="P393" s="52">
        <v>732773.25</v>
      </c>
      <c r="Q393" s="52"/>
      <c r="R393" s="52"/>
      <c r="V393" s="3">
        <v>221238.453125</v>
      </c>
      <c r="W393" s="3">
        <v>3026295.75</v>
      </c>
      <c r="X393" s="3">
        <v>3247534.25</v>
      </c>
      <c r="Y393" s="3">
        <v>658012.4375</v>
      </c>
      <c r="Z393" s="3">
        <v>2889667.5</v>
      </c>
      <c r="AA393" s="3">
        <v>11790393</v>
      </c>
      <c r="AB393" s="3">
        <v>0.77964264154434204</v>
      </c>
      <c r="AC393" s="3">
        <v>0.49908065795898438</v>
      </c>
      <c r="AD393" s="3">
        <v>15122817</v>
      </c>
      <c r="AE393" s="3">
        <v>29700176</v>
      </c>
      <c r="AF393" s="3">
        <v>6801365</v>
      </c>
      <c r="AG393" s="3">
        <v>82500.4921875</v>
      </c>
      <c r="AH393" s="3">
        <v>9675478</v>
      </c>
      <c r="AI393" s="3">
        <v>0</v>
      </c>
      <c r="AJ393" s="3">
        <v>0</v>
      </c>
      <c r="AK393" s="3">
        <v>117.27782440185547</v>
      </c>
      <c r="AL393" s="3">
        <v>39.363815307617188</v>
      </c>
      <c r="AM393" s="3">
        <v>183.3057861328125</v>
      </c>
      <c r="AN393" s="3">
        <v>82.440292358398438</v>
      </c>
    </row>
    <row r="394" spans="1:40">
      <c r="A394" s="3">
        <v>117086653</v>
      </c>
      <c r="B394" s="3" t="s">
        <v>483</v>
      </c>
      <c r="C394" s="3" t="s">
        <v>791</v>
      </c>
      <c r="D394" s="52" t="s">
        <v>43</v>
      </c>
      <c r="E394" s="52">
        <v>1645783.375</v>
      </c>
      <c r="F394" s="52">
        <v>225998.40625</v>
      </c>
      <c r="G394" s="52">
        <v>253811.21875</v>
      </c>
      <c r="H394" s="52">
        <v>579562.1875</v>
      </c>
      <c r="I394" s="52">
        <v>208756.28125</v>
      </c>
      <c r="J394" s="52">
        <v>585129.25</v>
      </c>
      <c r="K394" s="52">
        <v>113479.5390625</v>
      </c>
      <c r="L394" s="52">
        <v>5644.7998046875</v>
      </c>
      <c r="M394" s="52">
        <v>1645783.375</v>
      </c>
      <c r="N394" s="52">
        <v>225998.40625</v>
      </c>
      <c r="O394" s="52">
        <v>310213.71875</v>
      </c>
      <c r="P394" s="52">
        <v>708353.8125</v>
      </c>
      <c r="Q394" s="52">
        <v>5644.7998046875</v>
      </c>
      <c r="R394" s="52"/>
      <c r="V394" s="3">
        <v>225998.40625</v>
      </c>
      <c r="W394" s="3">
        <v>2807037.25</v>
      </c>
      <c r="X394" s="3">
        <v>3033035.75</v>
      </c>
      <c r="Y394" s="3">
        <v>811127.625</v>
      </c>
      <c r="Z394" s="3">
        <v>2669995.75</v>
      </c>
      <c r="AA394" s="3">
        <v>13328241</v>
      </c>
      <c r="AB394" s="3">
        <v>0.81197494268417358</v>
      </c>
      <c r="AC394" s="3">
        <v>0.59644389152526855</v>
      </c>
      <c r="AD394" s="3">
        <v>16414596</v>
      </c>
      <c r="AE394" s="3">
        <v>27401426</v>
      </c>
      <c r="AF394" s="3">
        <v>7879218</v>
      </c>
      <c r="AG394" s="3">
        <v>76115.0703125</v>
      </c>
      <c r="AH394" s="3">
        <v>7584031</v>
      </c>
      <c r="AI394" s="3">
        <v>0</v>
      </c>
      <c r="AJ394" s="3">
        <v>0</v>
      </c>
      <c r="AK394" s="3">
        <v>99.639022827148438</v>
      </c>
      <c r="AL394" s="3">
        <v>39.848030090332031</v>
      </c>
      <c r="AM394" s="3">
        <v>215.65501403808594</v>
      </c>
      <c r="AN394" s="3">
        <v>103.51718902587891</v>
      </c>
    </row>
    <row r="395" spans="1:40">
      <c r="A395" s="3">
        <v>117089003</v>
      </c>
      <c r="B395" s="3" t="s">
        <v>544</v>
      </c>
      <c r="C395" s="3" t="s">
        <v>791</v>
      </c>
      <c r="D395" s="52" t="s">
        <v>43</v>
      </c>
      <c r="E395" s="52">
        <v>1313637.75</v>
      </c>
      <c r="F395" s="52">
        <v>189852.15625</v>
      </c>
      <c r="G395" s="52">
        <v>222357.921875</v>
      </c>
      <c r="H395" s="52">
        <v>533048.875</v>
      </c>
      <c r="I395" s="52">
        <v>252148.625</v>
      </c>
      <c r="J395" s="52">
        <v>463132.96875</v>
      </c>
      <c r="K395" s="52">
        <v>100041.921875</v>
      </c>
      <c r="L395" s="52"/>
      <c r="M395" s="52">
        <v>1313637.75</v>
      </c>
      <c r="N395" s="52">
        <v>189852.15625</v>
      </c>
      <c r="O395" s="52">
        <v>271770.8125</v>
      </c>
      <c r="P395" s="52">
        <v>651504.125</v>
      </c>
      <c r="Q395" s="52"/>
      <c r="R395" s="52"/>
      <c r="V395" s="3">
        <v>189852.15625</v>
      </c>
      <c r="W395" s="3">
        <v>2421235</v>
      </c>
      <c r="X395" s="3">
        <v>2611087.25</v>
      </c>
      <c r="Y395" s="3">
        <v>652985.125</v>
      </c>
      <c r="Z395" s="3">
        <v>2236912.5</v>
      </c>
      <c r="AA395" s="3">
        <v>10713577</v>
      </c>
      <c r="AB395" s="3">
        <v>0.7906879186630249</v>
      </c>
      <c r="AC395" s="3">
        <v>0.47842371463775635</v>
      </c>
      <c r="AD395" s="3">
        <v>13549691</v>
      </c>
      <c r="AE395" s="3">
        <v>27416390</v>
      </c>
      <c r="AF395" s="3">
        <v>10794052</v>
      </c>
      <c r="AG395" s="3">
        <v>76156.640625</v>
      </c>
      <c r="AH395" s="3">
        <v>9684894</v>
      </c>
      <c r="AI395" s="3">
        <v>0</v>
      </c>
      <c r="AJ395" s="3">
        <v>0</v>
      </c>
      <c r="AK395" s="3">
        <v>127.17070770263672</v>
      </c>
      <c r="AL395" s="3">
        <v>34.285747528076172</v>
      </c>
      <c r="AM395" s="3">
        <v>177.918701171875</v>
      </c>
      <c r="AN395" s="3">
        <v>141.73487854003906</v>
      </c>
    </row>
    <row r="396" spans="1:40">
      <c r="A396" s="3">
        <v>117412003</v>
      </c>
      <c r="B396" s="3" t="s">
        <v>176</v>
      </c>
      <c r="C396" s="3" t="s">
        <v>791</v>
      </c>
      <c r="D396" s="52" t="s">
        <v>54</v>
      </c>
      <c r="E396" s="52">
        <v>1439123.5</v>
      </c>
      <c r="F396" s="52">
        <v>211381.953125</v>
      </c>
      <c r="G396" s="52">
        <v>394557.09375</v>
      </c>
      <c r="H396" s="52">
        <v>637442.125</v>
      </c>
      <c r="I396" s="52">
        <v>236469.984375</v>
      </c>
      <c r="J396" s="52">
        <v>555069.375</v>
      </c>
      <c r="K396" s="52">
        <v>114017.515625</v>
      </c>
      <c r="L396" s="52"/>
      <c r="M396" s="52">
        <v>1439123.5</v>
      </c>
      <c r="N396" s="52">
        <v>211381.953125</v>
      </c>
      <c r="O396" s="52">
        <v>482236.4375</v>
      </c>
      <c r="P396" s="52">
        <v>779095.875</v>
      </c>
      <c r="Q396" s="52"/>
      <c r="R396" s="52"/>
      <c r="V396" s="3">
        <v>211381.953125</v>
      </c>
      <c r="W396" s="3">
        <v>2821610.25</v>
      </c>
      <c r="X396" s="3">
        <v>3032992.25</v>
      </c>
      <c r="Y396" s="3">
        <v>766451.3125</v>
      </c>
      <c r="Z396" s="3">
        <v>2700456</v>
      </c>
      <c r="AA396" s="3">
        <v>12169106</v>
      </c>
      <c r="AB396" s="3">
        <v>0.79419475793838501</v>
      </c>
      <c r="AC396" s="3">
        <v>0.53445678949356079</v>
      </c>
      <c r="AD396" s="3">
        <v>15322571</v>
      </c>
      <c r="AE396" s="3">
        <v>27664618</v>
      </c>
      <c r="AF396" s="3">
        <v>9766931</v>
      </c>
      <c r="AG396" s="3">
        <v>76846.1640625</v>
      </c>
      <c r="AH396" s="3">
        <v>8068360</v>
      </c>
      <c r="AI396" s="3">
        <v>0</v>
      </c>
      <c r="AJ396" s="3">
        <v>0</v>
      </c>
      <c r="AK396" s="3">
        <v>104.99365997314453</v>
      </c>
      <c r="AL396" s="3">
        <v>39.468360900878906</v>
      </c>
      <c r="AM396" s="3">
        <v>199.39279174804688</v>
      </c>
      <c r="AN396" s="3">
        <v>127.09718322753906</v>
      </c>
    </row>
    <row r="397" spans="1:40">
      <c r="A397" s="3">
        <v>117414003</v>
      </c>
      <c r="B397" s="3" t="s">
        <v>253</v>
      </c>
      <c r="C397" s="3" t="s">
        <v>791</v>
      </c>
      <c r="D397" s="52" t="s">
        <v>54</v>
      </c>
      <c r="E397" s="52">
        <v>2261174</v>
      </c>
      <c r="F397" s="52">
        <v>337182.3125</v>
      </c>
      <c r="G397" s="52">
        <v>834310.4375</v>
      </c>
      <c r="H397" s="52">
        <v>417043.34375</v>
      </c>
      <c r="I397" s="52">
        <v>237588.578125</v>
      </c>
      <c r="J397" s="52">
        <v>857466.0625</v>
      </c>
      <c r="K397" s="52">
        <v>180074.828125</v>
      </c>
      <c r="L397" s="52">
        <v>37916.55078125</v>
      </c>
      <c r="M397" s="52">
        <v>2261174</v>
      </c>
      <c r="N397" s="52">
        <v>337182.3125</v>
      </c>
      <c r="O397" s="52">
        <v>1019712.8125</v>
      </c>
      <c r="P397" s="52">
        <v>509719.65625</v>
      </c>
      <c r="Q397" s="52">
        <v>37916.55078125</v>
      </c>
      <c r="R397" s="52"/>
      <c r="V397" s="3">
        <v>337182.3125</v>
      </c>
      <c r="W397" s="3">
        <v>3968107.5</v>
      </c>
      <c r="X397" s="3">
        <v>4305290</v>
      </c>
      <c r="Y397" s="3">
        <v>1194648.375</v>
      </c>
      <c r="Z397" s="3">
        <v>3828523</v>
      </c>
      <c r="AA397" s="3">
        <v>19586712</v>
      </c>
      <c r="AB397" s="3">
        <v>0.80884230136871338</v>
      </c>
      <c r="AC397" s="3">
        <v>0.52531826496124268</v>
      </c>
      <c r="AD397" s="3">
        <v>24215736</v>
      </c>
      <c r="AE397" s="3">
        <v>45470976</v>
      </c>
      <c r="AF397" s="3">
        <v>10078202</v>
      </c>
      <c r="AG397" s="3">
        <v>126308.265625</v>
      </c>
      <c r="AH397" s="3">
        <v>12947972</v>
      </c>
      <c r="AI397" s="3">
        <v>0</v>
      </c>
      <c r="AJ397" s="3">
        <v>0</v>
      </c>
      <c r="AK397" s="3">
        <v>102.51088714599609</v>
      </c>
      <c r="AL397" s="3">
        <v>34.085575103759766</v>
      </c>
      <c r="AM397" s="3">
        <v>191.71932983398438</v>
      </c>
      <c r="AN397" s="3">
        <v>79.790519714355469</v>
      </c>
    </row>
    <row r="398" spans="1:40">
      <c r="A398" s="3">
        <v>117414203</v>
      </c>
      <c r="B398" s="3" t="s">
        <v>285</v>
      </c>
      <c r="C398" s="3" t="s">
        <v>791</v>
      </c>
      <c r="D398" s="52" t="s">
        <v>54</v>
      </c>
      <c r="E398" s="52">
        <v>738931.375</v>
      </c>
      <c r="F398" s="52">
        <v>150733.34375</v>
      </c>
      <c r="G398" s="52">
        <v>309518.3125</v>
      </c>
      <c r="H398" s="52">
        <v>678622.5</v>
      </c>
      <c r="I398" s="52">
        <v>39973.7890625</v>
      </c>
      <c r="J398" s="52">
        <v>453204.75</v>
      </c>
      <c r="K398" s="52">
        <v>98337.8984375</v>
      </c>
      <c r="L398" s="52"/>
      <c r="M398" s="52">
        <v>738931.375</v>
      </c>
      <c r="N398" s="52">
        <v>150733.34375</v>
      </c>
      <c r="O398" s="52">
        <v>378300.125</v>
      </c>
      <c r="P398" s="52">
        <v>829427.5</v>
      </c>
      <c r="Q398" s="52"/>
      <c r="R398" s="52"/>
      <c r="V398" s="3">
        <v>150733.34375</v>
      </c>
      <c r="W398" s="3">
        <v>1865383.875</v>
      </c>
      <c r="X398" s="3">
        <v>2016117.25</v>
      </c>
      <c r="Y398" s="3">
        <v>603938.125</v>
      </c>
      <c r="Z398" s="3">
        <v>1946659</v>
      </c>
      <c r="AA398" s="3">
        <v>5706140.5</v>
      </c>
      <c r="AB398" s="3">
        <v>0.70023477077484131</v>
      </c>
      <c r="AC398" s="3">
        <v>0.29974669218063354</v>
      </c>
      <c r="AD398" s="3">
        <v>8148896.5</v>
      </c>
      <c r="AE398" s="3">
        <v>26562658</v>
      </c>
      <c r="AF398" s="3">
        <v>9859697</v>
      </c>
      <c r="AG398" s="3">
        <v>73785.1640625</v>
      </c>
      <c r="AH398" s="3">
        <v>10887066</v>
      </c>
      <c r="AI398" s="3">
        <v>0</v>
      </c>
      <c r="AJ398" s="3">
        <v>0</v>
      </c>
      <c r="AK398" s="3">
        <v>147.55088806152344</v>
      </c>
      <c r="AL398" s="3">
        <v>27.324155807495117</v>
      </c>
      <c r="AM398" s="3">
        <v>110.44085693359375</v>
      </c>
      <c r="AN398" s="3">
        <v>133.62709045410156</v>
      </c>
    </row>
    <row r="399" spans="1:40">
      <c r="A399" s="3">
        <v>117414807</v>
      </c>
      <c r="B399" s="3" t="s">
        <v>597</v>
      </c>
      <c r="C399" s="3" t="s">
        <v>552</v>
      </c>
      <c r="D399" s="52" t="s">
        <v>54</v>
      </c>
      <c r="E399" s="52"/>
      <c r="F399" s="52"/>
      <c r="G399" s="52"/>
      <c r="H399" s="52"/>
      <c r="I399" s="52"/>
      <c r="J399" s="52">
        <v>37508.75</v>
      </c>
      <c r="K399" s="52">
        <v>7524.40625</v>
      </c>
      <c r="L399" s="52">
        <v>78224.25</v>
      </c>
      <c r="M399" s="52"/>
      <c r="N399" s="52"/>
      <c r="O399" s="52"/>
      <c r="P399" s="52"/>
      <c r="Q399" s="52">
        <v>78224.25</v>
      </c>
      <c r="R399" s="52"/>
      <c r="V399" s="3">
        <v>0</v>
      </c>
      <c r="W399" s="3">
        <v>85748.65625</v>
      </c>
      <c r="X399" s="3">
        <v>85748.65625</v>
      </c>
      <c r="Y399" s="3">
        <v>37508.75</v>
      </c>
      <c r="Z399" s="3">
        <v>78224.25</v>
      </c>
      <c r="AA399" s="3">
        <v>364065.8125</v>
      </c>
      <c r="AB399" s="3">
        <v>0.6441195011138916</v>
      </c>
      <c r="AC399" s="3">
        <v>0.25976037979125977</v>
      </c>
      <c r="AD399" s="3">
        <v>565214.6875</v>
      </c>
      <c r="AE399" s="3">
        <v>2175907.75</v>
      </c>
      <c r="AF399" s="3">
        <v>50000</v>
      </c>
      <c r="AG399" s="3">
        <v>6044.18798828125</v>
      </c>
      <c r="AJ399" s="3">
        <v>0</v>
      </c>
      <c r="AL399" s="3">
        <v>14.186960220336914</v>
      </c>
      <c r="AM399" s="3">
        <v>93.513748168945313</v>
      </c>
      <c r="AN399" s="3">
        <v>8.2724094390869141</v>
      </c>
    </row>
    <row r="400" spans="1:40">
      <c r="A400" s="3">
        <v>117415004</v>
      </c>
      <c r="B400" s="3" t="s">
        <v>312</v>
      </c>
      <c r="C400" s="3" t="s">
        <v>791</v>
      </c>
      <c r="D400" s="52" t="s">
        <v>54</v>
      </c>
      <c r="E400" s="52">
        <v>1028905.625</v>
      </c>
      <c r="F400" s="52">
        <v>119325.6015625</v>
      </c>
      <c r="G400" s="52">
        <v>235368.734375</v>
      </c>
      <c r="H400" s="52">
        <v>204396.75</v>
      </c>
      <c r="I400" s="52">
        <v>53821.2109375</v>
      </c>
      <c r="J400" s="52">
        <v>351256.8125</v>
      </c>
      <c r="K400" s="52">
        <v>72083.4296875</v>
      </c>
      <c r="L400" s="52">
        <v>3057.300048828125</v>
      </c>
      <c r="M400" s="52">
        <v>1028905.625</v>
      </c>
      <c r="N400" s="52">
        <v>119325.6015625</v>
      </c>
      <c r="O400" s="52">
        <v>287672.875</v>
      </c>
      <c r="P400" s="52">
        <v>249818.25</v>
      </c>
      <c r="Q400" s="52">
        <v>3057.300048828125</v>
      </c>
      <c r="R400" s="52"/>
      <c r="V400" s="3">
        <v>119325.6015625</v>
      </c>
      <c r="W400" s="3">
        <v>1597633</v>
      </c>
      <c r="X400" s="3">
        <v>1716958.625</v>
      </c>
      <c r="Y400" s="3">
        <v>470582.40625</v>
      </c>
      <c r="Z400" s="3">
        <v>1569454</v>
      </c>
      <c r="AA400" s="3">
        <v>7456288</v>
      </c>
      <c r="AB400" s="3">
        <v>0.75852310657501221</v>
      </c>
      <c r="AC400" s="3">
        <v>0.52632033824920654</v>
      </c>
      <c r="AD400" s="3">
        <v>9830008</v>
      </c>
      <c r="AE400" s="3">
        <v>18370944</v>
      </c>
      <c r="AF400" s="3">
        <v>7138371</v>
      </c>
      <c r="AG400" s="3">
        <v>51030.3984375</v>
      </c>
      <c r="AH400" s="3">
        <v>4963380</v>
      </c>
      <c r="AI400" s="3">
        <v>0</v>
      </c>
      <c r="AJ400" s="3">
        <v>0</v>
      </c>
      <c r="AK400" s="3">
        <v>97.263206481933594</v>
      </c>
      <c r="AL400" s="3">
        <v>33.645801544189453</v>
      </c>
      <c r="AM400" s="3">
        <v>192.63043212890625</v>
      </c>
      <c r="AN400" s="3">
        <v>139.88467407226563</v>
      </c>
    </row>
    <row r="401" spans="1:40">
      <c r="A401" s="3">
        <v>117415103</v>
      </c>
      <c r="B401" s="3" t="s">
        <v>314</v>
      </c>
      <c r="C401" s="3" t="s">
        <v>791</v>
      </c>
      <c r="D401" s="52" t="s">
        <v>54</v>
      </c>
      <c r="E401" s="52">
        <v>1278875.75</v>
      </c>
      <c r="F401" s="52">
        <v>235494.296875</v>
      </c>
      <c r="G401" s="52">
        <v>401958.03125</v>
      </c>
      <c r="H401" s="52">
        <v>644690.6875</v>
      </c>
      <c r="I401" s="52">
        <v>118080.296875</v>
      </c>
      <c r="J401" s="52">
        <v>544254.9375</v>
      </c>
      <c r="K401" s="52">
        <v>115212.25</v>
      </c>
      <c r="L401" s="52"/>
      <c r="M401" s="52">
        <v>1278875.75</v>
      </c>
      <c r="N401" s="52">
        <v>235494.296875</v>
      </c>
      <c r="O401" s="52">
        <v>491282</v>
      </c>
      <c r="P401" s="52">
        <v>787955.3125</v>
      </c>
      <c r="Q401" s="52"/>
      <c r="R401" s="52"/>
      <c r="V401" s="3">
        <v>235494.296875</v>
      </c>
      <c r="W401" s="3">
        <v>2558817</v>
      </c>
      <c r="X401" s="3">
        <v>2794311.25</v>
      </c>
      <c r="Y401" s="3">
        <v>779749.25</v>
      </c>
      <c r="Z401" s="3">
        <v>2558113</v>
      </c>
      <c r="AA401" s="3">
        <v>10753755</v>
      </c>
      <c r="AB401" s="3">
        <v>0.77966678142547607</v>
      </c>
      <c r="AC401" s="3">
        <v>0.41447994112968445</v>
      </c>
      <c r="AD401" s="3">
        <v>13792758</v>
      </c>
      <c r="AE401" s="3">
        <v>33288142</v>
      </c>
      <c r="AF401" s="3">
        <v>3811661</v>
      </c>
      <c r="AG401" s="3">
        <v>92467.0625</v>
      </c>
      <c r="AH401" s="3">
        <v>12816620</v>
      </c>
      <c r="AI401" s="3">
        <v>0</v>
      </c>
      <c r="AJ401" s="3">
        <v>0</v>
      </c>
      <c r="AK401" s="3">
        <v>138.60740661621094</v>
      </c>
      <c r="AL401" s="3">
        <v>30.21953010559082</v>
      </c>
      <c r="AM401" s="3">
        <v>149.16401672363281</v>
      </c>
      <c r="AN401" s="3">
        <v>41.221824645996094</v>
      </c>
    </row>
    <row r="402" spans="1:40">
      <c r="A402" s="3">
        <v>117415303</v>
      </c>
      <c r="B402" s="3" t="s">
        <v>325</v>
      </c>
      <c r="C402" s="3" t="s">
        <v>791</v>
      </c>
      <c r="D402" s="52" t="s">
        <v>54</v>
      </c>
      <c r="E402" s="52">
        <v>717695.25</v>
      </c>
      <c r="F402" s="52">
        <v>121788</v>
      </c>
      <c r="G402" s="52">
        <v>259459.265625</v>
      </c>
      <c r="H402" s="52">
        <v>147934.796875</v>
      </c>
      <c r="I402" s="52">
        <v>39019.03125</v>
      </c>
      <c r="J402" s="52">
        <v>327204.25</v>
      </c>
      <c r="K402" s="52">
        <v>68372.4609375</v>
      </c>
      <c r="L402" s="52"/>
      <c r="M402" s="52">
        <v>717695.25</v>
      </c>
      <c r="N402" s="52">
        <v>121788</v>
      </c>
      <c r="O402" s="52">
        <v>317116.875</v>
      </c>
      <c r="P402" s="52">
        <v>180809.203125</v>
      </c>
      <c r="Q402" s="52"/>
      <c r="R402" s="52"/>
      <c r="V402" s="3">
        <v>121788</v>
      </c>
      <c r="W402" s="3">
        <v>1232480.75</v>
      </c>
      <c r="X402" s="3">
        <v>1354268.75</v>
      </c>
      <c r="Y402" s="3">
        <v>448992.25</v>
      </c>
      <c r="Z402" s="3">
        <v>1215621.375</v>
      </c>
      <c r="AA402" s="3">
        <v>5936813</v>
      </c>
      <c r="AB402" s="3">
        <v>0.7691834568977356</v>
      </c>
      <c r="AC402" s="3">
        <v>0.38688784837722778</v>
      </c>
      <c r="AD402" s="3">
        <v>7718331.5</v>
      </c>
      <c r="AE402" s="3">
        <v>19672602</v>
      </c>
      <c r="AF402" s="3">
        <v>3561379</v>
      </c>
      <c r="AG402" s="3">
        <v>54646.1171875</v>
      </c>
      <c r="AH402" s="3">
        <v>7599439</v>
      </c>
      <c r="AI402" s="3">
        <v>0</v>
      </c>
      <c r="AJ402" s="3">
        <v>0</v>
      </c>
      <c r="AK402" s="3">
        <v>139.06640625</v>
      </c>
      <c r="AL402" s="3">
        <v>24.782524108886719</v>
      </c>
      <c r="AM402" s="3">
        <v>141.24208068847656</v>
      </c>
      <c r="AN402" s="3">
        <v>65.171676635742188</v>
      </c>
    </row>
    <row r="403" spans="1:40">
      <c r="A403" s="3">
        <v>117416103</v>
      </c>
      <c r="B403" s="3" t="s">
        <v>452</v>
      </c>
      <c r="C403" s="3" t="s">
        <v>791</v>
      </c>
      <c r="D403" s="52" t="s">
        <v>54</v>
      </c>
      <c r="E403" s="52">
        <v>1098967</v>
      </c>
      <c r="F403" s="52">
        <v>164228.546875</v>
      </c>
      <c r="G403" s="52">
        <v>441807.125</v>
      </c>
      <c r="H403" s="52">
        <v>434941.1875</v>
      </c>
      <c r="I403" s="52">
        <v>51327.1875</v>
      </c>
      <c r="J403" s="52">
        <v>431241.5</v>
      </c>
      <c r="K403" s="52">
        <v>93877.3359375</v>
      </c>
      <c r="L403" s="52"/>
      <c r="M403" s="52">
        <v>1098967</v>
      </c>
      <c r="N403" s="52">
        <v>164228.546875</v>
      </c>
      <c r="O403" s="52">
        <v>539986.5</v>
      </c>
      <c r="P403" s="52">
        <v>531594.8125</v>
      </c>
      <c r="Q403" s="52"/>
      <c r="R403" s="52"/>
      <c r="V403" s="3">
        <v>164228.546875</v>
      </c>
      <c r="W403" s="3">
        <v>2120919.75</v>
      </c>
      <c r="X403" s="3">
        <v>2285148.25</v>
      </c>
      <c r="Y403" s="3">
        <v>595470.0625</v>
      </c>
      <c r="Z403" s="3">
        <v>2170548.25</v>
      </c>
      <c r="AA403" s="3">
        <v>8852462</v>
      </c>
      <c r="AB403" s="3">
        <v>0.81286382675170898</v>
      </c>
      <c r="AC403" s="3">
        <v>0.49530625343322754</v>
      </c>
      <c r="AD403" s="3">
        <v>10890461</v>
      </c>
      <c r="AE403" s="3">
        <v>20908924</v>
      </c>
      <c r="AF403" s="3">
        <v>6366215</v>
      </c>
      <c r="AG403" s="3">
        <v>58080.34375</v>
      </c>
      <c r="AH403" s="3">
        <v>6177549</v>
      </c>
      <c r="AI403" s="3">
        <v>0</v>
      </c>
      <c r="AJ403" s="3">
        <v>0</v>
      </c>
      <c r="AK403" s="3">
        <v>106.36212921142578</v>
      </c>
      <c r="AL403" s="3">
        <v>39.3446044921875</v>
      </c>
      <c r="AM403" s="3">
        <v>187.50682067871094</v>
      </c>
      <c r="AN403" s="3">
        <v>109.61048889160156</v>
      </c>
    </row>
    <row r="404" spans="1:40">
      <c r="A404" s="3">
        <v>117417202</v>
      </c>
      <c r="B404" s="3" t="s">
        <v>537</v>
      </c>
      <c r="C404" s="3" t="s">
        <v>791</v>
      </c>
      <c r="D404" s="52" t="s">
        <v>54</v>
      </c>
      <c r="E404" s="52">
        <v>5649265.5</v>
      </c>
      <c r="F404" s="52">
        <v>882038.6875</v>
      </c>
      <c r="G404" s="52">
        <v>1816292.625</v>
      </c>
      <c r="H404" s="52">
        <v>2067576.75</v>
      </c>
      <c r="I404" s="52">
        <v>248548.640625</v>
      </c>
      <c r="J404" s="52">
        <v>2202591</v>
      </c>
      <c r="K404" s="52">
        <v>438804.5</v>
      </c>
      <c r="L404" s="52">
        <v>143188.203125</v>
      </c>
      <c r="M404" s="52">
        <v>5649265.5</v>
      </c>
      <c r="N404" s="52">
        <v>882038.6875</v>
      </c>
      <c r="O404" s="52">
        <v>2219913</v>
      </c>
      <c r="P404" s="52">
        <v>2527038.25</v>
      </c>
      <c r="Q404" s="52">
        <v>143188.203125</v>
      </c>
      <c r="R404" s="52"/>
      <c r="V404" s="3">
        <v>882038.6875</v>
      </c>
      <c r="W404" s="3">
        <v>10363676</v>
      </c>
      <c r="X404" s="3">
        <v>11245715</v>
      </c>
      <c r="Y404" s="3">
        <v>3084629.75</v>
      </c>
      <c r="Z404" s="3">
        <v>10539405</v>
      </c>
      <c r="AA404" s="3">
        <v>42049200</v>
      </c>
      <c r="AB404" s="3">
        <v>0.78952842950820923</v>
      </c>
      <c r="AC404" s="3">
        <v>0.50451487302780151</v>
      </c>
      <c r="AD404" s="3">
        <v>53258628</v>
      </c>
      <c r="AE404" s="3">
        <v>102244736</v>
      </c>
      <c r="AF404" s="3">
        <v>33836060</v>
      </c>
      <c r="AG404" s="3">
        <v>284013.15625</v>
      </c>
      <c r="AH404" s="3">
        <v>21468637</v>
      </c>
      <c r="AI404" s="3">
        <v>0</v>
      </c>
      <c r="AJ404" s="3">
        <v>0</v>
      </c>
      <c r="AK404" s="3">
        <v>75.590293884277344</v>
      </c>
      <c r="AL404" s="3">
        <v>39.595752716064453</v>
      </c>
      <c r="AM404" s="3">
        <v>187.52169799804688</v>
      </c>
      <c r="AN404" s="3">
        <v>119.13553619384766</v>
      </c>
    </row>
    <row r="405" spans="1:40">
      <c r="A405" s="3">
        <v>117576303</v>
      </c>
      <c r="B405" s="3" t="s">
        <v>473</v>
      </c>
      <c r="C405" s="3" t="s">
        <v>791</v>
      </c>
      <c r="D405" s="52" t="s">
        <v>43</v>
      </c>
      <c r="E405" s="52">
        <v>558292.1875</v>
      </c>
      <c r="F405" s="52">
        <v>70843.953125</v>
      </c>
      <c r="G405" s="52">
        <v>162430.578125</v>
      </c>
      <c r="H405" s="52">
        <v>23060.25</v>
      </c>
      <c r="I405" s="52">
        <v>124390.7734375</v>
      </c>
      <c r="J405" s="52">
        <v>267754.46875</v>
      </c>
      <c r="K405" s="52">
        <v>58184.91015625</v>
      </c>
      <c r="L405" s="52"/>
      <c r="M405" s="52">
        <v>558292.1875</v>
      </c>
      <c r="N405" s="52">
        <v>70843.953125</v>
      </c>
      <c r="O405" s="52">
        <v>198526.25</v>
      </c>
      <c r="P405" s="52">
        <v>28184.75</v>
      </c>
      <c r="Q405" s="52"/>
      <c r="R405" s="52"/>
      <c r="V405" s="3">
        <v>70843.953125</v>
      </c>
      <c r="W405" s="3">
        <v>926358.6875</v>
      </c>
      <c r="X405" s="3">
        <v>997202.625</v>
      </c>
      <c r="Y405" s="3">
        <v>338598.4375</v>
      </c>
      <c r="Z405" s="3">
        <v>785003.1875</v>
      </c>
      <c r="AA405" s="3">
        <v>4531060</v>
      </c>
      <c r="AB405" s="3">
        <v>0.78150981664657593</v>
      </c>
      <c r="AC405" s="3">
        <v>0.34795263409614563</v>
      </c>
      <c r="AD405" s="3">
        <v>5797828.5</v>
      </c>
      <c r="AE405" s="3">
        <v>16675300</v>
      </c>
      <c r="AF405" s="3">
        <v>2073044</v>
      </c>
      <c r="AG405" s="3">
        <v>46320.27734375</v>
      </c>
      <c r="AH405" s="3">
        <v>9690645</v>
      </c>
      <c r="AI405" s="3">
        <v>0</v>
      </c>
      <c r="AJ405" s="3">
        <v>0</v>
      </c>
      <c r="AK405" s="3">
        <v>209.20956420898438</v>
      </c>
      <c r="AL405" s="3">
        <v>21.528425216674805</v>
      </c>
      <c r="AM405" s="3">
        <v>125.16825866699219</v>
      </c>
      <c r="AN405" s="3">
        <v>44.754566192626953</v>
      </c>
    </row>
    <row r="406" spans="1:40">
      <c r="A406" s="3">
        <v>117596003</v>
      </c>
      <c r="B406" s="3" t="s">
        <v>351</v>
      </c>
      <c r="C406" s="3" t="s">
        <v>791</v>
      </c>
      <c r="D406" s="52" t="s">
        <v>54</v>
      </c>
      <c r="E406" s="52">
        <v>2391608.75</v>
      </c>
      <c r="F406" s="52">
        <v>336624.4375</v>
      </c>
      <c r="G406" s="52">
        <v>352606.1875</v>
      </c>
      <c r="H406" s="52">
        <v>1029649.9375</v>
      </c>
      <c r="I406" s="52">
        <v>342744.75</v>
      </c>
      <c r="J406" s="52">
        <v>895928.75</v>
      </c>
      <c r="K406" s="52">
        <v>188061.421875</v>
      </c>
      <c r="L406" s="52"/>
      <c r="M406" s="52">
        <v>2391608.75</v>
      </c>
      <c r="N406" s="52">
        <v>336624.4375</v>
      </c>
      <c r="O406" s="52">
        <v>430963.125</v>
      </c>
      <c r="P406" s="52">
        <v>1258461</v>
      </c>
      <c r="Q406" s="52"/>
      <c r="R406" s="52"/>
      <c r="V406" s="3">
        <v>336624.4375</v>
      </c>
      <c r="W406" s="3">
        <v>4304671</v>
      </c>
      <c r="X406" s="3">
        <v>4641295.5</v>
      </c>
      <c r="Y406" s="3">
        <v>1232553.25</v>
      </c>
      <c r="Z406" s="3">
        <v>4081033</v>
      </c>
      <c r="AA406" s="3">
        <v>19051796</v>
      </c>
      <c r="AB406" s="3">
        <v>0.81744033098220825</v>
      </c>
      <c r="AC406" s="3">
        <v>0.58727461099624634</v>
      </c>
      <c r="AD406" s="3">
        <v>23306650</v>
      </c>
      <c r="AE406" s="3">
        <v>38530264</v>
      </c>
      <c r="AF406" s="3">
        <v>15731040</v>
      </c>
      <c r="AG406" s="3">
        <v>107028.5078125</v>
      </c>
      <c r="AH406" s="3">
        <v>9026298</v>
      </c>
      <c r="AI406" s="3">
        <v>0</v>
      </c>
      <c r="AJ406" s="3">
        <v>0</v>
      </c>
      <c r="AK406" s="3">
        <v>84.335456848144531</v>
      </c>
      <c r="AL406" s="3">
        <v>43.365039825439453</v>
      </c>
      <c r="AM406" s="3">
        <v>217.76113891601563</v>
      </c>
      <c r="AN406" s="3">
        <v>146.97990417480469</v>
      </c>
    </row>
    <row r="407" spans="1:40">
      <c r="A407" s="3">
        <v>117597003</v>
      </c>
      <c r="B407" s="3" t="s">
        <v>459</v>
      </c>
      <c r="C407" s="3" t="s">
        <v>791</v>
      </c>
      <c r="D407" s="52" t="s">
        <v>54</v>
      </c>
      <c r="E407" s="52">
        <v>1606681.375</v>
      </c>
      <c r="F407" s="52">
        <v>263896.1875</v>
      </c>
      <c r="G407" s="52">
        <v>483926.5625</v>
      </c>
      <c r="H407" s="52">
        <v>704523.125</v>
      </c>
      <c r="I407" s="52">
        <v>222507.21875</v>
      </c>
      <c r="J407" s="52">
        <v>613156.4375</v>
      </c>
      <c r="K407" s="52">
        <v>120712.46875</v>
      </c>
      <c r="L407" s="52">
        <v>9798.2998046875</v>
      </c>
      <c r="M407" s="52">
        <v>1606681.375</v>
      </c>
      <c r="N407" s="52">
        <v>263896.1875</v>
      </c>
      <c r="O407" s="52">
        <v>591465.8125</v>
      </c>
      <c r="P407" s="52">
        <v>861083.875</v>
      </c>
      <c r="Q407" s="52">
        <v>9798.2998046875</v>
      </c>
      <c r="R407" s="52"/>
      <c r="V407" s="3">
        <v>263896.1875</v>
      </c>
      <c r="W407" s="3">
        <v>3148149</v>
      </c>
      <c r="X407" s="3">
        <v>3412045.25</v>
      </c>
      <c r="Y407" s="3">
        <v>877052.625</v>
      </c>
      <c r="Z407" s="3">
        <v>3069029.25</v>
      </c>
      <c r="AA407" s="3">
        <v>13644440</v>
      </c>
      <c r="AB407" s="3">
        <v>0.774036705493927</v>
      </c>
      <c r="AC407" s="3">
        <v>0.47348353266716003</v>
      </c>
      <c r="AD407" s="3">
        <v>17627640</v>
      </c>
      <c r="AE407" s="3">
        <v>36542892</v>
      </c>
      <c r="AF407" s="3">
        <v>14754531</v>
      </c>
      <c r="AG407" s="3">
        <v>101508.03125</v>
      </c>
      <c r="AH407" s="3">
        <v>11916496</v>
      </c>
      <c r="AI407" s="3">
        <v>0</v>
      </c>
      <c r="AJ407" s="3">
        <v>0</v>
      </c>
      <c r="AK407" s="3">
        <v>117.39461517333984</v>
      </c>
      <c r="AL407" s="3">
        <v>33.613548278808594</v>
      </c>
      <c r="AM407" s="3">
        <v>173.6575927734375</v>
      </c>
      <c r="AN407" s="3">
        <v>145.35333251953125</v>
      </c>
    </row>
    <row r="408" spans="1:40">
      <c r="A408" s="3">
        <v>117598503</v>
      </c>
      <c r="B408" s="3" t="s">
        <v>517</v>
      </c>
      <c r="C408" s="3" t="s">
        <v>791</v>
      </c>
      <c r="D408" s="52" t="s">
        <v>54</v>
      </c>
      <c r="E408" s="52">
        <v>1154512.625</v>
      </c>
      <c r="F408" s="52">
        <v>187505.703125</v>
      </c>
      <c r="G408" s="52">
        <v>296969.0625</v>
      </c>
      <c r="H408" s="52">
        <v>533801.25</v>
      </c>
      <c r="I408" s="52">
        <v>77469.9921875</v>
      </c>
      <c r="J408" s="52">
        <v>486421.78125</v>
      </c>
      <c r="K408" s="52">
        <v>51356.390625</v>
      </c>
      <c r="L408" s="52">
        <v>30832.94921875</v>
      </c>
      <c r="M408" s="52">
        <v>1154512.625</v>
      </c>
      <c r="N408" s="52">
        <v>187505.703125</v>
      </c>
      <c r="O408" s="52">
        <v>362962.1875</v>
      </c>
      <c r="P408" s="52">
        <v>652423.75</v>
      </c>
      <c r="Q408" s="52">
        <v>30832.94921875</v>
      </c>
      <c r="R408" s="52"/>
      <c r="V408" s="3">
        <v>187505.703125</v>
      </c>
      <c r="W408" s="3">
        <v>2144942.5</v>
      </c>
      <c r="X408" s="3">
        <v>2332448.25</v>
      </c>
      <c r="Y408" s="3">
        <v>673927.5</v>
      </c>
      <c r="Z408" s="3">
        <v>2200731.5</v>
      </c>
      <c r="AA408" s="3">
        <v>9485729</v>
      </c>
      <c r="AB408" s="3">
        <v>0.80168896913528442</v>
      </c>
      <c r="AC408" s="3">
        <v>0.40284794569015503</v>
      </c>
      <c r="AD408" s="3">
        <v>11832181</v>
      </c>
      <c r="AE408" s="3">
        <v>28338618</v>
      </c>
      <c r="AF408" s="3">
        <v>9198335</v>
      </c>
      <c r="AG408" s="3">
        <v>78718.3828125</v>
      </c>
      <c r="AH408" s="3">
        <v>11518880</v>
      </c>
      <c r="AI408" s="3">
        <v>0</v>
      </c>
      <c r="AJ408" s="3">
        <v>0</v>
      </c>
      <c r="AK408" s="3">
        <v>146.33024597167969</v>
      </c>
      <c r="AL408" s="3">
        <v>29.630287170410156</v>
      </c>
      <c r="AM408" s="3">
        <v>150.31027221679688</v>
      </c>
      <c r="AN408" s="3">
        <v>116.85116577148438</v>
      </c>
    </row>
    <row r="409" spans="1:40">
      <c r="A409" s="3">
        <v>118000000</v>
      </c>
      <c r="B409" s="3" t="s">
        <v>643</v>
      </c>
      <c r="C409" s="3" t="s">
        <v>627</v>
      </c>
      <c r="D409" s="52" t="s">
        <v>43</v>
      </c>
      <c r="E409" s="52"/>
      <c r="F409" s="52"/>
      <c r="G409" s="52"/>
      <c r="H409" s="52"/>
      <c r="I409" s="52"/>
      <c r="J409" s="52">
        <v>651514.5</v>
      </c>
      <c r="K409" s="52">
        <v>122233.2578125</v>
      </c>
      <c r="L409" s="52"/>
      <c r="M409" s="52"/>
      <c r="N409" s="52"/>
      <c r="O409" s="52"/>
      <c r="P409" s="52"/>
      <c r="Q409" s="52"/>
      <c r="R409" s="52">
        <v>1873109</v>
      </c>
      <c r="S409" s="3">
        <v>773787.25</v>
      </c>
      <c r="V409" s="3">
        <v>0</v>
      </c>
      <c r="W409" s="3">
        <v>2769129.5</v>
      </c>
      <c r="X409" s="3">
        <v>2769129.5</v>
      </c>
      <c r="Y409" s="3">
        <v>651514.5</v>
      </c>
      <c r="Z409" s="3">
        <v>0</v>
      </c>
      <c r="AA409" s="3">
        <v>7224840</v>
      </c>
      <c r="AB409" s="3">
        <v>0.55451405048370361</v>
      </c>
      <c r="AC409" s="3">
        <v>0.3127291202545166</v>
      </c>
      <c r="AD409" s="3">
        <v>13029138</v>
      </c>
      <c r="AE409" s="3">
        <v>39312372</v>
      </c>
      <c r="AF409" s="3">
        <v>8454010</v>
      </c>
      <c r="AG409" s="3">
        <v>109201.03125</v>
      </c>
      <c r="AJ409" s="3">
        <v>0</v>
      </c>
      <c r="AL409" s="3">
        <v>25.358089447021484</v>
      </c>
      <c r="AM409" s="3">
        <v>119.31332397460938</v>
      </c>
      <c r="AN409" s="3">
        <v>77.416946411132813</v>
      </c>
    </row>
    <row r="410" spans="1:40">
      <c r="A410" s="3">
        <v>118401403</v>
      </c>
      <c r="B410" s="3" t="s">
        <v>158</v>
      </c>
      <c r="C410" s="3" t="s">
        <v>791</v>
      </c>
      <c r="D410" s="52" t="s">
        <v>43</v>
      </c>
      <c r="E410" s="52">
        <v>1312102.375</v>
      </c>
      <c r="F410" s="52">
        <v>293069.25</v>
      </c>
      <c r="G410" s="52">
        <v>333385.09375</v>
      </c>
      <c r="H410" s="52">
        <v>909185.875</v>
      </c>
      <c r="I410" s="52">
        <v>328434.09375</v>
      </c>
      <c r="J410" s="52">
        <v>730751.1875</v>
      </c>
      <c r="K410" s="52">
        <v>161818.65625</v>
      </c>
      <c r="L410" s="52"/>
      <c r="M410" s="52">
        <v>1312102.375</v>
      </c>
      <c r="N410" s="52">
        <v>293069.25</v>
      </c>
      <c r="O410" s="52">
        <v>407470.6875</v>
      </c>
      <c r="P410" s="52">
        <v>1111227.125</v>
      </c>
      <c r="Q410" s="52"/>
      <c r="R410" s="52"/>
      <c r="V410" s="3">
        <v>293069.25</v>
      </c>
      <c r="W410" s="3">
        <v>3044926.25</v>
      </c>
      <c r="X410" s="3">
        <v>3337995.5</v>
      </c>
      <c r="Y410" s="3">
        <v>1023820.4375</v>
      </c>
      <c r="Z410" s="3">
        <v>2830800</v>
      </c>
      <c r="AA410" s="3">
        <v>12519769</v>
      </c>
      <c r="AB410" s="3">
        <v>0.78289800882339478</v>
      </c>
      <c r="AC410" s="3">
        <v>0.31547445058822632</v>
      </c>
      <c r="AD410" s="3">
        <v>15991571</v>
      </c>
      <c r="AE410" s="3">
        <v>50296208</v>
      </c>
      <c r="AF410" s="3">
        <v>2700427</v>
      </c>
      <c r="AG410" s="3">
        <v>139711.6875</v>
      </c>
      <c r="AH410" s="3">
        <v>22309979</v>
      </c>
      <c r="AI410" s="3">
        <v>0</v>
      </c>
      <c r="AJ410" s="3">
        <v>0</v>
      </c>
      <c r="AK410" s="3">
        <v>159.68585205078125</v>
      </c>
      <c r="AL410" s="3">
        <v>23.892026901245117</v>
      </c>
      <c r="AM410" s="3">
        <v>114.46122741699219</v>
      </c>
      <c r="AN410" s="3">
        <v>19.328569412231445</v>
      </c>
    </row>
    <row r="411" spans="1:40">
      <c r="A411" s="3">
        <v>118401603</v>
      </c>
      <c r="B411" s="3" t="s">
        <v>161</v>
      </c>
      <c r="C411" s="3" t="s">
        <v>791</v>
      </c>
      <c r="D411" s="52" t="s">
        <v>43</v>
      </c>
      <c r="E411" s="52">
        <v>1089777.625</v>
      </c>
      <c r="F411" s="52">
        <v>242155.5</v>
      </c>
      <c r="G411" s="52">
        <v>272359.5</v>
      </c>
      <c r="H411" s="52">
        <v>355693.9375</v>
      </c>
      <c r="I411" s="52">
        <v>118240.8046875</v>
      </c>
      <c r="J411" s="52">
        <v>746355</v>
      </c>
      <c r="K411" s="52">
        <v>318818.4375</v>
      </c>
      <c r="L411" s="52"/>
      <c r="M411" s="52">
        <v>1089777.625</v>
      </c>
      <c r="N411" s="52">
        <v>242155.5</v>
      </c>
      <c r="O411" s="52">
        <v>332883.8125</v>
      </c>
      <c r="P411" s="52">
        <v>434737.0625</v>
      </c>
      <c r="Q411" s="52"/>
      <c r="R411" s="52"/>
      <c r="V411" s="3">
        <v>242155.5</v>
      </c>
      <c r="W411" s="3">
        <v>2154890.25</v>
      </c>
      <c r="X411" s="3">
        <v>2397045.75</v>
      </c>
      <c r="Y411" s="3">
        <v>988510.5</v>
      </c>
      <c r="Z411" s="3">
        <v>1857398.5</v>
      </c>
      <c r="AA411" s="3">
        <v>9980867</v>
      </c>
      <c r="AB411" s="3">
        <v>0.71356308460235596</v>
      </c>
      <c r="AC411" s="3">
        <v>0.32294607162475586</v>
      </c>
      <c r="AD411" s="3">
        <v>13987364</v>
      </c>
      <c r="AE411" s="3">
        <v>44661600</v>
      </c>
      <c r="AF411" s="3">
        <v>-3195201</v>
      </c>
      <c r="AG411" s="3">
        <v>124060</v>
      </c>
      <c r="AH411" s="3">
        <v>22524612</v>
      </c>
      <c r="AI411" s="3">
        <v>0</v>
      </c>
      <c r="AJ411" s="3">
        <v>0</v>
      </c>
      <c r="AK411" s="3">
        <v>181.56224060058594</v>
      </c>
      <c r="AL411" s="3">
        <v>19.321664810180664</v>
      </c>
      <c r="AM411" s="3">
        <v>112.74676513671875</v>
      </c>
      <c r="AN411" s="3">
        <v>0</v>
      </c>
    </row>
    <row r="412" spans="1:40">
      <c r="A412" s="3">
        <v>118402603</v>
      </c>
      <c r="B412" s="3" t="s">
        <v>221</v>
      </c>
      <c r="C412" s="3" t="s">
        <v>791</v>
      </c>
      <c r="D412" s="52" t="s">
        <v>43</v>
      </c>
      <c r="E412" s="52">
        <v>2396316.75</v>
      </c>
      <c r="F412" s="52">
        <v>363552.15625</v>
      </c>
      <c r="G412" s="52">
        <v>553871.375</v>
      </c>
      <c r="H412" s="52">
        <v>2468270.75</v>
      </c>
      <c r="I412" s="52">
        <v>215839.9375</v>
      </c>
      <c r="J412" s="52">
        <v>852564.25</v>
      </c>
      <c r="K412" s="52">
        <v>186192.0625</v>
      </c>
      <c r="L412" s="52"/>
      <c r="M412" s="52">
        <v>2396316.75</v>
      </c>
      <c r="N412" s="52">
        <v>363552.15625</v>
      </c>
      <c r="O412" s="52">
        <v>676953.875</v>
      </c>
      <c r="P412" s="52">
        <v>3016775.25</v>
      </c>
      <c r="Q412" s="52"/>
      <c r="R412" s="52"/>
      <c r="V412" s="3">
        <v>363552.15625</v>
      </c>
      <c r="W412" s="3">
        <v>5820491</v>
      </c>
      <c r="X412" s="3">
        <v>6184043</v>
      </c>
      <c r="Y412" s="3">
        <v>1216116.375</v>
      </c>
      <c r="Z412" s="3">
        <v>6090046</v>
      </c>
      <c r="AA412" s="3">
        <v>17413628</v>
      </c>
      <c r="AB412" s="3">
        <v>0.80211025476455688</v>
      </c>
      <c r="AC412" s="3">
        <v>0.59541726112365723</v>
      </c>
      <c r="AD412" s="3">
        <v>21709768</v>
      </c>
      <c r="AE412" s="3">
        <v>35753420</v>
      </c>
      <c r="AF412" s="3">
        <v>7550274</v>
      </c>
      <c r="AG412" s="3">
        <v>99315.0546875</v>
      </c>
      <c r="AH412" s="3">
        <v>7002286</v>
      </c>
      <c r="AI412" s="3">
        <v>0</v>
      </c>
      <c r="AJ412" s="3">
        <v>0</v>
      </c>
      <c r="AK412" s="3">
        <v>70.505783081054688</v>
      </c>
      <c r="AL412" s="3">
        <v>62.266925811767578</v>
      </c>
      <c r="AM412" s="3">
        <v>218.59494018554688</v>
      </c>
      <c r="AN412" s="3">
        <v>76.023460388183594</v>
      </c>
    </row>
    <row r="413" spans="1:40">
      <c r="A413" s="3">
        <v>118403003</v>
      </c>
      <c r="B413" s="3" t="s">
        <v>230</v>
      </c>
      <c r="C413" s="3" t="s">
        <v>791</v>
      </c>
      <c r="D413" s="52" t="s">
        <v>43</v>
      </c>
      <c r="E413" s="52">
        <v>1894573</v>
      </c>
      <c r="F413" s="52">
        <v>363297.3125</v>
      </c>
      <c r="G413" s="52">
        <v>696509.5</v>
      </c>
      <c r="H413" s="52">
        <v>1870289.5</v>
      </c>
      <c r="I413" s="52">
        <v>206970.21875</v>
      </c>
      <c r="J413" s="52">
        <v>851609.875</v>
      </c>
      <c r="K413" s="52">
        <v>166085.9375</v>
      </c>
      <c r="L413" s="52"/>
      <c r="M413" s="52">
        <v>1894573</v>
      </c>
      <c r="N413" s="52">
        <v>363297.3125</v>
      </c>
      <c r="O413" s="52">
        <v>851289.4375</v>
      </c>
      <c r="P413" s="52">
        <v>2285909.5</v>
      </c>
      <c r="Q413" s="52"/>
      <c r="R413" s="52"/>
      <c r="V413" s="3">
        <v>363297.3125</v>
      </c>
      <c r="W413" s="3">
        <v>4834428</v>
      </c>
      <c r="X413" s="3">
        <v>5197725.5</v>
      </c>
      <c r="Y413" s="3">
        <v>1214907.25</v>
      </c>
      <c r="Z413" s="3">
        <v>5031772</v>
      </c>
      <c r="AA413" s="3">
        <v>14076171</v>
      </c>
      <c r="AB413" s="3">
        <v>0.76489138603210449</v>
      </c>
      <c r="AC413" s="3">
        <v>0.47365805506706238</v>
      </c>
      <c r="AD413" s="3">
        <v>18402836</v>
      </c>
      <c r="AE413" s="3">
        <v>37578444</v>
      </c>
      <c r="AF413" s="3">
        <v>8175123</v>
      </c>
      <c r="AG413" s="3">
        <v>104384.5703125</v>
      </c>
      <c r="AH413" s="3">
        <v>13110689</v>
      </c>
      <c r="AI413" s="3">
        <v>0</v>
      </c>
      <c r="AJ413" s="3">
        <v>0</v>
      </c>
      <c r="AK413" s="3">
        <v>125.59987640380859</v>
      </c>
      <c r="AL413" s="3">
        <v>49.794002532958984</v>
      </c>
      <c r="AM413" s="3">
        <v>176.29843139648438</v>
      </c>
      <c r="AN413" s="3">
        <v>78.317352294921875</v>
      </c>
    </row>
    <row r="414" spans="1:40">
      <c r="A414" s="3">
        <v>118403207</v>
      </c>
      <c r="B414" s="3" t="s">
        <v>586</v>
      </c>
      <c r="C414" s="3" t="s">
        <v>552</v>
      </c>
      <c r="D414" s="52" t="s">
        <v>43</v>
      </c>
      <c r="E414" s="52"/>
      <c r="F414" s="52"/>
      <c r="G414" s="52"/>
      <c r="H414" s="52"/>
      <c r="I414" s="52"/>
      <c r="J414" s="52"/>
      <c r="K414" s="52"/>
      <c r="L414" s="52">
        <v>129347.25</v>
      </c>
      <c r="M414" s="52"/>
      <c r="N414" s="52"/>
      <c r="O414" s="52"/>
      <c r="P414" s="52"/>
      <c r="Q414" s="52">
        <v>129347.25</v>
      </c>
      <c r="R414" s="52"/>
      <c r="V414" s="3">
        <v>0</v>
      </c>
      <c r="W414" s="3">
        <v>129347.25</v>
      </c>
      <c r="X414" s="3">
        <v>129347.25</v>
      </c>
      <c r="Y414" s="3">
        <v>0</v>
      </c>
      <c r="Z414" s="3">
        <v>129347.25</v>
      </c>
      <c r="AJ414" s="3">
        <v>1</v>
      </c>
    </row>
    <row r="415" spans="1:40">
      <c r="A415" s="3">
        <v>118403302</v>
      </c>
      <c r="B415" s="3" t="s">
        <v>237</v>
      </c>
      <c r="C415" s="3" t="s">
        <v>791</v>
      </c>
      <c r="D415" s="52" t="s">
        <v>43</v>
      </c>
      <c r="E415" s="52">
        <v>10602057</v>
      </c>
      <c r="F415" s="52">
        <v>1155084</v>
      </c>
      <c r="G415" s="52">
        <v>2115632.75</v>
      </c>
      <c r="H415" s="52">
        <v>11878401</v>
      </c>
      <c r="I415" s="52">
        <v>527432.5625</v>
      </c>
      <c r="J415" s="52">
        <v>4656746.5</v>
      </c>
      <c r="K415" s="52">
        <v>825614.0625</v>
      </c>
      <c r="L415" s="52"/>
      <c r="M415" s="52">
        <v>10602057</v>
      </c>
      <c r="N415" s="52">
        <v>1155084</v>
      </c>
      <c r="O415" s="52">
        <v>2585773.5</v>
      </c>
      <c r="P415" s="52">
        <v>14518046</v>
      </c>
      <c r="Q415" s="52"/>
      <c r="R415" s="52"/>
      <c r="V415" s="3">
        <v>1155084</v>
      </c>
      <c r="W415" s="3">
        <v>25949138</v>
      </c>
      <c r="X415" s="3">
        <v>27104222</v>
      </c>
      <c r="Y415" s="3">
        <v>5811830.5</v>
      </c>
      <c r="Z415" s="3">
        <v>27705876</v>
      </c>
      <c r="AA415" s="3">
        <v>64630784</v>
      </c>
      <c r="AB415" s="3">
        <v>0.67592251300811768</v>
      </c>
      <c r="AC415" s="3">
        <v>0.46019050478935242</v>
      </c>
      <c r="AD415" s="3">
        <v>95618632</v>
      </c>
      <c r="AE415" s="3">
        <v>199188464</v>
      </c>
      <c r="AF415" s="3">
        <v>53982188</v>
      </c>
      <c r="AG415" s="3">
        <v>553301.3125</v>
      </c>
      <c r="AH415" s="3">
        <v>59946036</v>
      </c>
      <c r="AI415" s="3">
        <v>0</v>
      </c>
      <c r="AJ415" s="3">
        <v>0</v>
      </c>
      <c r="AK415" s="3">
        <v>108.34247589111328</v>
      </c>
      <c r="AL415" s="3">
        <v>48.986370086669922</v>
      </c>
      <c r="AM415" s="3">
        <v>172.81475830078125</v>
      </c>
      <c r="AN415" s="3">
        <v>97.563819885253906</v>
      </c>
    </row>
    <row r="416" spans="1:40">
      <c r="A416" s="3">
        <v>118403903</v>
      </c>
      <c r="B416" s="3" t="s">
        <v>268</v>
      </c>
      <c r="C416" s="3" t="s">
        <v>791</v>
      </c>
      <c r="D416" s="52" t="s">
        <v>43</v>
      </c>
      <c r="E416" s="52">
        <v>1150270.25</v>
      </c>
      <c r="F416" s="52">
        <v>217072.953125</v>
      </c>
      <c r="G416" s="52">
        <v>362904.03125</v>
      </c>
      <c r="H416" s="52">
        <v>125335.3515625</v>
      </c>
      <c r="I416" s="52">
        <v>341698.65625</v>
      </c>
      <c r="J416" s="52">
        <v>536600.3125</v>
      </c>
      <c r="K416" s="52">
        <v>114149.1796875</v>
      </c>
      <c r="L416" s="52"/>
      <c r="M416" s="52">
        <v>1150270.25</v>
      </c>
      <c r="N416" s="52">
        <v>217072.953125</v>
      </c>
      <c r="O416" s="52">
        <v>443549.34375</v>
      </c>
      <c r="P416" s="52">
        <v>153187.65625</v>
      </c>
      <c r="Q416" s="52"/>
      <c r="R416" s="52"/>
      <c r="V416" s="3">
        <v>217072.953125</v>
      </c>
      <c r="W416" s="3">
        <v>2094357.375</v>
      </c>
      <c r="X416" s="3">
        <v>2311430.25</v>
      </c>
      <c r="Y416" s="3">
        <v>753673.25</v>
      </c>
      <c r="Z416" s="3">
        <v>1747007.25</v>
      </c>
      <c r="AA416" s="3">
        <v>11177575</v>
      </c>
      <c r="AB416" s="3">
        <v>0.80438393354415894</v>
      </c>
      <c r="AC416" s="3">
        <v>0.40869998931884766</v>
      </c>
      <c r="AD416" s="3">
        <v>13895821</v>
      </c>
      <c r="AE416" s="3">
        <v>33170280</v>
      </c>
      <c r="AF416" s="3">
        <v>8222080</v>
      </c>
      <c r="AG416" s="3">
        <v>92139.6640625</v>
      </c>
      <c r="AH416" s="3">
        <v>14676169</v>
      </c>
      <c r="AI416" s="3">
        <v>0</v>
      </c>
      <c r="AJ416" s="3">
        <v>0</v>
      </c>
      <c r="AK416" s="3">
        <v>159.28176879882813</v>
      </c>
      <c r="AL416" s="3">
        <v>25.086158752441406</v>
      </c>
      <c r="AM416" s="3">
        <v>150.81259155273438</v>
      </c>
      <c r="AN416" s="3">
        <v>89.234970092773438</v>
      </c>
    </row>
    <row r="417" spans="1:40">
      <c r="A417" s="3">
        <v>118406003</v>
      </c>
      <c r="B417" s="3" t="s">
        <v>354</v>
      </c>
      <c r="C417" s="3" t="s">
        <v>791</v>
      </c>
      <c r="D417" s="52" t="s">
        <v>43</v>
      </c>
      <c r="E417" s="52">
        <v>1163514.125</v>
      </c>
      <c r="F417" s="52">
        <v>168026.84375</v>
      </c>
      <c r="G417" s="52">
        <v>383181.9375</v>
      </c>
      <c r="H417" s="52">
        <v>95880.1484375</v>
      </c>
      <c r="I417" s="52">
        <v>232078.375</v>
      </c>
      <c r="J417" s="52">
        <v>314950.59375</v>
      </c>
      <c r="K417" s="52">
        <v>73421.953125</v>
      </c>
      <c r="L417" s="52">
        <v>6634.64990234375</v>
      </c>
      <c r="M417" s="52">
        <v>1163514.125</v>
      </c>
      <c r="N417" s="52">
        <v>168026.84375</v>
      </c>
      <c r="O417" s="52">
        <v>468333.46875</v>
      </c>
      <c r="P417" s="52">
        <v>117186.8515625</v>
      </c>
      <c r="Q417" s="52">
        <v>6634.64990234375</v>
      </c>
      <c r="R417" s="52"/>
      <c r="V417" s="3">
        <v>168026.84375</v>
      </c>
      <c r="W417" s="3">
        <v>1954711.125</v>
      </c>
      <c r="X417" s="3">
        <v>2122738</v>
      </c>
      <c r="Y417" s="3">
        <v>482977.4375</v>
      </c>
      <c r="Z417" s="3">
        <v>1755669.125</v>
      </c>
      <c r="AA417" s="3">
        <v>10469883</v>
      </c>
      <c r="AB417" s="3">
        <v>0.85722553730010986</v>
      </c>
      <c r="AC417" s="3">
        <v>0.57462376356124878</v>
      </c>
      <c r="AD417" s="3">
        <v>12213685</v>
      </c>
      <c r="AE417" s="3">
        <v>21797152</v>
      </c>
      <c r="AF417" s="3">
        <v>45434</v>
      </c>
      <c r="AG417" s="3">
        <v>60547.64453125</v>
      </c>
      <c r="AH417" s="3">
        <v>6576594</v>
      </c>
      <c r="AI417" s="3">
        <v>0</v>
      </c>
      <c r="AJ417" s="3">
        <v>0</v>
      </c>
      <c r="AK417" s="3">
        <v>108.61849212646484</v>
      </c>
      <c r="AL417" s="3">
        <v>35.058967590332031</v>
      </c>
      <c r="AM417" s="3">
        <v>201.72023010253906</v>
      </c>
      <c r="AN417" s="3">
        <v>0.75038427114486694</v>
      </c>
    </row>
    <row r="418" spans="1:40">
      <c r="A418" s="3">
        <v>118406602</v>
      </c>
      <c r="B418" s="3" t="s">
        <v>391</v>
      </c>
      <c r="C418" s="3" t="s">
        <v>791</v>
      </c>
      <c r="D418" s="52" t="s">
        <v>43</v>
      </c>
      <c r="E418" s="52">
        <v>2095771.625</v>
      </c>
      <c r="F418" s="52">
        <v>365848.8125</v>
      </c>
      <c r="G418" s="52">
        <v>659867.25</v>
      </c>
      <c r="H418" s="52">
        <v>1339744.5</v>
      </c>
      <c r="I418" s="52">
        <v>328288.125</v>
      </c>
      <c r="J418" s="52">
        <v>1045931.6875</v>
      </c>
      <c r="K418" s="52">
        <v>228300.390625</v>
      </c>
      <c r="L418" s="52"/>
      <c r="M418" s="52">
        <v>2095771.625</v>
      </c>
      <c r="N418" s="52">
        <v>365848.8125</v>
      </c>
      <c r="O418" s="52">
        <v>806504.4375</v>
      </c>
      <c r="P418" s="52">
        <v>1637465.5</v>
      </c>
      <c r="Q418" s="52"/>
      <c r="R418" s="52"/>
      <c r="V418" s="3">
        <v>365848.8125</v>
      </c>
      <c r="W418" s="3">
        <v>4651972</v>
      </c>
      <c r="X418" s="3">
        <v>5017821</v>
      </c>
      <c r="Y418" s="3">
        <v>1411780.5</v>
      </c>
      <c r="Z418" s="3">
        <v>4539741.5</v>
      </c>
      <c r="AA418" s="3">
        <v>17156572</v>
      </c>
      <c r="AB418" s="3">
        <v>0.76049256324768066</v>
      </c>
      <c r="AC418" s="3">
        <v>0.3742925226688385</v>
      </c>
      <c r="AD418" s="3">
        <v>22559816</v>
      </c>
      <c r="AE418" s="3">
        <v>59800144</v>
      </c>
      <c r="AF418" s="3">
        <v>8458417</v>
      </c>
      <c r="AG418" s="3">
        <v>166111.515625</v>
      </c>
      <c r="AH418" s="3">
        <v>26939858</v>
      </c>
      <c r="AI418" s="3">
        <v>0</v>
      </c>
      <c r="AJ418" s="3">
        <v>0</v>
      </c>
      <c r="AK418" s="3">
        <v>162.17935180664063</v>
      </c>
      <c r="AL418" s="3">
        <v>30.207544326782227</v>
      </c>
      <c r="AM418" s="3">
        <v>135.81126403808594</v>
      </c>
      <c r="AN418" s="3">
        <v>50.920112609863281</v>
      </c>
    </row>
    <row r="419" spans="1:40">
      <c r="A419" s="3">
        <v>118408607</v>
      </c>
      <c r="B419" s="3" t="s">
        <v>624</v>
      </c>
      <c r="C419" s="3" t="s">
        <v>552</v>
      </c>
      <c r="D419" s="52" t="s">
        <v>43</v>
      </c>
      <c r="E419" s="52"/>
      <c r="F419" s="52"/>
      <c r="G419" s="52"/>
      <c r="H419" s="52"/>
      <c r="I419" s="52"/>
      <c r="J419" s="52">
        <v>252894.34375</v>
      </c>
      <c r="K419" s="52">
        <v>56678.09765625</v>
      </c>
      <c r="L419" s="52">
        <v>199824.453125</v>
      </c>
      <c r="M419" s="52"/>
      <c r="N419" s="52"/>
      <c r="O419" s="52"/>
      <c r="P419" s="52"/>
      <c r="Q419" s="52">
        <v>199824.453125</v>
      </c>
      <c r="R419" s="52"/>
      <c r="V419" s="3">
        <v>0</v>
      </c>
      <c r="W419" s="3">
        <v>256502.546875</v>
      </c>
      <c r="X419" s="3">
        <v>256502.546875</v>
      </c>
      <c r="Y419" s="3">
        <v>252894.34375</v>
      </c>
      <c r="Z419" s="3">
        <v>199824.453125</v>
      </c>
      <c r="AA419" s="3">
        <v>1096807.75</v>
      </c>
      <c r="AB419" s="3">
        <v>0.47714886069297791</v>
      </c>
      <c r="AC419" s="3">
        <v>0.20978650450706482</v>
      </c>
      <c r="AD419" s="3">
        <v>2298670</v>
      </c>
      <c r="AE419" s="3">
        <v>10957187</v>
      </c>
      <c r="AF419" s="3">
        <v>5209</v>
      </c>
      <c r="AG419" s="3">
        <v>30436.630859375</v>
      </c>
      <c r="AJ419" s="3">
        <v>0</v>
      </c>
      <c r="AL419" s="3">
        <v>8.42742919921875</v>
      </c>
      <c r="AM419" s="3">
        <v>75.523139953613281</v>
      </c>
      <c r="AN419" s="3">
        <v>0.17114245891571045</v>
      </c>
    </row>
    <row r="420" spans="1:40">
      <c r="A420" s="3">
        <v>118408707</v>
      </c>
      <c r="B420" s="3" t="s">
        <v>622</v>
      </c>
      <c r="C420" s="3" t="s">
        <v>552</v>
      </c>
      <c r="D420" s="52" t="s">
        <v>43</v>
      </c>
      <c r="E420" s="52"/>
      <c r="F420" s="52"/>
      <c r="G420" s="52"/>
      <c r="H420" s="52"/>
      <c r="I420" s="52"/>
      <c r="J420" s="52">
        <v>155986.640625</v>
      </c>
      <c r="K420" s="52">
        <v>34535.25390625</v>
      </c>
      <c r="L420" s="52">
        <v>119607.453125</v>
      </c>
      <c r="M420" s="52"/>
      <c r="N420" s="52"/>
      <c r="O420" s="52"/>
      <c r="P420" s="52"/>
      <c r="Q420" s="52">
        <v>119607.453125</v>
      </c>
      <c r="R420" s="52"/>
      <c r="V420" s="3">
        <v>0</v>
      </c>
      <c r="W420" s="3">
        <v>154142.703125</v>
      </c>
      <c r="X420" s="3">
        <v>154142.703125</v>
      </c>
      <c r="Y420" s="3">
        <v>155986.640625</v>
      </c>
      <c r="Z420" s="3">
        <v>119607.453125</v>
      </c>
      <c r="AA420" s="3">
        <v>785084.25</v>
      </c>
      <c r="AB420" s="3">
        <v>0.52334457635879517</v>
      </c>
      <c r="AC420" s="3">
        <v>0.19520281255245209</v>
      </c>
      <c r="AD420" s="3">
        <v>1500128.75</v>
      </c>
      <c r="AE420" s="3">
        <v>7684974.5</v>
      </c>
      <c r="AF420" s="3">
        <v>0</v>
      </c>
      <c r="AG420" s="3">
        <v>21347.15234375</v>
      </c>
      <c r="AJ420" s="3">
        <v>0</v>
      </c>
      <c r="AL420" s="3">
        <v>7.220761775970459</v>
      </c>
      <c r="AM420" s="3">
        <v>70.273017883300781</v>
      </c>
      <c r="AN420" s="3">
        <v>0</v>
      </c>
    </row>
    <row r="421" spans="1:40">
      <c r="A421" s="3">
        <v>118408852</v>
      </c>
      <c r="B421" s="3" t="s">
        <v>532</v>
      </c>
      <c r="C421" s="3" t="s">
        <v>791</v>
      </c>
      <c r="D421" s="52" t="s">
        <v>43</v>
      </c>
      <c r="E421" s="52">
        <v>7886925</v>
      </c>
      <c r="F421" s="52">
        <v>1203005.875</v>
      </c>
      <c r="G421" s="52">
        <v>2262666</v>
      </c>
      <c r="H421" s="52">
        <v>8072850.5</v>
      </c>
      <c r="I421" s="52">
        <v>254140.234375</v>
      </c>
      <c r="J421" s="52">
        <v>2667437.5</v>
      </c>
      <c r="K421" s="52">
        <v>524328.75</v>
      </c>
      <c r="L421" s="52"/>
      <c r="M421" s="52">
        <v>7886925</v>
      </c>
      <c r="N421" s="52">
        <v>1203005.875</v>
      </c>
      <c r="O421" s="52">
        <v>2765480.75</v>
      </c>
      <c r="P421" s="52">
        <v>9866818</v>
      </c>
      <c r="Q421" s="52"/>
      <c r="R421" s="52"/>
      <c r="V421" s="3">
        <v>1203005.875</v>
      </c>
      <c r="W421" s="3">
        <v>19000910</v>
      </c>
      <c r="X421" s="3">
        <v>20203916</v>
      </c>
      <c r="Y421" s="3">
        <v>3870443.5</v>
      </c>
      <c r="Z421" s="3">
        <v>20519224</v>
      </c>
      <c r="AA421" s="3">
        <v>49323640</v>
      </c>
      <c r="AB421" s="3">
        <v>0.79475021362304688</v>
      </c>
      <c r="AC421" s="3">
        <v>0.4240155816078186</v>
      </c>
      <c r="AD421" s="3">
        <v>62061812</v>
      </c>
      <c r="AE421" s="3">
        <v>144707664</v>
      </c>
      <c r="AF421" s="3">
        <v>13630883</v>
      </c>
      <c r="AG421" s="3">
        <v>401965.71875</v>
      </c>
      <c r="AH421" s="3">
        <v>51843731</v>
      </c>
      <c r="AI421" s="3">
        <v>1</v>
      </c>
      <c r="AJ421" s="3">
        <v>0</v>
      </c>
      <c r="AK421" s="3">
        <v>128.97550964355469</v>
      </c>
      <c r="AL421" s="3">
        <v>50.262783050537109</v>
      </c>
      <c r="AM421" s="3">
        <v>154.39578247070313</v>
      </c>
      <c r="AN421" s="3">
        <v>33.910560607910156</v>
      </c>
    </row>
    <row r="422" spans="1:40">
      <c r="A422" s="3">
        <v>118409203</v>
      </c>
      <c r="B422" s="3" t="s">
        <v>545</v>
      </c>
      <c r="C422" s="3" t="s">
        <v>791</v>
      </c>
      <c r="D422" s="52" t="s">
        <v>43</v>
      </c>
      <c r="E422" s="52">
        <v>1418716.25</v>
      </c>
      <c r="F422" s="52">
        <v>326021.40625</v>
      </c>
      <c r="G422" s="52">
        <v>369223.34375</v>
      </c>
      <c r="H422" s="52">
        <v>404128.34375</v>
      </c>
      <c r="I422" s="52">
        <v>416102.0625</v>
      </c>
      <c r="J422" s="52">
        <v>772846.125</v>
      </c>
      <c r="K422" s="52">
        <v>166181.4375</v>
      </c>
      <c r="L422" s="52"/>
      <c r="M422" s="52">
        <v>1418716.25</v>
      </c>
      <c r="N422" s="52">
        <v>326021.40625</v>
      </c>
      <c r="O422" s="52">
        <v>451273</v>
      </c>
      <c r="P422" s="52">
        <v>493934.65625</v>
      </c>
      <c r="Q422" s="52"/>
      <c r="R422" s="52"/>
      <c r="V422" s="3">
        <v>326021.40625</v>
      </c>
      <c r="W422" s="3">
        <v>2774351.5</v>
      </c>
      <c r="X422" s="3">
        <v>3100373</v>
      </c>
      <c r="Y422" s="3">
        <v>1098867.5</v>
      </c>
      <c r="Z422" s="3">
        <v>2363924</v>
      </c>
      <c r="AA422" s="3">
        <v>13679370</v>
      </c>
      <c r="AB422" s="3">
        <v>0.7964625358581543</v>
      </c>
      <c r="AC422" s="3">
        <v>0.41784688830375671</v>
      </c>
      <c r="AD422" s="3">
        <v>17175158</v>
      </c>
      <c r="AE422" s="3">
        <v>40814084</v>
      </c>
      <c r="AF422" s="3">
        <v>4253586</v>
      </c>
      <c r="AG422" s="3">
        <v>113372.453125</v>
      </c>
      <c r="AH422" s="3">
        <v>18674995</v>
      </c>
      <c r="AI422" s="3">
        <v>0</v>
      </c>
      <c r="AJ422" s="3">
        <v>0</v>
      </c>
      <c r="AK422" s="3">
        <v>164.72250366210938</v>
      </c>
      <c r="AL422" s="3">
        <v>27.346792221069336</v>
      </c>
      <c r="AM422" s="3">
        <v>151.49322509765625</v>
      </c>
      <c r="AN422" s="3">
        <v>37.518692016601563</v>
      </c>
    </row>
    <row r="423" spans="1:40">
      <c r="A423" s="3">
        <v>118409302</v>
      </c>
      <c r="B423" s="3" t="s">
        <v>546</v>
      </c>
      <c r="C423" s="3" t="s">
        <v>791</v>
      </c>
      <c r="D423" s="52" t="s">
        <v>43</v>
      </c>
      <c r="E423" s="52">
        <v>4603653.5</v>
      </c>
      <c r="F423" s="52">
        <v>896766.4375</v>
      </c>
      <c r="G423" s="52">
        <v>1227386.25</v>
      </c>
      <c r="H423" s="52">
        <v>4563235.5</v>
      </c>
      <c r="I423" s="52">
        <v>283673</v>
      </c>
      <c r="J423" s="52">
        <v>1737379.375</v>
      </c>
      <c r="K423" s="52">
        <v>369704.65625</v>
      </c>
      <c r="L423" s="52"/>
      <c r="M423" s="52">
        <v>4603653.5</v>
      </c>
      <c r="N423" s="52">
        <v>896766.4375</v>
      </c>
      <c r="O423" s="52">
        <v>1500138.875</v>
      </c>
      <c r="P423" s="52">
        <v>5577287.5</v>
      </c>
      <c r="Q423" s="52"/>
      <c r="R423" s="52"/>
      <c r="V423" s="3">
        <v>896766.4375</v>
      </c>
      <c r="W423" s="3">
        <v>11047654</v>
      </c>
      <c r="X423" s="3">
        <v>11944420</v>
      </c>
      <c r="Y423" s="3">
        <v>2634145.75</v>
      </c>
      <c r="Z423" s="3">
        <v>11681080</v>
      </c>
      <c r="AA423" s="3">
        <v>32787262</v>
      </c>
      <c r="AB423" s="3">
        <v>0.78506195545196533</v>
      </c>
      <c r="AC423" s="3">
        <v>0.45451474189758301</v>
      </c>
      <c r="AD423" s="3">
        <v>41763916</v>
      </c>
      <c r="AE423" s="3">
        <v>86657960</v>
      </c>
      <c r="AF423" s="3">
        <v>26296340</v>
      </c>
      <c r="AG423" s="3">
        <v>240716.5625</v>
      </c>
      <c r="AH423" s="3">
        <v>29876453</v>
      </c>
      <c r="AI423" s="3">
        <v>0</v>
      </c>
      <c r="AJ423" s="3">
        <v>0</v>
      </c>
      <c r="AK423" s="3">
        <v>124.11465454101563</v>
      </c>
      <c r="AL423" s="3">
        <v>49.620265960693359</v>
      </c>
      <c r="AM423" s="3">
        <v>173.49830627441406</v>
      </c>
      <c r="AN423" s="3">
        <v>109.24192047119141</v>
      </c>
    </row>
    <row r="424" spans="1:40">
      <c r="A424" s="3">
        <v>118667503</v>
      </c>
      <c r="B424" s="3" t="s">
        <v>485</v>
      </c>
      <c r="C424" s="3" t="s">
        <v>791</v>
      </c>
      <c r="D424" s="52" t="s">
        <v>43</v>
      </c>
      <c r="E424" s="52">
        <v>1915369</v>
      </c>
      <c r="F424" s="52">
        <v>324047.40625</v>
      </c>
      <c r="G424" s="52">
        <v>898402.4375</v>
      </c>
      <c r="H424" s="52">
        <v>180755.09375</v>
      </c>
      <c r="I424" s="52">
        <v>401574.21875</v>
      </c>
      <c r="J424" s="52">
        <v>771594.0625</v>
      </c>
      <c r="K424" s="52">
        <v>168816.5</v>
      </c>
      <c r="L424" s="52">
        <v>25088.849609375</v>
      </c>
      <c r="M424" s="52">
        <v>1915369</v>
      </c>
      <c r="N424" s="52">
        <v>324047.40625</v>
      </c>
      <c r="O424" s="52">
        <v>1098047.5</v>
      </c>
      <c r="P424" s="52">
        <v>220922.90625</v>
      </c>
      <c r="Q424" s="52">
        <v>25088.849609375</v>
      </c>
      <c r="R424" s="52"/>
      <c r="V424" s="3">
        <v>324047.40625</v>
      </c>
      <c r="W424" s="3">
        <v>3590006</v>
      </c>
      <c r="X424" s="3">
        <v>3914053.5</v>
      </c>
      <c r="Y424" s="3">
        <v>1095641.5</v>
      </c>
      <c r="Z424" s="3">
        <v>3259428.25</v>
      </c>
      <c r="AA424" s="3">
        <v>17968030</v>
      </c>
      <c r="AB424" s="3">
        <v>0.8083154559135437</v>
      </c>
      <c r="AC424" s="3">
        <v>0.43023476004600525</v>
      </c>
      <c r="AD424" s="3">
        <v>22228982</v>
      </c>
      <c r="AE424" s="3">
        <v>49792992</v>
      </c>
      <c r="AF424" s="3">
        <v>13782530</v>
      </c>
      <c r="AG424" s="3">
        <v>138313.859375</v>
      </c>
      <c r="AH424" s="3">
        <v>22246297</v>
      </c>
      <c r="AI424" s="3">
        <v>0</v>
      </c>
      <c r="AJ424" s="3">
        <v>0</v>
      </c>
      <c r="AK424" s="3">
        <v>160.83924865722656</v>
      </c>
      <c r="AL424" s="3">
        <v>28.298345565795898</v>
      </c>
      <c r="AM424" s="3">
        <v>160.71406555175781</v>
      </c>
      <c r="AN424" s="3">
        <v>99.646774291992188</v>
      </c>
    </row>
    <row r="425" spans="1:40">
      <c r="A425" s="3">
        <v>119000000</v>
      </c>
      <c r="B425" s="3" t="s">
        <v>644</v>
      </c>
      <c r="C425" s="3" t="s">
        <v>627</v>
      </c>
      <c r="D425" s="52" t="s">
        <v>43</v>
      </c>
      <c r="E425" s="52"/>
      <c r="F425" s="52"/>
      <c r="G425" s="52"/>
      <c r="H425" s="52"/>
      <c r="I425" s="52"/>
      <c r="J425" s="52">
        <v>454195.9375</v>
      </c>
      <c r="K425" s="52">
        <v>86948.28125</v>
      </c>
      <c r="L425" s="52"/>
      <c r="M425" s="52"/>
      <c r="N425" s="52"/>
      <c r="O425" s="52"/>
      <c r="P425" s="52"/>
      <c r="Q425" s="52"/>
      <c r="R425" s="52">
        <v>1207390.625</v>
      </c>
      <c r="S425" s="3">
        <v>778495.3125</v>
      </c>
      <c r="T425" s="3">
        <v>501301.03125</v>
      </c>
      <c r="U425" s="3">
        <v>501301.03125</v>
      </c>
      <c r="V425" s="3">
        <v>501301.03125</v>
      </c>
      <c r="W425" s="3">
        <v>2574135.25</v>
      </c>
      <c r="X425" s="3">
        <v>3075436.25</v>
      </c>
      <c r="Y425" s="3">
        <v>454195.9375</v>
      </c>
      <c r="Z425" s="3">
        <v>0</v>
      </c>
      <c r="AA425" s="3">
        <v>10951534</v>
      </c>
      <c r="AB425" s="3">
        <v>0.74983674287796021</v>
      </c>
      <c r="AC425" s="3">
        <v>0.36830255389213562</v>
      </c>
      <c r="AD425" s="3">
        <v>14605225</v>
      </c>
      <c r="AE425" s="3">
        <v>40156192</v>
      </c>
      <c r="AF425" s="3">
        <v>5628799</v>
      </c>
      <c r="AG425" s="3">
        <v>111544.9765625</v>
      </c>
      <c r="AJ425" s="3">
        <v>0</v>
      </c>
      <c r="AL425" s="3">
        <v>27.571266174316406</v>
      </c>
      <c r="AM425" s="3">
        <v>130.93574523925781</v>
      </c>
      <c r="AN425" s="3">
        <v>50.462146759033203</v>
      </c>
    </row>
    <row r="426" spans="1:40">
      <c r="A426" s="3">
        <v>119350303</v>
      </c>
      <c r="B426" s="3" t="s">
        <v>42</v>
      </c>
      <c r="C426" s="3" t="s">
        <v>791</v>
      </c>
      <c r="D426" s="52" t="s">
        <v>43</v>
      </c>
      <c r="E426" s="52">
        <v>1233144.125</v>
      </c>
      <c r="F426" s="52">
        <v>315359.09375</v>
      </c>
      <c r="G426" s="52">
        <v>639043.5625</v>
      </c>
      <c r="H426" s="52">
        <v>639280.375</v>
      </c>
      <c r="I426" s="52">
        <v>213243.59375</v>
      </c>
      <c r="J426" s="52">
        <v>958931.5625</v>
      </c>
      <c r="K426" s="52">
        <v>200346.953125</v>
      </c>
      <c r="L426" s="52"/>
      <c r="M426" s="52">
        <v>1233144.125</v>
      </c>
      <c r="N426" s="52">
        <v>315359.09375</v>
      </c>
      <c r="O426" s="52">
        <v>781053.1875</v>
      </c>
      <c r="P426" s="52">
        <v>781342.625</v>
      </c>
      <c r="Q426" s="52"/>
      <c r="R426" s="52"/>
      <c r="V426" s="3">
        <v>315359.09375</v>
      </c>
      <c r="W426" s="3">
        <v>2925058.5</v>
      </c>
      <c r="X426" s="3">
        <v>3240417.5</v>
      </c>
      <c r="Y426" s="3">
        <v>1274290.625</v>
      </c>
      <c r="Z426" s="3">
        <v>2795540</v>
      </c>
      <c r="AA426" s="3">
        <v>11879749</v>
      </c>
      <c r="AB426" s="3">
        <v>0.73186326026916504</v>
      </c>
      <c r="AC426" s="3">
        <v>0.30458694696426392</v>
      </c>
      <c r="AD426" s="3">
        <v>16232197</v>
      </c>
      <c r="AE426" s="3">
        <v>53284888</v>
      </c>
      <c r="AF426" s="3">
        <v>10486240</v>
      </c>
      <c r="AG426" s="3">
        <v>148013.578125</v>
      </c>
      <c r="AH426" s="3">
        <v>30616547</v>
      </c>
      <c r="AI426" s="3">
        <v>0</v>
      </c>
      <c r="AJ426" s="3">
        <v>0</v>
      </c>
      <c r="AK426" s="3">
        <v>206.84957885742188</v>
      </c>
      <c r="AL426" s="3">
        <v>21.892704010009766</v>
      </c>
      <c r="AM426" s="3">
        <v>109.66694641113281</v>
      </c>
      <c r="AN426" s="3">
        <v>70.846473693847656</v>
      </c>
    </row>
    <row r="427" spans="1:40">
      <c r="A427" s="3">
        <v>119351303</v>
      </c>
      <c r="B427" s="3" t="s">
        <v>111</v>
      </c>
      <c r="C427" s="3" t="s">
        <v>791</v>
      </c>
      <c r="D427" s="52" t="s">
        <v>43</v>
      </c>
      <c r="E427" s="52">
        <v>1959655.75</v>
      </c>
      <c r="F427" s="52">
        <v>293889.75</v>
      </c>
      <c r="G427" s="52">
        <v>479561.96875</v>
      </c>
      <c r="H427" s="52">
        <v>1592510</v>
      </c>
      <c r="I427" s="52">
        <v>99503.65625</v>
      </c>
      <c r="J427" s="52">
        <v>677445.3125</v>
      </c>
      <c r="K427" s="52">
        <v>129330.640625</v>
      </c>
      <c r="L427" s="52"/>
      <c r="M427" s="52">
        <v>1959655.75</v>
      </c>
      <c r="N427" s="52">
        <v>293889.75</v>
      </c>
      <c r="O427" s="52">
        <v>586131.3125</v>
      </c>
      <c r="P427" s="52">
        <v>1946401</v>
      </c>
      <c r="Q427" s="52"/>
      <c r="R427" s="52"/>
      <c r="V427" s="3">
        <v>293889.75</v>
      </c>
      <c r="W427" s="3">
        <v>4260562</v>
      </c>
      <c r="X427" s="3">
        <v>4554452</v>
      </c>
      <c r="Y427" s="3">
        <v>971335.0625</v>
      </c>
      <c r="Z427" s="3">
        <v>4492188</v>
      </c>
      <c r="AA427" s="3">
        <v>13765606</v>
      </c>
      <c r="AB427" s="3">
        <v>0.80724364519119263</v>
      </c>
      <c r="AC427" s="3">
        <v>0.55174398422241211</v>
      </c>
      <c r="AD427" s="3">
        <v>17052604</v>
      </c>
      <c r="AE427" s="3">
        <v>28872748</v>
      </c>
      <c r="AF427" s="3">
        <v>7717610</v>
      </c>
      <c r="AG427" s="3">
        <v>80202.078125</v>
      </c>
      <c r="AH427" s="3">
        <v>5239146</v>
      </c>
      <c r="AI427" s="3">
        <v>0</v>
      </c>
      <c r="AJ427" s="3">
        <v>0</v>
      </c>
      <c r="AK427" s="3">
        <v>65.324317932128906</v>
      </c>
      <c r="AL427" s="3">
        <v>56.787208557128906</v>
      </c>
      <c r="AM427" s="3">
        <v>212.62046813964844</v>
      </c>
      <c r="AN427" s="3">
        <v>96.227058410644531</v>
      </c>
    </row>
    <row r="428" spans="1:40">
      <c r="A428" s="3">
        <v>119352203</v>
      </c>
      <c r="B428" s="3" t="s">
        <v>173</v>
      </c>
      <c r="C428" s="3" t="s">
        <v>791</v>
      </c>
      <c r="D428" s="52" t="s">
        <v>43</v>
      </c>
      <c r="E428" s="52">
        <v>795732.875</v>
      </c>
      <c r="F428" s="52">
        <v>180641.40625</v>
      </c>
      <c r="G428" s="52">
        <v>264369.75</v>
      </c>
      <c r="H428" s="52">
        <v>428333.40625</v>
      </c>
      <c r="I428" s="52">
        <v>28842.07421875</v>
      </c>
      <c r="J428" s="52">
        <v>456697</v>
      </c>
      <c r="K428" s="52">
        <v>98345.7734375</v>
      </c>
      <c r="L428" s="52"/>
      <c r="M428" s="52">
        <v>795732.875</v>
      </c>
      <c r="N428" s="52">
        <v>180641.40625</v>
      </c>
      <c r="O428" s="52">
        <v>323118.5625</v>
      </c>
      <c r="P428" s="52">
        <v>523518.59375</v>
      </c>
      <c r="Q428" s="52"/>
      <c r="R428" s="52"/>
      <c r="V428" s="3">
        <v>180641.40625</v>
      </c>
      <c r="W428" s="3">
        <v>1615623.875</v>
      </c>
      <c r="X428" s="3">
        <v>1796265.25</v>
      </c>
      <c r="Y428" s="3">
        <v>637338.375</v>
      </c>
      <c r="Z428" s="3">
        <v>1642370.125</v>
      </c>
      <c r="AA428" s="3">
        <v>6886059</v>
      </c>
      <c r="AB428" s="3">
        <v>0.76475965976715088</v>
      </c>
      <c r="AC428" s="3">
        <v>0.36307764053344727</v>
      </c>
      <c r="AD428" s="3">
        <v>9004213</v>
      </c>
      <c r="AE428" s="3">
        <v>25072656</v>
      </c>
      <c r="AF428" s="3">
        <v>2304070</v>
      </c>
      <c r="AG428" s="3">
        <v>69646.265625</v>
      </c>
      <c r="AH428" s="3">
        <v>12088518</v>
      </c>
      <c r="AI428" s="3">
        <v>0</v>
      </c>
      <c r="AJ428" s="3">
        <v>0</v>
      </c>
      <c r="AK428" s="3">
        <v>173.57022094726563</v>
      </c>
      <c r="AL428" s="3">
        <v>25.791263580322266</v>
      </c>
      <c r="AM428" s="3">
        <v>129.28494262695313</v>
      </c>
      <c r="AN428" s="3">
        <v>33.082462310791016</v>
      </c>
    </row>
    <row r="429" spans="1:40">
      <c r="A429" s="3">
        <v>119354207</v>
      </c>
      <c r="B429" s="3" t="s">
        <v>591</v>
      </c>
      <c r="C429" s="3" t="s">
        <v>552</v>
      </c>
      <c r="D429" s="52" t="s">
        <v>43</v>
      </c>
      <c r="E429" s="52"/>
      <c r="F429" s="52"/>
      <c r="G429" s="52"/>
      <c r="H429" s="52"/>
      <c r="I429" s="52"/>
      <c r="J429" s="52">
        <v>185492.46875</v>
      </c>
      <c r="K429" s="52">
        <v>41266.37109375</v>
      </c>
      <c r="L429" s="52">
        <v>219260.25</v>
      </c>
      <c r="M429" s="52"/>
      <c r="N429" s="52"/>
      <c r="O429" s="52"/>
      <c r="P429" s="52"/>
      <c r="Q429" s="52">
        <v>219260.25</v>
      </c>
      <c r="R429" s="52"/>
      <c r="V429" s="3">
        <v>0</v>
      </c>
      <c r="W429" s="3">
        <v>260526.625</v>
      </c>
      <c r="X429" s="3">
        <v>260526.625</v>
      </c>
      <c r="Y429" s="3">
        <v>185492.46875</v>
      </c>
      <c r="Z429" s="3">
        <v>219260.25</v>
      </c>
      <c r="AA429" s="3">
        <v>1118346.25</v>
      </c>
      <c r="AB429" s="3">
        <v>0.49761742353439331</v>
      </c>
      <c r="AC429" s="3">
        <v>0.25731679797172546</v>
      </c>
      <c r="AD429" s="3">
        <v>2247401.75</v>
      </c>
      <c r="AE429" s="3">
        <v>8733988</v>
      </c>
      <c r="AF429" s="3">
        <v>0</v>
      </c>
      <c r="AG429" s="3">
        <v>24261.078125</v>
      </c>
      <c r="AJ429" s="3">
        <v>0</v>
      </c>
      <c r="AL429" s="3">
        <v>10.738460540771484</v>
      </c>
      <c r="AM429" s="3">
        <v>92.634040832519531</v>
      </c>
      <c r="AN429" s="3">
        <v>0</v>
      </c>
    </row>
    <row r="430" spans="1:40">
      <c r="A430" s="3">
        <v>119354603</v>
      </c>
      <c r="B430" s="3" t="s">
        <v>269</v>
      </c>
      <c r="C430" s="3" t="s">
        <v>791</v>
      </c>
      <c r="D430" s="52" t="s">
        <v>43</v>
      </c>
      <c r="E430" s="52">
        <v>931470.875</v>
      </c>
      <c r="F430" s="52">
        <v>189653.09375</v>
      </c>
      <c r="G430" s="52">
        <v>268939.40625</v>
      </c>
      <c r="H430" s="52">
        <v>266931.90625</v>
      </c>
      <c r="I430" s="52">
        <v>323066.28125</v>
      </c>
      <c r="J430" s="52">
        <v>448865.40625</v>
      </c>
      <c r="K430" s="52">
        <v>97770.2265625</v>
      </c>
      <c r="L430" s="52"/>
      <c r="M430" s="52">
        <v>931470.875</v>
      </c>
      <c r="N430" s="52">
        <v>189653.09375</v>
      </c>
      <c r="O430" s="52">
        <v>328703.71875</v>
      </c>
      <c r="P430" s="52">
        <v>326250.09375</v>
      </c>
      <c r="Q430" s="52"/>
      <c r="R430" s="52"/>
      <c r="V430" s="3">
        <v>189653.09375</v>
      </c>
      <c r="W430" s="3">
        <v>1888178.625</v>
      </c>
      <c r="X430" s="3">
        <v>2077831.75</v>
      </c>
      <c r="Y430" s="3">
        <v>638518.5</v>
      </c>
      <c r="Z430" s="3">
        <v>1586424.75</v>
      </c>
      <c r="AA430" s="3">
        <v>9260583</v>
      </c>
      <c r="AB430" s="3">
        <v>0.81862074136734009</v>
      </c>
      <c r="AC430" s="3">
        <v>0.43950897455215454</v>
      </c>
      <c r="AD430" s="3">
        <v>11312422</v>
      </c>
      <c r="AE430" s="3">
        <v>25934886</v>
      </c>
      <c r="AF430" s="3">
        <v>3073089</v>
      </c>
      <c r="AG430" s="3">
        <v>72041.3515625</v>
      </c>
      <c r="AH430" s="3">
        <v>11365325</v>
      </c>
      <c r="AI430" s="3">
        <v>0</v>
      </c>
      <c r="AJ430" s="3">
        <v>0</v>
      </c>
      <c r="AK430" s="3">
        <v>157.76112365722656</v>
      </c>
      <c r="AL430" s="3">
        <v>28.842208862304688</v>
      </c>
      <c r="AM430" s="3">
        <v>157.02679443359375</v>
      </c>
      <c r="AN430" s="3">
        <v>42.657291412353516</v>
      </c>
    </row>
    <row r="431" spans="1:40">
      <c r="A431" s="3">
        <v>119355503</v>
      </c>
      <c r="B431" s="3" t="s">
        <v>298</v>
      </c>
      <c r="C431" s="3" t="s">
        <v>791</v>
      </c>
      <c r="D431" s="52" t="s">
        <v>43</v>
      </c>
      <c r="E431" s="52">
        <v>1134408.125</v>
      </c>
      <c r="F431" s="52">
        <v>196955.546875</v>
      </c>
      <c r="G431" s="52">
        <v>204808.234375</v>
      </c>
      <c r="H431" s="52">
        <v>860094.875</v>
      </c>
      <c r="I431" s="52">
        <v>82454.9609375</v>
      </c>
      <c r="J431" s="52">
        <v>583134.5</v>
      </c>
      <c r="K431" s="52">
        <v>117442.8125</v>
      </c>
      <c r="L431" s="52"/>
      <c r="M431" s="52">
        <v>1134408.125</v>
      </c>
      <c r="N431" s="52">
        <v>196955.546875</v>
      </c>
      <c r="O431" s="52">
        <v>250321.171875</v>
      </c>
      <c r="P431" s="52">
        <v>1051227.125</v>
      </c>
      <c r="Q431" s="52"/>
      <c r="R431" s="52"/>
      <c r="V431" s="3">
        <v>196955.546875</v>
      </c>
      <c r="W431" s="3">
        <v>2399209</v>
      </c>
      <c r="X431" s="3">
        <v>2596164.5</v>
      </c>
      <c r="Y431" s="3">
        <v>780090.0625</v>
      </c>
      <c r="Z431" s="3">
        <v>2435956.5</v>
      </c>
      <c r="AA431" s="3">
        <v>7777104.5</v>
      </c>
      <c r="AB431" s="3">
        <v>0.72491735219955444</v>
      </c>
      <c r="AC431" s="3">
        <v>0.31998917460441589</v>
      </c>
      <c r="AD431" s="3">
        <v>10728264</v>
      </c>
      <c r="AE431" s="3">
        <v>33740676</v>
      </c>
      <c r="AF431" s="3">
        <v>3311844</v>
      </c>
      <c r="AG431" s="3">
        <v>93724.1015625</v>
      </c>
      <c r="AH431" s="3">
        <v>17859667</v>
      </c>
      <c r="AI431" s="3">
        <v>0</v>
      </c>
      <c r="AJ431" s="3">
        <v>0</v>
      </c>
      <c r="AK431" s="3">
        <v>190.55575561523438</v>
      </c>
      <c r="AL431" s="3">
        <v>27.7000732421875</v>
      </c>
      <c r="AM431" s="3">
        <v>114.46643829345703</v>
      </c>
      <c r="AN431" s="3">
        <v>35.336097717285156</v>
      </c>
    </row>
    <row r="432" spans="1:40">
      <c r="A432" s="3">
        <v>119356503</v>
      </c>
      <c r="B432" s="3" t="s">
        <v>340</v>
      </c>
      <c r="C432" s="3" t="s">
        <v>791</v>
      </c>
      <c r="D432" s="52" t="s">
        <v>43</v>
      </c>
      <c r="E432" s="52">
        <v>1649217</v>
      </c>
      <c r="F432" s="52">
        <v>353515.8125</v>
      </c>
      <c r="G432" s="52">
        <v>941034.6875</v>
      </c>
      <c r="H432" s="52">
        <v>187909.203125</v>
      </c>
      <c r="I432" s="52">
        <v>510962.90625</v>
      </c>
      <c r="J432" s="52">
        <v>1003393.25</v>
      </c>
      <c r="K432" s="52">
        <v>213082.515625</v>
      </c>
      <c r="L432" s="52"/>
      <c r="M432" s="52">
        <v>1649217</v>
      </c>
      <c r="N432" s="52">
        <v>353515.8125</v>
      </c>
      <c r="O432" s="52">
        <v>1150153.5</v>
      </c>
      <c r="P432" s="52">
        <v>229666.796875</v>
      </c>
      <c r="Q432" s="52"/>
      <c r="R432" s="52"/>
      <c r="V432" s="3">
        <v>353515.8125</v>
      </c>
      <c r="W432" s="3">
        <v>3502206.5</v>
      </c>
      <c r="X432" s="3">
        <v>3855722.25</v>
      </c>
      <c r="Y432" s="3">
        <v>1356909</v>
      </c>
      <c r="Z432" s="3">
        <v>3029037.25</v>
      </c>
      <c r="AA432" s="3">
        <v>16220807</v>
      </c>
      <c r="AB432" s="3">
        <v>0.74600207805633545</v>
      </c>
      <c r="AC432" s="3">
        <v>0.35521754622459412</v>
      </c>
      <c r="AD432" s="3">
        <v>21743648</v>
      </c>
      <c r="AE432" s="3">
        <v>61718696</v>
      </c>
      <c r="AF432" s="3">
        <v>4398253</v>
      </c>
      <c r="AG432" s="3">
        <v>171440.828125</v>
      </c>
      <c r="AH432" s="3">
        <v>35011795</v>
      </c>
      <c r="AI432" s="3">
        <v>0</v>
      </c>
      <c r="AJ432" s="3">
        <v>0</v>
      </c>
      <c r="AK432" s="3">
        <v>204.22087097167969</v>
      </c>
      <c r="AL432" s="3">
        <v>22.490104675292969</v>
      </c>
      <c r="AM432" s="3">
        <v>126.82888031005859</v>
      </c>
      <c r="AN432" s="3">
        <v>25.654642105102539</v>
      </c>
    </row>
    <row r="433" spans="1:40">
      <c r="A433" s="3">
        <v>119356603</v>
      </c>
      <c r="B433" s="3" t="s">
        <v>360</v>
      </c>
      <c r="C433" s="3" t="s">
        <v>791</v>
      </c>
      <c r="D433" s="52" t="s">
        <v>43</v>
      </c>
      <c r="E433" s="52">
        <v>560541.3125</v>
      </c>
      <c r="F433" s="52">
        <v>120969.1484375</v>
      </c>
      <c r="G433" s="52">
        <v>177398.75</v>
      </c>
      <c r="H433" s="52">
        <v>1170539.5</v>
      </c>
      <c r="I433" s="52">
        <v>29821.912109375</v>
      </c>
      <c r="J433" s="52">
        <v>313792.9375</v>
      </c>
      <c r="K433" s="52">
        <v>67762.3515625</v>
      </c>
      <c r="L433" s="52"/>
      <c r="M433" s="52">
        <v>560541.3125</v>
      </c>
      <c r="N433" s="52">
        <v>120969.1484375</v>
      </c>
      <c r="O433" s="52">
        <v>216820.6875</v>
      </c>
      <c r="P433" s="52">
        <v>1430659.5</v>
      </c>
      <c r="Q433" s="52"/>
      <c r="R433" s="52"/>
      <c r="V433" s="3">
        <v>120969.1484375</v>
      </c>
      <c r="W433" s="3">
        <v>2006063.75</v>
      </c>
      <c r="X433" s="3">
        <v>2127033</v>
      </c>
      <c r="Y433" s="3">
        <v>434762.09375</v>
      </c>
      <c r="Z433" s="3">
        <v>2208021.5</v>
      </c>
      <c r="AA433" s="3">
        <v>5707431</v>
      </c>
      <c r="AB433" s="3">
        <v>0.79436773061752319</v>
      </c>
      <c r="AC433" s="3">
        <v>0.35280495882034302</v>
      </c>
      <c r="AD433" s="3">
        <v>7184872.5</v>
      </c>
      <c r="AE433" s="3">
        <v>20148980</v>
      </c>
      <c r="AF433" s="3">
        <v>503293</v>
      </c>
      <c r="AG433" s="3">
        <v>55969.390625</v>
      </c>
      <c r="AH433" s="3">
        <v>6750931</v>
      </c>
      <c r="AI433" s="3">
        <v>0</v>
      </c>
      <c r="AJ433" s="3">
        <v>0</v>
      </c>
      <c r="AK433" s="3">
        <v>120.61827087402344</v>
      </c>
      <c r="AL433" s="3">
        <v>38.003505706787109</v>
      </c>
      <c r="AM433" s="3">
        <v>128.3714599609375</v>
      </c>
      <c r="AN433" s="3">
        <v>8.9922904968261719</v>
      </c>
    </row>
    <row r="434" spans="1:40">
      <c r="A434" s="3">
        <v>119357003</v>
      </c>
      <c r="B434" s="3" t="s">
        <v>414</v>
      </c>
      <c r="C434" s="3" t="s">
        <v>791</v>
      </c>
      <c r="D434" s="52" t="s">
        <v>43</v>
      </c>
      <c r="E434" s="52">
        <v>1071845.375</v>
      </c>
      <c r="F434" s="52">
        <v>161214.296875</v>
      </c>
      <c r="G434" s="52">
        <v>368806.28125</v>
      </c>
      <c r="H434" s="52">
        <v>1169155.375</v>
      </c>
      <c r="I434" s="52">
        <v>58842.69140625</v>
      </c>
      <c r="J434" s="52">
        <v>419685.34375</v>
      </c>
      <c r="K434" s="52">
        <v>45037.51953125</v>
      </c>
      <c r="L434" s="52"/>
      <c r="M434" s="52">
        <v>1071845.375</v>
      </c>
      <c r="N434" s="52">
        <v>161214.296875</v>
      </c>
      <c r="O434" s="52">
        <v>450763.25</v>
      </c>
      <c r="P434" s="52">
        <v>1428967.625</v>
      </c>
      <c r="Q434" s="52"/>
      <c r="R434" s="52"/>
      <c r="V434" s="3">
        <v>161214.296875</v>
      </c>
      <c r="W434" s="3">
        <v>2713687.25</v>
      </c>
      <c r="X434" s="3">
        <v>2874901.5</v>
      </c>
      <c r="Y434" s="3">
        <v>580899.625</v>
      </c>
      <c r="Z434" s="3">
        <v>2951576.25</v>
      </c>
      <c r="AA434" s="3">
        <v>8223467</v>
      </c>
      <c r="AB434" s="3">
        <v>0.75507307052612305</v>
      </c>
      <c r="AC434" s="3">
        <v>0.37105289101600647</v>
      </c>
      <c r="AD434" s="3">
        <v>10890955</v>
      </c>
      <c r="AE434" s="3">
        <v>27569776</v>
      </c>
      <c r="AF434" s="3">
        <v>9202335</v>
      </c>
      <c r="AG434" s="3">
        <v>76582.7109375</v>
      </c>
      <c r="AH434" s="3">
        <v>13858062</v>
      </c>
      <c r="AI434" s="3">
        <v>0</v>
      </c>
      <c r="AJ434" s="3">
        <v>0</v>
      </c>
      <c r="AK434" s="3">
        <v>180.95549011230469</v>
      </c>
      <c r="AL434" s="3">
        <v>37.539825439453125</v>
      </c>
      <c r="AM434" s="3">
        <v>142.211669921875</v>
      </c>
      <c r="AN434" s="3">
        <v>120.16204071044922</v>
      </c>
    </row>
    <row r="435" spans="1:40">
      <c r="A435" s="3">
        <v>119357402</v>
      </c>
      <c r="B435" s="3" t="s">
        <v>427</v>
      </c>
      <c r="C435" s="3" t="s">
        <v>791</v>
      </c>
      <c r="D435" s="52" t="s">
        <v>43</v>
      </c>
      <c r="E435" s="52">
        <v>11247714</v>
      </c>
      <c r="F435" s="52">
        <v>1597542.875</v>
      </c>
      <c r="G435" s="52">
        <v>3179351</v>
      </c>
      <c r="H435" s="52">
        <v>11827188</v>
      </c>
      <c r="I435" s="52">
        <v>301697.59375</v>
      </c>
      <c r="J435" s="52">
        <v>4650620.5</v>
      </c>
      <c r="K435" s="52">
        <v>1069005</v>
      </c>
      <c r="L435" s="52"/>
      <c r="M435" s="52">
        <v>11247714</v>
      </c>
      <c r="N435" s="52">
        <v>1597542.875</v>
      </c>
      <c r="O435" s="52">
        <v>3885873.25</v>
      </c>
      <c r="P435" s="52">
        <v>14455453</v>
      </c>
      <c r="Q435" s="52"/>
      <c r="R435" s="52"/>
      <c r="V435" s="3">
        <v>1597542.875</v>
      </c>
      <c r="W435" s="3">
        <v>27624956</v>
      </c>
      <c r="X435" s="3">
        <v>29222498</v>
      </c>
      <c r="Y435" s="3">
        <v>6248163.5</v>
      </c>
      <c r="Z435" s="3">
        <v>29589040</v>
      </c>
      <c r="AA435" s="3">
        <v>79588640</v>
      </c>
      <c r="AB435" s="3">
        <v>0.79454290866851807</v>
      </c>
      <c r="AC435" s="3">
        <v>0.52465164661407471</v>
      </c>
      <c r="AD435" s="3">
        <v>100169088</v>
      </c>
      <c r="AE435" s="3">
        <v>186759744</v>
      </c>
      <c r="AF435" s="3">
        <v>26398152</v>
      </c>
      <c r="AG435" s="3">
        <v>518777.0625</v>
      </c>
      <c r="AH435" s="3">
        <v>44748566</v>
      </c>
      <c r="AI435" s="3">
        <v>1</v>
      </c>
      <c r="AJ435" s="3">
        <v>0</v>
      </c>
      <c r="AK435" s="3">
        <v>86.257797241210938</v>
      </c>
      <c r="AL435" s="3">
        <v>56.329586029052734</v>
      </c>
      <c r="AM435" s="3">
        <v>193.08695983886719</v>
      </c>
      <c r="AN435" s="3">
        <v>50.885349273681641</v>
      </c>
    </row>
    <row r="436" spans="1:40">
      <c r="A436" s="3">
        <v>119358403</v>
      </c>
      <c r="B436" s="3" t="s">
        <v>506</v>
      </c>
      <c r="C436" s="3" t="s">
        <v>791</v>
      </c>
      <c r="D436" s="52" t="s">
        <v>43</v>
      </c>
      <c r="E436" s="52">
        <v>1559564</v>
      </c>
      <c r="F436" s="52">
        <v>256122.296875</v>
      </c>
      <c r="G436" s="52">
        <v>700773.5625</v>
      </c>
      <c r="H436" s="52">
        <v>754504.1875</v>
      </c>
      <c r="I436" s="52">
        <v>130442.3984375</v>
      </c>
      <c r="J436" s="52">
        <v>714895.875</v>
      </c>
      <c r="K436" s="52">
        <v>155480.453125</v>
      </c>
      <c r="L436" s="52"/>
      <c r="M436" s="52">
        <v>1559564</v>
      </c>
      <c r="N436" s="52">
        <v>256122.296875</v>
      </c>
      <c r="O436" s="52">
        <v>856501.0625</v>
      </c>
      <c r="P436" s="52">
        <v>922171.8125</v>
      </c>
      <c r="Q436" s="52"/>
      <c r="R436" s="52"/>
      <c r="V436" s="3">
        <v>256122.296875</v>
      </c>
      <c r="W436" s="3">
        <v>3300764.75</v>
      </c>
      <c r="X436" s="3">
        <v>3556887</v>
      </c>
      <c r="Y436" s="3">
        <v>971018.1875</v>
      </c>
      <c r="Z436" s="3">
        <v>3338236.75</v>
      </c>
      <c r="AA436" s="3">
        <v>13119434</v>
      </c>
      <c r="AB436" s="3">
        <v>0.78554719686508179</v>
      </c>
      <c r="AC436" s="3">
        <v>0.42021608352661133</v>
      </c>
      <c r="AD436" s="3">
        <v>16701013</v>
      </c>
      <c r="AE436" s="3">
        <v>40009972</v>
      </c>
      <c r="AF436" s="3">
        <v>-2624478</v>
      </c>
      <c r="AG436" s="3">
        <v>111138.8125</v>
      </c>
      <c r="AH436" s="3">
        <v>17490306</v>
      </c>
      <c r="AI436" s="3">
        <v>0</v>
      </c>
      <c r="AJ436" s="3">
        <v>0</v>
      </c>
      <c r="AK436" s="3">
        <v>157.37351989746094</v>
      </c>
      <c r="AL436" s="3">
        <v>32.004005432128906</v>
      </c>
      <c r="AM436" s="3">
        <v>150.27165222167969</v>
      </c>
      <c r="AN436" s="3">
        <v>0</v>
      </c>
    </row>
    <row r="437" spans="1:40">
      <c r="A437" s="3">
        <v>119581003</v>
      </c>
      <c r="B437" s="3" t="s">
        <v>91</v>
      </c>
      <c r="C437" s="3" t="s">
        <v>791</v>
      </c>
      <c r="D437" s="52" t="s">
        <v>43</v>
      </c>
      <c r="E437" s="52">
        <v>1191008.25</v>
      </c>
      <c r="F437" s="52">
        <v>141463.953125</v>
      </c>
      <c r="G437" s="52">
        <v>528194.0625</v>
      </c>
      <c r="H437" s="52">
        <v>201250.34375</v>
      </c>
      <c r="I437" s="52">
        <v>209363.640625</v>
      </c>
      <c r="J437" s="52">
        <v>489267.71875</v>
      </c>
      <c r="K437" s="52">
        <v>99278.7734375</v>
      </c>
      <c r="L437" s="52"/>
      <c r="M437" s="52">
        <v>1191008.25</v>
      </c>
      <c r="N437" s="52">
        <v>141463.953125</v>
      </c>
      <c r="O437" s="52">
        <v>645570.5625</v>
      </c>
      <c r="P437" s="52">
        <v>245972.65625</v>
      </c>
      <c r="Q437" s="52"/>
      <c r="R437" s="52"/>
      <c r="V437" s="3">
        <v>141463.953125</v>
      </c>
      <c r="W437" s="3">
        <v>2229095</v>
      </c>
      <c r="X437" s="3">
        <v>2370559</v>
      </c>
      <c r="Y437" s="3">
        <v>630731.6875</v>
      </c>
      <c r="Z437" s="3">
        <v>2082551.375</v>
      </c>
      <c r="AA437" s="3">
        <v>10165113</v>
      </c>
      <c r="AB437" s="3">
        <v>0.82997548580169678</v>
      </c>
      <c r="AC437" s="3">
        <v>0.59489089250564575</v>
      </c>
      <c r="AD437" s="3">
        <v>12247486</v>
      </c>
      <c r="AE437" s="3">
        <v>21158950</v>
      </c>
      <c r="AF437" s="3">
        <v>5403277</v>
      </c>
      <c r="AG437" s="3">
        <v>58774.859375</v>
      </c>
      <c r="AH437" s="3">
        <v>6255627</v>
      </c>
      <c r="AI437" s="3">
        <v>0</v>
      </c>
      <c r="AJ437" s="3">
        <v>0</v>
      </c>
      <c r="AK437" s="3">
        <v>106.43372344970703</v>
      </c>
      <c r="AL437" s="3">
        <v>40.332874298095703</v>
      </c>
      <c r="AM437" s="3">
        <v>208.37966918945313</v>
      </c>
      <c r="AN437" s="3">
        <v>91.931770324707031</v>
      </c>
    </row>
    <row r="438" spans="1:40">
      <c r="A438" s="3">
        <v>119582503</v>
      </c>
      <c r="B438" s="3" t="s">
        <v>186</v>
      </c>
      <c r="C438" s="3" t="s">
        <v>791</v>
      </c>
      <c r="D438" s="52" t="s">
        <v>43</v>
      </c>
      <c r="E438" s="52">
        <v>1154747.5</v>
      </c>
      <c r="F438" s="52">
        <v>180122.703125</v>
      </c>
      <c r="G438" s="52">
        <v>249706.59375</v>
      </c>
      <c r="H438" s="52">
        <v>207806.40625</v>
      </c>
      <c r="I438" s="52">
        <v>206786.296875</v>
      </c>
      <c r="J438" s="52">
        <v>400519.59375</v>
      </c>
      <c r="K438" s="52">
        <v>88808.7265625</v>
      </c>
      <c r="L438" s="52"/>
      <c r="M438" s="52">
        <v>1154747.5</v>
      </c>
      <c r="N438" s="52">
        <v>180122.703125</v>
      </c>
      <c r="O438" s="52">
        <v>305196.96875</v>
      </c>
      <c r="P438" s="52">
        <v>253985.59375</v>
      </c>
      <c r="Q438" s="52"/>
      <c r="R438" s="52"/>
      <c r="V438" s="3">
        <v>180122.703125</v>
      </c>
      <c r="W438" s="3">
        <v>1907855.5</v>
      </c>
      <c r="X438" s="3">
        <v>2087978.25</v>
      </c>
      <c r="Y438" s="3">
        <v>580642.3125</v>
      </c>
      <c r="Z438" s="3">
        <v>1713930.125</v>
      </c>
      <c r="AA438" s="3">
        <v>10151895</v>
      </c>
      <c r="AB438" s="3">
        <v>0.82517099380493164</v>
      </c>
      <c r="AC438" s="3">
        <v>0.53309464454650879</v>
      </c>
      <c r="AD438" s="3">
        <v>12302777</v>
      </c>
      <c r="AE438" s="3">
        <v>22886486</v>
      </c>
      <c r="AF438" s="3">
        <v>4807768</v>
      </c>
      <c r="AG438" s="3">
        <v>63573.5703125</v>
      </c>
      <c r="AH438" s="3">
        <v>7949746</v>
      </c>
      <c r="AI438" s="3">
        <v>0</v>
      </c>
      <c r="AJ438" s="3">
        <v>0</v>
      </c>
      <c r="AK438" s="3">
        <v>125.0479736328125</v>
      </c>
      <c r="AL438" s="3">
        <v>32.843494415283203</v>
      </c>
      <c r="AM438" s="3">
        <v>193.52030944824219</v>
      </c>
      <c r="AN438" s="3">
        <v>75.625267028808594</v>
      </c>
    </row>
    <row r="439" spans="1:40">
      <c r="A439" s="3">
        <v>119583003</v>
      </c>
      <c r="B439" s="3" t="s">
        <v>200</v>
      </c>
      <c r="C439" s="3" t="s">
        <v>791</v>
      </c>
      <c r="D439" s="52" t="s">
        <v>43</v>
      </c>
      <c r="E439" s="52">
        <v>660339.75</v>
      </c>
      <c r="F439" s="52">
        <v>110234.3984375</v>
      </c>
      <c r="G439" s="52">
        <v>292743.9375</v>
      </c>
      <c r="H439" s="52">
        <v>127173.6015625</v>
      </c>
      <c r="I439" s="52">
        <v>262844.21875</v>
      </c>
      <c r="J439" s="52">
        <v>325900.84375</v>
      </c>
      <c r="K439" s="52">
        <v>69415.7890625</v>
      </c>
      <c r="L439" s="52"/>
      <c r="M439" s="52">
        <v>660339.75</v>
      </c>
      <c r="N439" s="52">
        <v>110234.3984375</v>
      </c>
      <c r="O439" s="52">
        <v>357798.125</v>
      </c>
      <c r="P439" s="52">
        <v>155434.40625</v>
      </c>
      <c r="Q439" s="52"/>
      <c r="R439" s="52"/>
      <c r="V439" s="3">
        <v>110234.3984375</v>
      </c>
      <c r="W439" s="3">
        <v>1412517.25</v>
      </c>
      <c r="X439" s="3">
        <v>1522751.625</v>
      </c>
      <c r="Y439" s="3">
        <v>436135.25</v>
      </c>
      <c r="Z439" s="3">
        <v>1173572.25</v>
      </c>
      <c r="AA439" s="3">
        <v>6162012</v>
      </c>
      <c r="AB439" s="3">
        <v>0.72709977626800537</v>
      </c>
      <c r="AC439" s="3">
        <v>0.48876604437828064</v>
      </c>
      <c r="AD439" s="3">
        <v>8474782</v>
      </c>
      <c r="AE439" s="3">
        <v>17358042</v>
      </c>
      <c r="AF439" s="3">
        <v>4917139</v>
      </c>
      <c r="AG439" s="3">
        <v>48216.78515625</v>
      </c>
      <c r="AH439" s="3">
        <v>6620399</v>
      </c>
      <c r="AI439" s="3">
        <v>0</v>
      </c>
      <c r="AJ439" s="3">
        <v>0</v>
      </c>
      <c r="AK439" s="3">
        <v>137.30485534667969</v>
      </c>
      <c r="AL439" s="3">
        <v>31.58135986328125</v>
      </c>
      <c r="AM439" s="3">
        <v>175.76414489746094</v>
      </c>
      <c r="AN439" s="3">
        <v>101.97982025146484</v>
      </c>
    </row>
    <row r="440" spans="1:40">
      <c r="A440" s="3">
        <v>119584503</v>
      </c>
      <c r="B440" s="3" t="s">
        <v>315</v>
      </c>
      <c r="C440" s="3" t="s">
        <v>791</v>
      </c>
      <c r="D440" s="52" t="s">
        <v>43</v>
      </c>
      <c r="E440" s="52">
        <v>1300788.125</v>
      </c>
      <c r="F440" s="52">
        <v>197881.953125</v>
      </c>
      <c r="G440" s="52">
        <v>814780.8125</v>
      </c>
      <c r="H440" s="52">
        <v>130822.203125</v>
      </c>
      <c r="I440" s="52">
        <v>312714.71875</v>
      </c>
      <c r="J440" s="52">
        <v>487860.46875</v>
      </c>
      <c r="K440" s="52">
        <v>104239.328125</v>
      </c>
      <c r="L440" s="52"/>
      <c r="M440" s="52">
        <v>1300788.125</v>
      </c>
      <c r="N440" s="52">
        <v>197881.953125</v>
      </c>
      <c r="O440" s="52">
        <v>995843.125</v>
      </c>
      <c r="P440" s="52">
        <v>159893.796875</v>
      </c>
      <c r="Q440" s="52"/>
      <c r="R440" s="52"/>
      <c r="V440" s="3">
        <v>197881.953125</v>
      </c>
      <c r="W440" s="3">
        <v>2663345.25</v>
      </c>
      <c r="X440" s="3">
        <v>2861227.25</v>
      </c>
      <c r="Y440" s="3">
        <v>685742.4375</v>
      </c>
      <c r="Z440" s="3">
        <v>2456525</v>
      </c>
      <c r="AA440" s="3">
        <v>12665080</v>
      </c>
      <c r="AB440" s="3">
        <v>0.84704440832138062</v>
      </c>
      <c r="AC440" s="3">
        <v>0.51051825284957886</v>
      </c>
      <c r="AD440" s="3">
        <v>14952085</v>
      </c>
      <c r="AE440" s="3">
        <v>29604488</v>
      </c>
      <c r="AF440" s="3">
        <v>2782930</v>
      </c>
      <c r="AG440" s="3">
        <v>82234.6875</v>
      </c>
      <c r="AH440" s="3">
        <v>10821039</v>
      </c>
      <c r="AI440" s="3">
        <v>0</v>
      </c>
      <c r="AJ440" s="3">
        <v>0</v>
      </c>
      <c r="AK440" s="3">
        <v>131.5872802734375</v>
      </c>
      <c r="AL440" s="3">
        <v>34.793434143066406</v>
      </c>
      <c r="AM440" s="3">
        <v>181.82211303710938</v>
      </c>
      <c r="AN440" s="3">
        <v>33.841316223144531</v>
      </c>
    </row>
    <row r="441" spans="1:40">
      <c r="A441" s="3">
        <v>119584603</v>
      </c>
      <c r="B441" s="3" t="s">
        <v>321</v>
      </c>
      <c r="C441" s="3" t="s">
        <v>791</v>
      </c>
      <c r="D441" s="52" t="s">
        <v>43</v>
      </c>
      <c r="E441" s="52">
        <v>902539.5</v>
      </c>
      <c r="F441" s="52">
        <v>139161.90625</v>
      </c>
      <c r="G441" s="52">
        <v>410231.9375</v>
      </c>
      <c r="H441" s="52">
        <v>86161.046875</v>
      </c>
      <c r="I441" s="52">
        <v>198200.5</v>
      </c>
      <c r="J441" s="52">
        <v>377673.15625</v>
      </c>
      <c r="K441" s="52">
        <v>78138.6796875</v>
      </c>
      <c r="L441" s="52"/>
      <c r="M441" s="52">
        <v>902539.5</v>
      </c>
      <c r="N441" s="52">
        <v>139161.90625</v>
      </c>
      <c r="O441" s="52">
        <v>501394.5625</v>
      </c>
      <c r="P441" s="52">
        <v>105307.953125</v>
      </c>
      <c r="Q441" s="52"/>
      <c r="R441" s="52"/>
      <c r="V441" s="3">
        <v>139161.90625</v>
      </c>
      <c r="W441" s="3">
        <v>1675271.625</v>
      </c>
      <c r="X441" s="3">
        <v>1814433.5</v>
      </c>
      <c r="Y441" s="3">
        <v>516835.0625</v>
      </c>
      <c r="Z441" s="3">
        <v>1509242</v>
      </c>
      <c r="AA441" s="3">
        <v>8619056</v>
      </c>
      <c r="AB441" s="3">
        <v>0.81997472047805786</v>
      </c>
      <c r="AC441" s="3">
        <v>0.47558116912841797</v>
      </c>
      <c r="AD441" s="3">
        <v>10511368</v>
      </c>
      <c r="AE441" s="3">
        <v>22503850</v>
      </c>
      <c r="AF441" s="3">
        <v>-526014</v>
      </c>
      <c r="AG441" s="3">
        <v>62510.6953125</v>
      </c>
      <c r="AH441" s="3">
        <v>8906684</v>
      </c>
      <c r="AI441" s="3">
        <v>0</v>
      </c>
      <c r="AJ441" s="3">
        <v>0</v>
      </c>
      <c r="AK441" s="3">
        <v>142.48255920410156</v>
      </c>
      <c r="AL441" s="3">
        <v>29.025968551635742</v>
      </c>
      <c r="AM441" s="3">
        <v>168.15310668945313</v>
      </c>
      <c r="AN441" s="3">
        <v>0</v>
      </c>
    </row>
    <row r="442" spans="1:40">
      <c r="A442" s="3">
        <v>119584707</v>
      </c>
      <c r="B442" s="3" t="s">
        <v>617</v>
      </c>
      <c r="C442" s="3" t="s">
        <v>552</v>
      </c>
      <c r="D442" s="52" t="s">
        <v>43</v>
      </c>
      <c r="E442" s="52"/>
      <c r="F442" s="52"/>
      <c r="G442" s="52"/>
      <c r="H442" s="52"/>
      <c r="I442" s="52"/>
      <c r="J442" s="52">
        <v>99965.359375</v>
      </c>
      <c r="K442" s="52">
        <v>21982.693359375</v>
      </c>
      <c r="L442" s="52">
        <v>101177.1015625</v>
      </c>
      <c r="M442" s="52"/>
      <c r="N442" s="52"/>
      <c r="O442" s="52"/>
      <c r="P442" s="52"/>
      <c r="Q442" s="52">
        <v>101177.1015625</v>
      </c>
      <c r="R442" s="52"/>
      <c r="V442" s="3">
        <v>0</v>
      </c>
      <c r="W442" s="3">
        <v>123159.796875</v>
      </c>
      <c r="X442" s="3">
        <v>123159.796875</v>
      </c>
      <c r="Y442" s="3">
        <v>99965.359375</v>
      </c>
      <c r="Z442" s="3">
        <v>101177.1015625</v>
      </c>
      <c r="AA442" s="3">
        <v>628032.75</v>
      </c>
      <c r="AB442" s="3">
        <v>0.5097011923789978</v>
      </c>
      <c r="AC442" s="3">
        <v>0.20949681103229523</v>
      </c>
      <c r="AD442" s="3">
        <v>1232158.75</v>
      </c>
      <c r="AE442" s="3">
        <v>5851534.5</v>
      </c>
      <c r="AF442" s="3">
        <v>964564</v>
      </c>
      <c r="AG442" s="3">
        <v>16254.2626953125</v>
      </c>
      <c r="AJ442" s="3">
        <v>0</v>
      </c>
      <c r="AL442" s="3">
        <v>7.5770769119262695</v>
      </c>
      <c r="AM442" s="3">
        <v>75.805267333984375</v>
      </c>
      <c r="AN442" s="3">
        <v>59.342216491699219</v>
      </c>
    </row>
    <row r="443" spans="1:40">
      <c r="A443" s="3">
        <v>119586503</v>
      </c>
      <c r="B443" s="3" t="s">
        <v>474</v>
      </c>
      <c r="C443" s="3" t="s">
        <v>791</v>
      </c>
      <c r="D443" s="52" t="s">
        <v>43</v>
      </c>
      <c r="E443" s="52">
        <v>1269196</v>
      </c>
      <c r="F443" s="52">
        <v>199222.34375</v>
      </c>
      <c r="G443" s="52">
        <v>288643.875</v>
      </c>
      <c r="H443" s="52">
        <v>155480.84375</v>
      </c>
      <c r="I443" s="52">
        <v>194996.75</v>
      </c>
      <c r="J443" s="52">
        <v>423463.65625</v>
      </c>
      <c r="K443" s="52">
        <v>91050.8203125</v>
      </c>
      <c r="L443" s="52"/>
      <c r="M443" s="52">
        <v>1269196</v>
      </c>
      <c r="N443" s="52">
        <v>199222.34375</v>
      </c>
      <c r="O443" s="52">
        <v>352786.9375</v>
      </c>
      <c r="P443" s="52">
        <v>190032.15625</v>
      </c>
      <c r="Q443" s="52"/>
      <c r="R443" s="52"/>
      <c r="V443" s="3">
        <v>199222.34375</v>
      </c>
      <c r="W443" s="3">
        <v>1999368.375</v>
      </c>
      <c r="X443" s="3">
        <v>2198590.75</v>
      </c>
      <c r="Y443" s="3">
        <v>622686</v>
      </c>
      <c r="Z443" s="3">
        <v>1812015.125</v>
      </c>
      <c r="AA443" s="3">
        <v>10429200</v>
      </c>
      <c r="AB443" s="3">
        <v>0.84881490468978882</v>
      </c>
      <c r="AC443" s="3">
        <v>0.67716050148010254</v>
      </c>
      <c r="AD443" s="3">
        <v>12286778</v>
      </c>
      <c r="AE443" s="3">
        <v>17465454</v>
      </c>
      <c r="AF443" s="3">
        <v>8224909</v>
      </c>
      <c r="AG443" s="3">
        <v>48515.1484375</v>
      </c>
      <c r="AH443" s="3">
        <v>3997498</v>
      </c>
      <c r="AI443" s="3">
        <v>0</v>
      </c>
      <c r="AJ443" s="3">
        <v>0</v>
      </c>
      <c r="AK443" s="3">
        <v>82.396903991699219</v>
      </c>
      <c r="AL443" s="3">
        <v>45.317611694335938</v>
      </c>
      <c r="AM443" s="3">
        <v>253.25653076171875</v>
      </c>
      <c r="AN443" s="3">
        <v>169.53280639648438</v>
      </c>
    </row>
    <row r="444" spans="1:40">
      <c r="A444" s="3">
        <v>119648303</v>
      </c>
      <c r="B444" s="3" t="s">
        <v>507</v>
      </c>
      <c r="C444" s="3" t="s">
        <v>791</v>
      </c>
      <c r="D444" s="52" t="s">
        <v>43</v>
      </c>
      <c r="E444" s="52">
        <v>1330649.375</v>
      </c>
      <c r="F444" s="52">
        <v>301563.90625</v>
      </c>
      <c r="G444" s="52">
        <v>1064200.125</v>
      </c>
      <c r="H444" s="52">
        <v>138385.796875</v>
      </c>
      <c r="I444" s="52">
        <v>374861.46875</v>
      </c>
      <c r="J444" s="52">
        <v>1449050.625</v>
      </c>
      <c r="K444" s="52">
        <v>302567.5625</v>
      </c>
      <c r="L444" s="52">
        <v>42056.69921875</v>
      </c>
      <c r="M444" s="52">
        <v>1330649.375</v>
      </c>
      <c r="N444" s="52">
        <v>301563.90625</v>
      </c>
      <c r="O444" s="52">
        <v>1300689</v>
      </c>
      <c r="P444" s="52">
        <v>169138.203125</v>
      </c>
      <c r="Q444" s="52">
        <v>42056.69921875</v>
      </c>
      <c r="R444" s="52"/>
      <c r="V444" s="3">
        <v>301563.90625</v>
      </c>
      <c r="W444" s="3">
        <v>3252721</v>
      </c>
      <c r="X444" s="3">
        <v>3554285</v>
      </c>
      <c r="Y444" s="3">
        <v>1750614.5</v>
      </c>
      <c r="Z444" s="3">
        <v>2842533.5</v>
      </c>
      <c r="AA444" s="3">
        <v>13575973</v>
      </c>
      <c r="AB444" s="3">
        <v>0.67883950471878052</v>
      </c>
      <c r="AC444" s="3">
        <v>0.23917095363140106</v>
      </c>
      <c r="AD444" s="3">
        <v>19998796</v>
      </c>
      <c r="AE444" s="3">
        <v>83730512</v>
      </c>
      <c r="AF444" s="3">
        <v>11600223</v>
      </c>
      <c r="AG444" s="3">
        <v>232584.75</v>
      </c>
      <c r="AH444" s="3">
        <v>57365409</v>
      </c>
      <c r="AI444" s="3">
        <v>0</v>
      </c>
      <c r="AJ444" s="3">
        <v>0</v>
      </c>
      <c r="AK444" s="3">
        <v>246.64303588867188</v>
      </c>
      <c r="AL444" s="3">
        <v>15.28167724609375</v>
      </c>
      <c r="AM444" s="3">
        <v>85.9849853515625</v>
      </c>
      <c r="AN444" s="3">
        <v>49.875251770019531</v>
      </c>
    </row>
    <row r="445" spans="1:40">
      <c r="A445" s="3">
        <v>119648703</v>
      </c>
      <c r="B445" s="3" t="s">
        <v>514</v>
      </c>
      <c r="C445" s="3" t="s">
        <v>791</v>
      </c>
      <c r="D445" s="52" t="s">
        <v>43</v>
      </c>
      <c r="E445" s="52">
        <v>1727365.75</v>
      </c>
      <c r="F445" s="52">
        <v>304645.65625</v>
      </c>
      <c r="G445" s="52">
        <v>904703.3125</v>
      </c>
      <c r="H445" s="52">
        <v>153420.75</v>
      </c>
      <c r="I445" s="52">
        <v>367422.625</v>
      </c>
      <c r="J445" s="52">
        <v>1050047.875</v>
      </c>
      <c r="K445" s="52">
        <v>224654.078125</v>
      </c>
      <c r="L445" s="52">
        <v>11574.4501953125</v>
      </c>
      <c r="M445" s="52">
        <v>1727365.75</v>
      </c>
      <c r="N445" s="52">
        <v>304645.65625</v>
      </c>
      <c r="O445" s="52">
        <v>1105748.5</v>
      </c>
      <c r="P445" s="52">
        <v>187514.25</v>
      </c>
      <c r="Q445" s="52">
        <v>11574.4501953125</v>
      </c>
      <c r="R445" s="52"/>
      <c r="V445" s="3">
        <v>304645.65625</v>
      </c>
      <c r="W445" s="3">
        <v>3389141</v>
      </c>
      <c r="X445" s="3">
        <v>3693786.75</v>
      </c>
      <c r="Y445" s="3">
        <v>1354693.5</v>
      </c>
      <c r="Z445" s="3">
        <v>3032203</v>
      </c>
      <c r="AA445" s="3">
        <v>15632821</v>
      </c>
      <c r="AB445" s="3">
        <v>0.76887691020965576</v>
      </c>
      <c r="AC445" s="3">
        <v>0.3234616219997406</v>
      </c>
      <c r="AD445" s="3">
        <v>20332020</v>
      </c>
      <c r="AE445" s="3">
        <v>62640952</v>
      </c>
      <c r="AF445" s="3">
        <v>10673472</v>
      </c>
      <c r="AG445" s="3">
        <v>174002.640625</v>
      </c>
      <c r="AH445" s="3">
        <v>36701765</v>
      </c>
      <c r="AI445" s="3">
        <v>0</v>
      </c>
      <c r="AJ445" s="3">
        <v>0</v>
      </c>
      <c r="AK445" s="3">
        <v>210.92648315429688</v>
      </c>
      <c r="AL445" s="3">
        <v>21.228338241577148</v>
      </c>
      <c r="AM445" s="3">
        <v>116.84891510009766</v>
      </c>
      <c r="AN445" s="3">
        <v>61.340862274169922</v>
      </c>
    </row>
    <row r="446" spans="1:40">
      <c r="A446" s="3">
        <v>119648903</v>
      </c>
      <c r="B446" s="3" t="s">
        <v>529</v>
      </c>
      <c r="C446" s="3" t="s">
        <v>791</v>
      </c>
      <c r="D446" s="52" t="s">
        <v>43</v>
      </c>
      <c r="E446" s="52">
        <v>1087517.875</v>
      </c>
      <c r="F446" s="52">
        <v>222882.75</v>
      </c>
      <c r="G446" s="52">
        <v>687492.5</v>
      </c>
      <c r="H446" s="52">
        <v>107714.703125</v>
      </c>
      <c r="I446" s="52">
        <v>678698.6875</v>
      </c>
      <c r="J446" s="52">
        <v>809551.25</v>
      </c>
      <c r="K446" s="52">
        <v>178640.59375</v>
      </c>
      <c r="L446" s="52"/>
      <c r="M446" s="52">
        <v>1087517.875</v>
      </c>
      <c r="N446" s="52">
        <v>222882.75</v>
      </c>
      <c r="O446" s="52">
        <v>840268.625</v>
      </c>
      <c r="P446" s="52">
        <v>131651.296875</v>
      </c>
      <c r="Q446" s="52"/>
      <c r="R446" s="52"/>
      <c r="V446" s="3">
        <v>222882.75</v>
      </c>
      <c r="W446" s="3">
        <v>2740064.25</v>
      </c>
      <c r="X446" s="3">
        <v>2962947</v>
      </c>
      <c r="Y446" s="3">
        <v>1032434</v>
      </c>
      <c r="Z446" s="3">
        <v>2059437.75</v>
      </c>
      <c r="AA446" s="3">
        <v>12233025</v>
      </c>
      <c r="AB446" s="3">
        <v>0.68721181154251099</v>
      </c>
      <c r="AC446" s="3">
        <v>0.35614806413650513</v>
      </c>
      <c r="AD446" s="3">
        <v>17800952</v>
      </c>
      <c r="AE446" s="3">
        <v>50325656</v>
      </c>
      <c r="AF446" s="3">
        <v>9549963</v>
      </c>
      <c r="AG446" s="3">
        <v>139793.484375</v>
      </c>
      <c r="AH446" s="3">
        <v>28128066</v>
      </c>
      <c r="AI446" s="3">
        <v>0</v>
      </c>
      <c r="AJ446" s="3">
        <v>0</v>
      </c>
      <c r="AK446" s="3">
        <v>201.21156311035156</v>
      </c>
      <c r="AL446" s="3">
        <v>21.195173263549805</v>
      </c>
      <c r="AM446" s="3">
        <v>127.33749389648438</v>
      </c>
      <c r="AN446" s="3">
        <v>68.314796447753906</v>
      </c>
    </row>
    <row r="447" spans="1:40">
      <c r="A447" s="3">
        <v>119665003</v>
      </c>
      <c r="B447" s="3" t="s">
        <v>267</v>
      </c>
      <c r="C447" s="3" t="s">
        <v>791</v>
      </c>
      <c r="D447" s="52" t="s">
        <v>43</v>
      </c>
      <c r="E447" s="52">
        <v>1018947.125</v>
      </c>
      <c r="F447" s="52">
        <v>176643.59375</v>
      </c>
      <c r="G447" s="52">
        <v>417536.46875</v>
      </c>
      <c r="H447" s="52">
        <v>149586.296875</v>
      </c>
      <c r="I447" s="52">
        <v>182129.59375</v>
      </c>
      <c r="J447" s="52">
        <v>403351.6875</v>
      </c>
      <c r="K447" s="52">
        <v>88060.328125</v>
      </c>
      <c r="L447" s="52"/>
      <c r="M447" s="52">
        <v>1018947.125</v>
      </c>
      <c r="N447" s="52">
        <v>176643.59375</v>
      </c>
      <c r="O447" s="52">
        <v>510322.34375</v>
      </c>
      <c r="P447" s="52">
        <v>182827.703125</v>
      </c>
      <c r="Q447" s="52"/>
      <c r="R447" s="52"/>
      <c r="V447" s="3">
        <v>176643.59375</v>
      </c>
      <c r="W447" s="3">
        <v>1856259.875</v>
      </c>
      <c r="X447" s="3">
        <v>2032903.5</v>
      </c>
      <c r="Y447" s="3">
        <v>579995.25</v>
      </c>
      <c r="Z447" s="3">
        <v>1712097.25</v>
      </c>
      <c r="AA447" s="3">
        <v>9081105</v>
      </c>
      <c r="AB447" s="3">
        <v>0.83715337514877319</v>
      </c>
      <c r="AC447" s="3">
        <v>0.46628078818321228</v>
      </c>
      <c r="AD447" s="3">
        <v>10847600</v>
      </c>
      <c r="AE447" s="3">
        <v>22679162</v>
      </c>
      <c r="AF447" s="3">
        <v>7579293</v>
      </c>
      <c r="AG447" s="3">
        <v>62997.671875</v>
      </c>
      <c r="AH447" s="3">
        <v>9229696</v>
      </c>
      <c r="AI447" s="3">
        <v>0</v>
      </c>
      <c r="AJ447" s="3">
        <v>0</v>
      </c>
      <c r="AK447" s="3">
        <v>146.50852966308594</v>
      </c>
      <c r="AL447" s="3">
        <v>32.269500732421875</v>
      </c>
      <c r="AM447" s="3">
        <v>172.19049072265625</v>
      </c>
      <c r="AN447" s="3">
        <v>120.31068420410156</v>
      </c>
    </row>
    <row r="448" spans="1:40">
      <c r="A448" s="3">
        <v>120000000</v>
      </c>
      <c r="B448" s="3" t="s">
        <v>645</v>
      </c>
      <c r="C448" s="3" t="s">
        <v>627</v>
      </c>
      <c r="D448" s="52" t="s">
        <v>52</v>
      </c>
      <c r="E448" s="52"/>
      <c r="F448" s="52"/>
      <c r="G448" s="52"/>
      <c r="H448" s="52"/>
      <c r="I448" s="52"/>
      <c r="J448" s="52">
        <v>1959586.25</v>
      </c>
      <c r="K448" s="52">
        <v>393767.25</v>
      </c>
      <c r="L448" s="52"/>
      <c r="M448" s="52"/>
      <c r="N448" s="52"/>
      <c r="O448" s="52"/>
      <c r="P448" s="52"/>
      <c r="Q448" s="52"/>
      <c r="R448" s="52">
        <v>2188870.75</v>
      </c>
      <c r="S448" s="3">
        <v>1027917.9375</v>
      </c>
      <c r="T448" s="3">
        <v>751691.6875</v>
      </c>
      <c r="U448" s="3">
        <v>751691.6875</v>
      </c>
      <c r="V448" s="3">
        <v>751691.6875</v>
      </c>
      <c r="W448" s="3">
        <v>4362247.5</v>
      </c>
      <c r="X448" s="3">
        <v>5113939</v>
      </c>
      <c r="Y448" s="3">
        <v>1959586.25</v>
      </c>
      <c r="Z448" s="3">
        <v>0</v>
      </c>
      <c r="AA448" s="3">
        <v>18570296</v>
      </c>
      <c r="AB448" s="3">
        <v>0.66301083564758301</v>
      </c>
      <c r="AC448" s="3">
        <v>0.27488073706626892</v>
      </c>
      <c r="AD448" s="3">
        <v>28009038</v>
      </c>
      <c r="AE448" s="3">
        <v>99484192</v>
      </c>
      <c r="AF448" s="3">
        <v>31766456</v>
      </c>
      <c r="AG448" s="3">
        <v>276344.96875</v>
      </c>
      <c r="AJ448" s="3">
        <v>0</v>
      </c>
      <c r="AL448" s="3">
        <v>18.505634307861328</v>
      </c>
      <c r="AM448" s="3">
        <v>101.35533905029297</v>
      </c>
      <c r="AN448" s="3">
        <v>114.95217895507813</v>
      </c>
    </row>
    <row r="449" spans="1:40">
      <c r="A449" s="3">
        <v>120452003</v>
      </c>
      <c r="B449" s="3" t="s">
        <v>179</v>
      </c>
      <c r="C449" s="3" t="s">
        <v>791</v>
      </c>
      <c r="D449" s="52" t="s">
        <v>43</v>
      </c>
      <c r="E449" s="52">
        <v>3992148.5</v>
      </c>
      <c r="F449" s="52">
        <v>1028034.125</v>
      </c>
      <c r="G449" s="52">
        <v>3406938.5</v>
      </c>
      <c r="H449" s="52">
        <v>5670759.5</v>
      </c>
      <c r="I449" s="52">
        <v>505557.34375</v>
      </c>
      <c r="J449" s="52">
        <v>3927457.5</v>
      </c>
      <c r="K449" s="52">
        <v>838050.375</v>
      </c>
      <c r="L449" s="52"/>
      <c r="M449" s="52">
        <v>3992148.5</v>
      </c>
      <c r="N449" s="52">
        <v>1028034.125</v>
      </c>
      <c r="O449" s="52">
        <v>4164036</v>
      </c>
      <c r="P449" s="52">
        <v>6930928.5</v>
      </c>
      <c r="Q449" s="52"/>
      <c r="R449" s="52"/>
      <c r="V449" s="3">
        <v>1028034.125</v>
      </c>
      <c r="W449" s="3">
        <v>14413453</v>
      </c>
      <c r="X449" s="3">
        <v>15441487</v>
      </c>
      <c r="Y449" s="3">
        <v>4955491.5</v>
      </c>
      <c r="Z449" s="3">
        <v>15087113</v>
      </c>
      <c r="AA449" s="3">
        <v>35979868</v>
      </c>
      <c r="AB449" s="3">
        <v>0.66777235269546509</v>
      </c>
      <c r="AC449" s="3">
        <v>0.30987474322319031</v>
      </c>
      <c r="AD449" s="3">
        <v>53880440</v>
      </c>
      <c r="AE449" s="3">
        <v>172904944</v>
      </c>
      <c r="AF449" s="3">
        <v>45413656</v>
      </c>
      <c r="AG449" s="3">
        <v>480291.5</v>
      </c>
      <c r="AH449" s="3">
        <v>88499395</v>
      </c>
      <c r="AI449" s="3">
        <v>0</v>
      </c>
      <c r="AJ449" s="3">
        <v>0</v>
      </c>
      <c r="AK449" s="3">
        <v>184.2618408203125</v>
      </c>
      <c r="AL449" s="3">
        <v>32.150241851806641</v>
      </c>
      <c r="AM449" s="3">
        <v>112.18279266357422</v>
      </c>
      <c r="AN449" s="3">
        <v>94.554359436035156</v>
      </c>
    </row>
    <row r="450" spans="1:40">
      <c r="A450" s="3">
        <v>120454507</v>
      </c>
      <c r="B450" s="3" t="s">
        <v>603</v>
      </c>
      <c r="C450" s="3" t="s">
        <v>552</v>
      </c>
      <c r="D450" s="52" t="s">
        <v>43</v>
      </c>
      <c r="E450" s="52"/>
      <c r="F450" s="52"/>
      <c r="G450" s="52"/>
      <c r="H450" s="52"/>
      <c r="I450" s="52"/>
      <c r="J450" s="52">
        <v>224926.53125</v>
      </c>
      <c r="K450" s="52">
        <v>49285.07421875</v>
      </c>
      <c r="L450" s="52">
        <v>324684.59375</v>
      </c>
      <c r="M450" s="52"/>
      <c r="N450" s="52"/>
      <c r="O450" s="52"/>
      <c r="P450" s="52"/>
      <c r="Q450" s="52">
        <v>324684.59375</v>
      </c>
      <c r="R450" s="52"/>
      <c r="V450" s="3">
        <v>0</v>
      </c>
      <c r="W450" s="3">
        <v>373969.65625</v>
      </c>
      <c r="X450" s="3">
        <v>373969.65625</v>
      </c>
      <c r="Y450" s="3">
        <v>224926.53125</v>
      </c>
      <c r="Z450" s="3">
        <v>324684.59375</v>
      </c>
      <c r="AA450" s="3">
        <v>1629884.5</v>
      </c>
      <c r="AB450" s="3">
        <v>0.50445461273193359</v>
      </c>
      <c r="AC450" s="3">
        <v>0.26468458771705627</v>
      </c>
      <c r="AD450" s="3">
        <v>3230983.25</v>
      </c>
      <c r="AE450" s="3">
        <v>11479161</v>
      </c>
      <c r="AF450" s="3">
        <v>4572881</v>
      </c>
      <c r="AG450" s="3">
        <v>31886.55859375</v>
      </c>
      <c r="AJ450" s="3">
        <v>0</v>
      </c>
      <c r="AL450" s="3">
        <v>11.728128433227539</v>
      </c>
      <c r="AM450" s="3">
        <v>101.32743835449219</v>
      </c>
      <c r="AN450" s="3">
        <v>143.41093444824219</v>
      </c>
    </row>
    <row r="451" spans="1:40">
      <c r="A451" s="3">
        <v>120455203</v>
      </c>
      <c r="B451" s="3" t="s">
        <v>392</v>
      </c>
      <c r="C451" s="3" t="s">
        <v>791</v>
      </c>
      <c r="D451" s="52" t="s">
        <v>43</v>
      </c>
      <c r="E451" s="52">
        <v>3987283.25</v>
      </c>
      <c r="F451" s="52">
        <v>726640.375</v>
      </c>
      <c r="G451" s="52">
        <v>3189782.25</v>
      </c>
      <c r="H451" s="52">
        <v>2367204.25</v>
      </c>
      <c r="I451" s="52">
        <v>539339.25</v>
      </c>
      <c r="J451" s="52">
        <v>1779118</v>
      </c>
      <c r="K451" s="52">
        <v>369505.34375</v>
      </c>
      <c r="L451" s="52"/>
      <c r="M451" s="52">
        <v>3987283.25</v>
      </c>
      <c r="N451" s="52">
        <v>726640.375</v>
      </c>
      <c r="O451" s="52">
        <v>3898622.75</v>
      </c>
      <c r="P451" s="52">
        <v>2893249.75</v>
      </c>
      <c r="Q451" s="52"/>
      <c r="R451" s="52"/>
      <c r="V451" s="3">
        <v>726640.375</v>
      </c>
      <c r="W451" s="3">
        <v>10453114</v>
      </c>
      <c r="X451" s="3">
        <v>11179754</v>
      </c>
      <c r="Y451" s="3">
        <v>2505758.5</v>
      </c>
      <c r="Z451" s="3">
        <v>10779156</v>
      </c>
      <c r="AA451" s="3">
        <v>38399916</v>
      </c>
      <c r="AB451" s="3">
        <v>0.81445276737213135</v>
      </c>
      <c r="AC451" s="3">
        <v>0.4365505576133728</v>
      </c>
      <c r="AD451" s="3">
        <v>47148120</v>
      </c>
      <c r="AE451" s="3">
        <v>105107712</v>
      </c>
      <c r="AF451" s="3">
        <v>31274536</v>
      </c>
      <c r="AG451" s="3">
        <v>291965.875</v>
      </c>
      <c r="AH451" s="3">
        <v>47918320</v>
      </c>
      <c r="AI451" s="3">
        <v>0</v>
      </c>
      <c r="AJ451" s="3">
        <v>0</v>
      </c>
      <c r="AK451" s="3">
        <v>164.12301635742188</v>
      </c>
      <c r="AL451" s="3">
        <v>38.291305541992188</v>
      </c>
      <c r="AM451" s="3">
        <v>161.48503112792969</v>
      </c>
      <c r="AN451" s="3">
        <v>107.11709594726563</v>
      </c>
    </row>
    <row r="452" spans="1:40">
      <c r="A452" s="3">
        <v>120455403</v>
      </c>
      <c r="B452" s="3" t="s">
        <v>394</v>
      </c>
      <c r="C452" s="3" t="s">
        <v>791</v>
      </c>
      <c r="D452" s="52" t="s">
        <v>43</v>
      </c>
      <c r="E452" s="52">
        <v>5572238.5</v>
      </c>
      <c r="F452" s="52">
        <v>1261751.875</v>
      </c>
      <c r="G452" s="52">
        <v>4857294</v>
      </c>
      <c r="H452" s="52">
        <v>2968433</v>
      </c>
      <c r="I452" s="52">
        <v>563134.3125</v>
      </c>
      <c r="J452" s="52">
        <v>4013727</v>
      </c>
      <c r="K452" s="52">
        <v>813551.75</v>
      </c>
      <c r="L452" s="52"/>
      <c r="M452" s="52">
        <v>5572238.5</v>
      </c>
      <c r="N452" s="52">
        <v>1261751.875</v>
      </c>
      <c r="O452" s="52">
        <v>5936693</v>
      </c>
      <c r="P452" s="52">
        <v>3628085</v>
      </c>
      <c r="Q452" s="52"/>
      <c r="R452" s="52"/>
      <c r="V452" s="3">
        <v>1261751.875</v>
      </c>
      <c r="W452" s="3">
        <v>14774651</v>
      </c>
      <c r="X452" s="3">
        <v>16036403</v>
      </c>
      <c r="Y452" s="3">
        <v>5275479</v>
      </c>
      <c r="Z452" s="3">
        <v>15137017</v>
      </c>
      <c r="AA452" s="3">
        <v>52446348</v>
      </c>
      <c r="AB452" s="3">
        <v>0.73278194665908813</v>
      </c>
      <c r="AC452" s="3">
        <v>0.310953289270401</v>
      </c>
      <c r="AD452" s="3">
        <v>71571560</v>
      </c>
      <c r="AE452" s="3">
        <v>232224704</v>
      </c>
      <c r="AF452" s="3">
        <v>20477550</v>
      </c>
      <c r="AG452" s="3">
        <v>645068.625</v>
      </c>
      <c r="AH452" s="3">
        <v>133350534</v>
      </c>
      <c r="AI452" s="3">
        <v>0</v>
      </c>
      <c r="AJ452" s="3">
        <v>0</v>
      </c>
      <c r="AK452" s="3">
        <v>206.7230224609375</v>
      </c>
      <c r="AL452" s="3">
        <v>24.859994888305664</v>
      </c>
      <c r="AM452" s="3">
        <v>110.95185089111328</v>
      </c>
      <c r="AN452" s="3">
        <v>31.744762420654297</v>
      </c>
    </row>
    <row r="453" spans="1:40">
      <c r="A453" s="3">
        <v>120456003</v>
      </c>
      <c r="B453" s="3" t="s">
        <v>472</v>
      </c>
      <c r="C453" s="3" t="s">
        <v>791</v>
      </c>
      <c r="D453" s="52" t="s">
        <v>43</v>
      </c>
      <c r="E453" s="52">
        <v>3255489.75</v>
      </c>
      <c r="F453" s="52">
        <v>668732.875</v>
      </c>
      <c r="G453" s="52">
        <v>2087576</v>
      </c>
      <c r="H453" s="52">
        <v>2592581</v>
      </c>
      <c r="I453" s="52">
        <v>323570.21875</v>
      </c>
      <c r="J453" s="52">
        <v>2532685.75</v>
      </c>
      <c r="K453" s="52">
        <v>521738.4375</v>
      </c>
      <c r="L453" s="52"/>
      <c r="M453" s="52">
        <v>3255489.75</v>
      </c>
      <c r="N453" s="52">
        <v>668732.875</v>
      </c>
      <c r="O453" s="52">
        <v>2551481.75</v>
      </c>
      <c r="P453" s="52">
        <v>3168710</v>
      </c>
      <c r="Q453" s="52"/>
      <c r="R453" s="52"/>
      <c r="V453" s="3">
        <v>668732.875</v>
      </c>
      <c r="W453" s="3">
        <v>8780955</v>
      </c>
      <c r="X453" s="3">
        <v>9449688</v>
      </c>
      <c r="Y453" s="3">
        <v>3201418.5</v>
      </c>
      <c r="Z453" s="3">
        <v>8975682</v>
      </c>
      <c r="AA453" s="3">
        <v>27633008</v>
      </c>
      <c r="AB453" s="3">
        <v>0.6844334602355957</v>
      </c>
      <c r="AC453" s="3">
        <v>0.32153987884521484</v>
      </c>
      <c r="AD453" s="3">
        <v>40373548</v>
      </c>
      <c r="AE453" s="3">
        <v>125371440</v>
      </c>
      <c r="AF453" s="3">
        <v>25469432</v>
      </c>
      <c r="AG453" s="3">
        <v>348254</v>
      </c>
      <c r="AH453" s="3">
        <v>70689836</v>
      </c>
      <c r="AI453" s="3">
        <v>0</v>
      </c>
      <c r="AJ453" s="3">
        <v>0</v>
      </c>
      <c r="AK453" s="3">
        <v>202.98355102539063</v>
      </c>
      <c r="AL453" s="3">
        <v>27.134469985961914</v>
      </c>
      <c r="AM453" s="3">
        <v>115.93132781982422</v>
      </c>
      <c r="AN453" s="3">
        <v>73.1346435546875</v>
      </c>
    </row>
    <row r="454" spans="1:40">
      <c r="A454" s="3">
        <v>120480803</v>
      </c>
      <c r="B454" s="3" t="s">
        <v>70</v>
      </c>
      <c r="C454" s="3" t="s">
        <v>791</v>
      </c>
      <c r="D454" s="52" t="s">
        <v>52</v>
      </c>
      <c r="E454" s="52">
        <v>1936858.5</v>
      </c>
      <c r="F454" s="52">
        <v>428238.4375</v>
      </c>
      <c r="G454" s="52">
        <v>1348036</v>
      </c>
      <c r="H454" s="52">
        <v>845197.1875</v>
      </c>
      <c r="I454" s="52">
        <v>322936.9375</v>
      </c>
      <c r="J454" s="52">
        <v>1046391.875</v>
      </c>
      <c r="K454" s="52">
        <v>233691.796875</v>
      </c>
      <c r="L454" s="52"/>
      <c r="M454" s="52">
        <v>1936858.5</v>
      </c>
      <c r="N454" s="52">
        <v>428238.4375</v>
      </c>
      <c r="O454" s="52">
        <v>1647599.625</v>
      </c>
      <c r="P454" s="52">
        <v>1033018.8125</v>
      </c>
      <c r="Q454" s="52"/>
      <c r="R454" s="52"/>
      <c r="V454" s="3">
        <v>428238.4375</v>
      </c>
      <c r="W454" s="3">
        <v>4686720.5</v>
      </c>
      <c r="X454" s="3">
        <v>5114959</v>
      </c>
      <c r="Y454" s="3">
        <v>1474630.25</v>
      </c>
      <c r="Z454" s="3">
        <v>4617477</v>
      </c>
      <c r="AA454" s="3">
        <v>17671470</v>
      </c>
      <c r="AB454" s="3">
        <v>0.77962362766265869</v>
      </c>
      <c r="AC454" s="3">
        <v>0.36638781428337097</v>
      </c>
      <c r="AD454" s="3">
        <v>22666668</v>
      </c>
      <c r="AE454" s="3">
        <v>59078452</v>
      </c>
      <c r="AF454" s="3">
        <v>20005728</v>
      </c>
      <c r="AG454" s="3">
        <v>164106.8125</v>
      </c>
      <c r="AH454" s="3">
        <v>28832672</v>
      </c>
      <c r="AI454" s="3">
        <v>0</v>
      </c>
      <c r="AJ454" s="3">
        <v>0</v>
      </c>
      <c r="AK454" s="3">
        <v>175.69454956054688</v>
      </c>
      <c r="AL454" s="3">
        <v>31.168474197387695</v>
      </c>
      <c r="AM454" s="3">
        <v>138.12142944335938</v>
      </c>
      <c r="AN454" s="3">
        <v>121.90674591064453</v>
      </c>
    </row>
    <row r="455" spans="1:40">
      <c r="A455" s="3">
        <v>120481002</v>
      </c>
      <c r="B455" s="3" t="s">
        <v>83</v>
      </c>
      <c r="C455" s="3" t="s">
        <v>791</v>
      </c>
      <c r="D455" s="52" t="s">
        <v>52</v>
      </c>
      <c r="E455" s="52">
        <v>8401123</v>
      </c>
      <c r="F455" s="52">
        <v>1552942</v>
      </c>
      <c r="G455" s="52">
        <v>3723951.75</v>
      </c>
      <c r="H455" s="52">
        <v>4861747</v>
      </c>
      <c r="I455" s="52">
        <v>312800.21875</v>
      </c>
      <c r="J455" s="52">
        <v>4884948</v>
      </c>
      <c r="K455" s="52">
        <v>1036716.75</v>
      </c>
      <c r="L455" s="52"/>
      <c r="M455" s="52">
        <v>8401123</v>
      </c>
      <c r="N455" s="52">
        <v>1552942</v>
      </c>
      <c r="O455" s="52">
        <v>4551496.5</v>
      </c>
      <c r="P455" s="52">
        <v>5942135</v>
      </c>
      <c r="Q455" s="52"/>
      <c r="R455" s="52"/>
      <c r="V455" s="3">
        <v>1552942</v>
      </c>
      <c r="W455" s="3">
        <v>18336338</v>
      </c>
      <c r="X455" s="3">
        <v>19889280</v>
      </c>
      <c r="Y455" s="3">
        <v>6437890</v>
      </c>
      <c r="Z455" s="3">
        <v>18894756</v>
      </c>
      <c r="AA455" s="3">
        <v>61471732</v>
      </c>
      <c r="AB455" s="3">
        <v>0.70347744226455688</v>
      </c>
      <c r="AC455" s="3">
        <v>0.25443020462989807</v>
      </c>
      <c r="AD455" s="3">
        <v>87382664</v>
      </c>
      <c r="AE455" s="3">
        <v>336903616</v>
      </c>
      <c r="AF455" s="3">
        <v>71489664</v>
      </c>
      <c r="AG455" s="3">
        <v>935843.375</v>
      </c>
      <c r="AH455" s="3">
        <v>187573136</v>
      </c>
      <c r="AI455" s="3">
        <v>0</v>
      </c>
      <c r="AJ455" s="3">
        <v>0</v>
      </c>
      <c r="AK455" s="3">
        <v>200.43218994140625</v>
      </c>
      <c r="AL455" s="3">
        <v>21.252786636352539</v>
      </c>
      <c r="AM455" s="3">
        <v>93.3731689453125</v>
      </c>
      <c r="AN455" s="3">
        <v>76.390632629394531</v>
      </c>
    </row>
    <row r="456" spans="1:40">
      <c r="A456" s="3">
        <v>120481107</v>
      </c>
      <c r="B456" s="3" t="s">
        <v>559</v>
      </c>
      <c r="C456" s="3" t="s">
        <v>552</v>
      </c>
      <c r="D456" s="52" t="s">
        <v>52</v>
      </c>
      <c r="E456" s="52"/>
      <c r="F456" s="52"/>
      <c r="G456" s="52"/>
      <c r="H456" s="52"/>
      <c r="I456" s="52"/>
      <c r="J456" s="52">
        <v>218416.546875</v>
      </c>
      <c r="K456" s="52">
        <v>46777.13671875</v>
      </c>
      <c r="L456" s="52">
        <v>251471.703125</v>
      </c>
      <c r="M456" s="52"/>
      <c r="N456" s="52"/>
      <c r="O456" s="52"/>
      <c r="P456" s="52"/>
      <c r="Q456" s="52">
        <v>251471.703125</v>
      </c>
      <c r="R456" s="52"/>
      <c r="V456" s="3">
        <v>0</v>
      </c>
      <c r="W456" s="3">
        <v>298248.84375</v>
      </c>
      <c r="X456" s="3">
        <v>298248.84375</v>
      </c>
      <c r="Y456" s="3">
        <v>218416.546875</v>
      </c>
      <c r="Z456" s="3">
        <v>251471.703125</v>
      </c>
      <c r="AA456" s="3">
        <v>1374259.25</v>
      </c>
      <c r="AB456" s="3">
        <v>0.56336867809295654</v>
      </c>
      <c r="AC456" s="3">
        <v>0.18339292705059052</v>
      </c>
      <c r="AD456" s="3">
        <v>2439360.5</v>
      </c>
      <c r="AE456" s="3">
        <v>13301279</v>
      </c>
      <c r="AF456" s="3">
        <v>0</v>
      </c>
      <c r="AG456" s="3">
        <v>36947.99609375</v>
      </c>
      <c r="AJ456" s="3">
        <v>0</v>
      </c>
      <c r="AL456" s="3">
        <v>8.0721254348754883</v>
      </c>
      <c r="AM456" s="3">
        <v>66.021453857421875</v>
      </c>
      <c r="AN456" s="3">
        <v>0</v>
      </c>
    </row>
    <row r="457" spans="1:40">
      <c r="A457" s="3">
        <v>120483007</v>
      </c>
      <c r="B457" s="3" t="s">
        <v>564</v>
      </c>
      <c r="C457" s="3" t="s">
        <v>552</v>
      </c>
      <c r="D457" s="52" t="s">
        <v>52</v>
      </c>
      <c r="E457" s="52"/>
      <c r="F457" s="52"/>
      <c r="G457" s="52"/>
      <c r="H457" s="52"/>
      <c r="I457" s="52"/>
      <c r="J457" s="52">
        <v>153600.65625</v>
      </c>
      <c r="K457" s="52">
        <v>33273.51953125</v>
      </c>
      <c r="L457" s="52">
        <v>186269.09375</v>
      </c>
      <c r="M457" s="52"/>
      <c r="N457" s="52"/>
      <c r="O457" s="52"/>
      <c r="P457" s="52"/>
      <c r="Q457" s="52">
        <v>186269.09375</v>
      </c>
      <c r="R457" s="52"/>
      <c r="V457" s="3">
        <v>0</v>
      </c>
      <c r="W457" s="3">
        <v>219542.609375</v>
      </c>
      <c r="X457" s="3">
        <v>219542.609375</v>
      </c>
      <c r="Y457" s="3">
        <v>153600.65625</v>
      </c>
      <c r="Z457" s="3">
        <v>186269.09375</v>
      </c>
      <c r="AA457" s="3">
        <v>891312.5</v>
      </c>
      <c r="AB457" s="3">
        <v>0.53718686103820801</v>
      </c>
      <c r="AC457" s="3">
        <v>0.16262350976467133</v>
      </c>
      <c r="AD457" s="3">
        <v>1659222.5</v>
      </c>
      <c r="AE457" s="3">
        <v>9035496</v>
      </c>
      <c r="AF457" s="3">
        <v>4418902</v>
      </c>
      <c r="AG457" s="3">
        <v>25098.599609375</v>
      </c>
      <c r="AJ457" s="3">
        <v>0</v>
      </c>
      <c r="AL457" s="3">
        <v>8.7472057342529297</v>
      </c>
      <c r="AM457" s="3">
        <v>66.108169555664063</v>
      </c>
      <c r="AN457" s="3">
        <v>176.06169128417969</v>
      </c>
    </row>
    <row r="458" spans="1:40">
      <c r="A458" s="3">
        <v>120483302</v>
      </c>
      <c r="B458" s="3" t="s">
        <v>183</v>
      </c>
      <c r="C458" s="3" t="s">
        <v>791</v>
      </c>
      <c r="D458" s="52" t="s">
        <v>52</v>
      </c>
      <c r="E458" s="52">
        <v>4356070</v>
      </c>
      <c r="F458" s="52">
        <v>1014745.9375</v>
      </c>
      <c r="G458" s="52">
        <v>2589920</v>
      </c>
      <c r="H458" s="52">
        <v>1184631.25</v>
      </c>
      <c r="I458" s="52">
        <v>181304.609375</v>
      </c>
      <c r="J458" s="52">
        <v>2181224.5</v>
      </c>
      <c r="K458" s="52">
        <v>711659.625</v>
      </c>
      <c r="L458" s="52">
        <v>24598.349609375</v>
      </c>
      <c r="M458" s="52">
        <v>4356070</v>
      </c>
      <c r="N458" s="52">
        <v>1014745.9375</v>
      </c>
      <c r="O458" s="52">
        <v>3165457.75</v>
      </c>
      <c r="P458" s="52">
        <v>1447882.75</v>
      </c>
      <c r="Q458" s="52">
        <v>24598.349609375</v>
      </c>
      <c r="R458" s="52"/>
      <c r="V458" s="3">
        <v>1014745.9375</v>
      </c>
      <c r="W458" s="3">
        <v>9048183</v>
      </c>
      <c r="X458" s="3">
        <v>10062929</v>
      </c>
      <c r="Y458" s="3">
        <v>3195970.5</v>
      </c>
      <c r="Z458" s="3">
        <v>8994009</v>
      </c>
      <c r="AA458" s="3">
        <v>38086936</v>
      </c>
      <c r="AB458" s="3">
        <v>0.70024317502975464</v>
      </c>
      <c r="AC458" s="3">
        <v>0.27043533325195313</v>
      </c>
      <c r="AD458" s="3">
        <v>54391012</v>
      </c>
      <c r="AE458" s="3">
        <v>203416240</v>
      </c>
      <c r="AF458" s="3">
        <v>20620788</v>
      </c>
      <c r="AG458" s="3">
        <v>565045.125</v>
      </c>
      <c r="AH458" s="3">
        <v>115976404</v>
      </c>
      <c r="AI458" s="3">
        <v>0</v>
      </c>
      <c r="AJ458" s="3">
        <v>0</v>
      </c>
      <c r="AK458" s="3">
        <v>205.25157165527344</v>
      </c>
      <c r="AL458" s="3">
        <v>17.809070587158203</v>
      </c>
      <c r="AM458" s="3">
        <v>96.259590148925781</v>
      </c>
      <c r="AN458" s="3">
        <v>36.494056701660156</v>
      </c>
    </row>
    <row r="459" spans="1:40">
      <c r="A459" s="3">
        <v>120484803</v>
      </c>
      <c r="B459" s="3" t="s">
        <v>326</v>
      </c>
      <c r="C459" s="3" t="s">
        <v>791</v>
      </c>
      <c r="D459" s="52" t="s">
        <v>52</v>
      </c>
      <c r="E459" s="52">
        <v>1954311.75</v>
      </c>
      <c r="F459" s="52">
        <v>409828.34375</v>
      </c>
      <c r="G459" s="52">
        <v>1257590.75</v>
      </c>
      <c r="H459" s="52">
        <v>214438.046875</v>
      </c>
      <c r="I459" s="52">
        <v>235125.625</v>
      </c>
      <c r="J459" s="52">
        <v>1724452</v>
      </c>
      <c r="K459" s="52">
        <v>370913.21875</v>
      </c>
      <c r="L459" s="52"/>
      <c r="M459" s="52">
        <v>1954311.75</v>
      </c>
      <c r="N459" s="52">
        <v>409828.34375</v>
      </c>
      <c r="O459" s="52">
        <v>1537055.25</v>
      </c>
      <c r="P459" s="52">
        <v>262090.953125</v>
      </c>
      <c r="Q459" s="52"/>
      <c r="R459" s="52"/>
      <c r="V459" s="3">
        <v>409828.34375</v>
      </c>
      <c r="W459" s="3">
        <v>4032379.25</v>
      </c>
      <c r="X459" s="3">
        <v>4442207.5</v>
      </c>
      <c r="Y459" s="3">
        <v>2134280.25</v>
      </c>
      <c r="Z459" s="3">
        <v>3753458</v>
      </c>
      <c r="AA459" s="3">
        <v>17643796</v>
      </c>
      <c r="AB459" s="3">
        <v>0.69792211055755615</v>
      </c>
      <c r="AC459" s="3">
        <v>0.24862611293792725</v>
      </c>
      <c r="AD459" s="3">
        <v>25280466</v>
      </c>
      <c r="AE459" s="3">
        <v>98851880</v>
      </c>
      <c r="AF459" s="3">
        <v>33615588</v>
      </c>
      <c r="AG459" s="3">
        <v>274588.5625</v>
      </c>
      <c r="AH459" s="3">
        <v>64431827</v>
      </c>
      <c r="AI459" s="3">
        <v>0</v>
      </c>
      <c r="AJ459" s="3">
        <v>0</v>
      </c>
      <c r="AK459" s="3">
        <v>234.64862060546875</v>
      </c>
      <c r="AL459" s="3">
        <v>16.17768669128418</v>
      </c>
      <c r="AM459" s="3">
        <v>92.06671142578125</v>
      </c>
      <c r="AN459" s="3">
        <v>122.42166137695313</v>
      </c>
    </row>
    <row r="460" spans="1:40">
      <c r="A460" s="3">
        <v>120484903</v>
      </c>
      <c r="B460" s="3" t="s">
        <v>343</v>
      </c>
      <c r="C460" s="3" t="s">
        <v>791</v>
      </c>
      <c r="D460" s="52" t="s">
        <v>52</v>
      </c>
      <c r="E460" s="52">
        <v>2833314.5</v>
      </c>
      <c r="F460" s="52">
        <v>623872.1875</v>
      </c>
      <c r="G460" s="52">
        <v>1149681.875</v>
      </c>
      <c r="H460" s="52">
        <v>690107.375</v>
      </c>
      <c r="I460" s="52">
        <v>455412.21875</v>
      </c>
      <c r="J460" s="52">
        <v>1911758.875</v>
      </c>
      <c r="K460" s="52">
        <v>392877.9375</v>
      </c>
      <c r="L460" s="52"/>
      <c r="M460" s="52">
        <v>2833314.5</v>
      </c>
      <c r="N460" s="52">
        <v>623872.1875</v>
      </c>
      <c r="O460" s="52">
        <v>1405166.75</v>
      </c>
      <c r="P460" s="52">
        <v>843464.625</v>
      </c>
      <c r="Q460" s="52"/>
      <c r="R460" s="52"/>
      <c r="V460" s="3">
        <v>623872.1875</v>
      </c>
      <c r="W460" s="3">
        <v>5521394</v>
      </c>
      <c r="X460" s="3">
        <v>6145266</v>
      </c>
      <c r="Y460" s="3">
        <v>2535631</v>
      </c>
      <c r="Z460" s="3">
        <v>5081945.5</v>
      </c>
      <c r="AA460" s="3">
        <v>25178994</v>
      </c>
      <c r="AB460" s="3">
        <v>0.72135192155838013</v>
      </c>
      <c r="AC460" s="3">
        <v>0.28932461142539978</v>
      </c>
      <c r="AD460" s="3">
        <v>34905284</v>
      </c>
      <c r="AE460" s="3">
        <v>118250808</v>
      </c>
      <c r="AF460" s="3">
        <v>15827947</v>
      </c>
      <c r="AG460" s="3">
        <v>328474.46875</v>
      </c>
      <c r="AH460" s="3">
        <v>70693348</v>
      </c>
      <c r="AI460" s="3">
        <v>0</v>
      </c>
      <c r="AJ460" s="3">
        <v>0</v>
      </c>
      <c r="AK460" s="3">
        <v>215.21717834472656</v>
      </c>
      <c r="AL460" s="3">
        <v>18.708503723144531</v>
      </c>
      <c r="AM460" s="3">
        <v>106.26483154296875</v>
      </c>
      <c r="AN460" s="3">
        <v>48.186233520507813</v>
      </c>
    </row>
    <row r="461" spans="1:40">
      <c r="A461" s="3">
        <v>120485603</v>
      </c>
      <c r="B461" s="3" t="s">
        <v>371</v>
      </c>
      <c r="C461" s="3" t="s">
        <v>791</v>
      </c>
      <c r="D461" s="52" t="s">
        <v>52</v>
      </c>
      <c r="E461" s="52">
        <v>947376.4375</v>
      </c>
      <c r="F461" s="52">
        <v>219669.296875</v>
      </c>
      <c r="G461" s="52">
        <v>543219.0625</v>
      </c>
      <c r="H461" s="52">
        <v>115555.5</v>
      </c>
      <c r="I461" s="52">
        <v>104217.7421875</v>
      </c>
      <c r="J461" s="52">
        <v>561090.375</v>
      </c>
      <c r="K461" s="52">
        <v>120928.65625</v>
      </c>
      <c r="L461" s="52"/>
      <c r="M461" s="52">
        <v>947376.4375</v>
      </c>
      <c r="N461" s="52">
        <v>219669.296875</v>
      </c>
      <c r="O461" s="52">
        <v>663934.4375</v>
      </c>
      <c r="P461" s="52">
        <v>141234.5</v>
      </c>
      <c r="Q461" s="52"/>
      <c r="R461" s="52"/>
      <c r="V461" s="3">
        <v>219669.296875</v>
      </c>
      <c r="W461" s="3">
        <v>1831297.375</v>
      </c>
      <c r="X461" s="3">
        <v>2050966.625</v>
      </c>
      <c r="Y461" s="3">
        <v>780759.6875</v>
      </c>
      <c r="Z461" s="3">
        <v>1752545.375</v>
      </c>
      <c r="AA461" s="3">
        <v>8607409</v>
      </c>
      <c r="AB461" s="3">
        <v>0.76543122529983521</v>
      </c>
      <c r="AC461" s="3">
        <v>0.32793474197387695</v>
      </c>
      <c r="AD461" s="3">
        <v>11245176</v>
      </c>
      <c r="AE461" s="3">
        <v>33439190</v>
      </c>
      <c r="AF461" s="3">
        <v>8264747</v>
      </c>
      <c r="AG461" s="3">
        <v>92886.640625</v>
      </c>
      <c r="AH461" s="3">
        <v>16639763</v>
      </c>
      <c r="AI461" s="3">
        <v>0</v>
      </c>
      <c r="AJ461" s="3">
        <v>0</v>
      </c>
      <c r="AK461" s="3">
        <v>179.14053344726563</v>
      </c>
      <c r="AL461" s="3">
        <v>22.080318450927734</v>
      </c>
      <c r="AM461" s="3">
        <v>121.06343841552734</v>
      </c>
      <c r="AN461" s="3">
        <v>88.976699829101563</v>
      </c>
    </row>
    <row r="462" spans="1:40">
      <c r="A462" s="3">
        <v>120486003</v>
      </c>
      <c r="B462" s="3" t="s">
        <v>423</v>
      </c>
      <c r="C462" s="3" t="s">
        <v>791</v>
      </c>
      <c r="D462" s="52" t="s">
        <v>52</v>
      </c>
      <c r="E462" s="52">
        <v>695266.1875</v>
      </c>
      <c r="F462" s="52">
        <v>170835</v>
      </c>
      <c r="G462" s="52">
        <v>700777.125</v>
      </c>
      <c r="H462" s="52">
        <v>64142.1015625</v>
      </c>
      <c r="I462" s="52">
        <v>55295.5703125</v>
      </c>
      <c r="J462" s="52">
        <v>841794.3125</v>
      </c>
      <c r="K462" s="52">
        <v>180288.453125</v>
      </c>
      <c r="L462" s="52"/>
      <c r="M462" s="52">
        <v>695266.1875</v>
      </c>
      <c r="N462" s="52">
        <v>170835</v>
      </c>
      <c r="O462" s="52">
        <v>856505.375</v>
      </c>
      <c r="P462" s="52">
        <v>78395.8984375</v>
      </c>
      <c r="Q462" s="52"/>
      <c r="R462" s="52"/>
      <c r="V462" s="3">
        <v>170835</v>
      </c>
      <c r="W462" s="3">
        <v>1695769.5</v>
      </c>
      <c r="X462" s="3">
        <v>1866604.5</v>
      </c>
      <c r="Y462" s="3">
        <v>1012629.3125</v>
      </c>
      <c r="Z462" s="3">
        <v>1630167.375</v>
      </c>
      <c r="AA462" s="3">
        <v>6975405.5</v>
      </c>
      <c r="AB462" s="3">
        <v>0.64020222425460815</v>
      </c>
      <c r="AC462" s="3">
        <v>0.21528077125549316</v>
      </c>
      <c r="AD462" s="3">
        <v>10895628</v>
      </c>
      <c r="AE462" s="3">
        <v>50685864</v>
      </c>
      <c r="AF462" s="3">
        <v>14058152</v>
      </c>
      <c r="AG462" s="3">
        <v>140794.0625</v>
      </c>
      <c r="AH462" s="3">
        <v>33064392</v>
      </c>
      <c r="AI462" s="3">
        <v>0</v>
      </c>
      <c r="AJ462" s="3">
        <v>0</v>
      </c>
      <c r="AK462" s="3">
        <v>234.84223937988281</v>
      </c>
      <c r="AL462" s="3">
        <v>13.257693290710449</v>
      </c>
      <c r="AM462" s="3">
        <v>77.386985778808594</v>
      </c>
      <c r="AN462" s="3">
        <v>99.849037170410156</v>
      </c>
    </row>
    <row r="463" spans="1:40">
      <c r="A463" s="3">
        <v>120488603</v>
      </c>
      <c r="B463" s="3" t="s">
        <v>540</v>
      </c>
      <c r="C463" s="3" t="s">
        <v>791</v>
      </c>
      <c r="D463" s="52" t="s">
        <v>52</v>
      </c>
      <c r="E463" s="52">
        <v>1100111.375</v>
      </c>
      <c r="F463" s="52">
        <v>314364</v>
      </c>
      <c r="G463" s="52">
        <v>770704.75</v>
      </c>
      <c r="H463" s="52">
        <v>1028897.125</v>
      </c>
      <c r="I463" s="52">
        <v>79740.4609375</v>
      </c>
      <c r="J463" s="52">
        <v>780544.4375</v>
      </c>
      <c r="K463" s="52">
        <v>162226.453125</v>
      </c>
      <c r="L463" s="52"/>
      <c r="M463" s="52">
        <v>1100111.375</v>
      </c>
      <c r="N463" s="52">
        <v>314364</v>
      </c>
      <c r="O463" s="52">
        <v>941972.4375</v>
      </c>
      <c r="P463" s="52">
        <v>1257540.875</v>
      </c>
      <c r="Q463" s="52"/>
      <c r="R463" s="52"/>
      <c r="V463" s="3">
        <v>314364</v>
      </c>
      <c r="W463" s="3">
        <v>3141680.25</v>
      </c>
      <c r="X463" s="3">
        <v>3456044.25</v>
      </c>
      <c r="Y463" s="3">
        <v>1094908.5</v>
      </c>
      <c r="Z463" s="3">
        <v>3299624.5</v>
      </c>
      <c r="AA463" s="3">
        <v>10390933</v>
      </c>
      <c r="AB463" s="3">
        <v>0.69363862276077271</v>
      </c>
      <c r="AC463" s="3">
        <v>0.29991307854652405</v>
      </c>
      <c r="AD463" s="3">
        <v>14980326</v>
      </c>
      <c r="AE463" s="3">
        <v>48594788</v>
      </c>
      <c r="AF463" s="3">
        <v>15663383</v>
      </c>
      <c r="AG463" s="3">
        <v>134985.515625</v>
      </c>
      <c r="AH463" s="3">
        <v>22981543</v>
      </c>
      <c r="AI463" s="3">
        <v>0</v>
      </c>
      <c r="AJ463" s="3">
        <v>0</v>
      </c>
      <c r="AK463" s="3">
        <v>170.25192260742188</v>
      </c>
      <c r="AL463" s="3">
        <v>25.60307502746582</v>
      </c>
      <c r="AM463" s="3">
        <v>110.97728729248047</v>
      </c>
      <c r="AN463" s="3">
        <v>116.03750610351563</v>
      </c>
    </row>
    <row r="464" spans="1:40">
      <c r="A464" s="3">
        <v>120522003</v>
      </c>
      <c r="B464" s="3" t="s">
        <v>166</v>
      </c>
      <c r="C464" s="3" t="s">
        <v>791</v>
      </c>
      <c r="D464" s="52" t="s">
        <v>43</v>
      </c>
      <c r="E464" s="52">
        <v>2617987.75</v>
      </c>
      <c r="F464" s="52">
        <v>545115.875</v>
      </c>
      <c r="G464" s="52">
        <v>2342562.25</v>
      </c>
      <c r="H464" s="52">
        <v>327960.4375</v>
      </c>
      <c r="I464" s="52">
        <v>302274.5</v>
      </c>
      <c r="J464" s="52">
        <v>1974222</v>
      </c>
      <c r="K464" s="52">
        <v>440105.15625</v>
      </c>
      <c r="L464" s="52">
        <v>49075.80078125</v>
      </c>
      <c r="M464" s="52">
        <v>2617987.75</v>
      </c>
      <c r="N464" s="52">
        <v>545115.875</v>
      </c>
      <c r="O464" s="52">
        <v>2863131.5</v>
      </c>
      <c r="P464" s="52">
        <v>400840.5625</v>
      </c>
      <c r="Q464" s="52">
        <v>49075.80078125</v>
      </c>
      <c r="R464" s="52"/>
      <c r="V464" s="3">
        <v>545115.875</v>
      </c>
      <c r="W464" s="3">
        <v>6079966</v>
      </c>
      <c r="X464" s="3">
        <v>6625082</v>
      </c>
      <c r="Y464" s="3">
        <v>2519338</v>
      </c>
      <c r="Z464" s="3">
        <v>5931035.5</v>
      </c>
      <c r="AA464" s="3">
        <v>25976192</v>
      </c>
      <c r="AB464" s="3">
        <v>0.74355447292327881</v>
      </c>
      <c r="AC464" s="3">
        <v>0.3851374089717865</v>
      </c>
      <c r="AD464" s="3">
        <v>34935156</v>
      </c>
      <c r="AE464" s="3">
        <v>90162752</v>
      </c>
      <c r="AF464" s="3">
        <v>20382836</v>
      </c>
      <c r="AG464" s="3">
        <v>250452.09375</v>
      </c>
      <c r="AH464" s="3">
        <v>48908566</v>
      </c>
      <c r="AI464" s="3">
        <v>0</v>
      </c>
      <c r="AJ464" s="3">
        <v>0</v>
      </c>
      <c r="AK464" s="3">
        <v>195.2811279296875</v>
      </c>
      <c r="AL464" s="3">
        <v>26.452491760253906</v>
      </c>
      <c r="AM464" s="3">
        <v>139.48837280273438</v>
      </c>
      <c r="AN464" s="3">
        <v>81.384170532226563</v>
      </c>
    </row>
    <row r="465" spans="1:40">
      <c r="A465" s="3">
        <v>121000000</v>
      </c>
      <c r="B465" s="3" t="s">
        <v>646</v>
      </c>
      <c r="C465" s="3" t="s">
        <v>627</v>
      </c>
      <c r="D465" s="52" t="s">
        <v>52</v>
      </c>
      <c r="E465" s="52"/>
      <c r="F465" s="52"/>
      <c r="G465" s="52"/>
      <c r="H465" s="52"/>
      <c r="I465" s="52"/>
      <c r="J465" s="52">
        <v>1663028.375</v>
      </c>
      <c r="K465" s="52">
        <v>347051.65625</v>
      </c>
      <c r="L465" s="52"/>
      <c r="M465" s="52"/>
      <c r="N465" s="52"/>
      <c r="O465" s="52"/>
      <c r="P465" s="52"/>
      <c r="Q465" s="52"/>
      <c r="R465" s="52">
        <v>3488993</v>
      </c>
      <c r="S465" s="3">
        <v>928012.6875</v>
      </c>
      <c r="T465" s="3">
        <v>933136.875</v>
      </c>
      <c r="U465" s="3">
        <v>933136.875</v>
      </c>
      <c r="V465" s="3">
        <v>933136.875</v>
      </c>
      <c r="W465" s="3">
        <v>5697194.5</v>
      </c>
      <c r="X465" s="3">
        <v>6630331.5</v>
      </c>
      <c r="Y465" s="3">
        <v>1663028.375</v>
      </c>
      <c r="Z465" s="3">
        <v>0</v>
      </c>
      <c r="AA465" s="3">
        <v>22593424</v>
      </c>
      <c r="AB465" s="3">
        <v>0.69717073440551758</v>
      </c>
      <c r="AC465" s="3">
        <v>0.31126168370246887</v>
      </c>
      <c r="AD465" s="3">
        <v>32407304</v>
      </c>
      <c r="AE465" s="3">
        <v>103304288</v>
      </c>
      <c r="AF465" s="3">
        <v>17780200</v>
      </c>
      <c r="AG465" s="3">
        <v>286956.34375</v>
      </c>
      <c r="AJ465" s="3">
        <v>0</v>
      </c>
      <c r="AL465" s="3">
        <v>23.105714797973633</v>
      </c>
      <c r="AM465" s="3">
        <v>112.93461608886719</v>
      </c>
      <c r="AN465" s="3">
        <v>61.961341857910156</v>
      </c>
    </row>
    <row r="466" spans="1:40">
      <c r="A466" s="3">
        <v>121131507</v>
      </c>
      <c r="B466" s="3" t="s">
        <v>563</v>
      </c>
      <c r="C466" s="3" t="s">
        <v>552</v>
      </c>
      <c r="D466" s="52" t="s">
        <v>52</v>
      </c>
      <c r="E466" s="52"/>
      <c r="F466" s="52"/>
      <c r="G466" s="52"/>
      <c r="H466" s="52"/>
      <c r="I466" s="52"/>
      <c r="J466" s="52">
        <v>176075.8125</v>
      </c>
      <c r="K466" s="52">
        <v>40692.75</v>
      </c>
      <c r="L466" s="52">
        <v>117938.8515625</v>
      </c>
      <c r="M466" s="52"/>
      <c r="N466" s="52"/>
      <c r="O466" s="52"/>
      <c r="P466" s="52"/>
      <c r="Q466" s="52">
        <v>117938.8515625</v>
      </c>
      <c r="R466" s="52"/>
      <c r="V466" s="3">
        <v>0</v>
      </c>
      <c r="W466" s="3">
        <v>158631.59375</v>
      </c>
      <c r="X466" s="3">
        <v>158631.59375</v>
      </c>
      <c r="Y466" s="3">
        <v>176075.8125</v>
      </c>
      <c r="Z466" s="3">
        <v>117938.8515625</v>
      </c>
      <c r="AA466" s="3">
        <v>669741</v>
      </c>
      <c r="AB466" s="3">
        <v>0.44768902659416199</v>
      </c>
      <c r="AC466" s="3">
        <v>0.17929428815841675</v>
      </c>
      <c r="AD466" s="3">
        <v>1495996</v>
      </c>
      <c r="AE466" s="3">
        <v>8250694.5</v>
      </c>
      <c r="AF466" s="3">
        <v>4010841</v>
      </c>
      <c r="AG466" s="3">
        <v>22918.595703125</v>
      </c>
      <c r="AJ466" s="3">
        <v>0</v>
      </c>
      <c r="AL466" s="3">
        <v>6.9215230941772461</v>
      </c>
      <c r="AM466" s="3">
        <v>65.274330139160156</v>
      </c>
      <c r="AN466" s="3">
        <v>175.0037841796875</v>
      </c>
    </row>
    <row r="467" spans="1:40">
      <c r="A467" s="3">
        <v>121135003</v>
      </c>
      <c r="B467" s="3" t="s">
        <v>254</v>
      </c>
      <c r="C467" s="3" t="s">
        <v>791</v>
      </c>
      <c r="D467" s="52" t="s">
        <v>52</v>
      </c>
      <c r="E467" s="52">
        <v>949971</v>
      </c>
      <c r="F467" s="52">
        <v>173576.40625</v>
      </c>
      <c r="G467" s="52">
        <v>580307.375</v>
      </c>
      <c r="H467" s="52">
        <v>98967.6015625</v>
      </c>
      <c r="I467" s="52">
        <v>138383.890625</v>
      </c>
      <c r="J467" s="52">
        <v>594989.75</v>
      </c>
      <c r="K467" s="52">
        <v>129077.5078125</v>
      </c>
      <c r="L467" s="52"/>
      <c r="M467" s="52">
        <v>949971</v>
      </c>
      <c r="N467" s="52">
        <v>173576.40625</v>
      </c>
      <c r="O467" s="52">
        <v>709264.625</v>
      </c>
      <c r="P467" s="52">
        <v>120960.3984375</v>
      </c>
      <c r="Q467" s="52"/>
      <c r="R467" s="52"/>
      <c r="V467" s="3">
        <v>173576.40625</v>
      </c>
      <c r="W467" s="3">
        <v>1896707.375</v>
      </c>
      <c r="X467" s="3">
        <v>2070283.75</v>
      </c>
      <c r="Y467" s="3">
        <v>768566.125</v>
      </c>
      <c r="Z467" s="3">
        <v>1780196</v>
      </c>
      <c r="AA467" s="3">
        <v>7763831</v>
      </c>
      <c r="AB467" s="3">
        <v>0.67080903053283691</v>
      </c>
      <c r="AC467" s="3">
        <v>0.22467219829559326</v>
      </c>
      <c r="AD467" s="3">
        <v>11573832</v>
      </c>
      <c r="AE467" s="3">
        <v>51477572</v>
      </c>
      <c r="AF467" s="3">
        <v>14786677</v>
      </c>
      <c r="AG467" s="3">
        <v>142993.25</v>
      </c>
      <c r="AH467" s="3">
        <v>28657176</v>
      </c>
      <c r="AI467" s="3">
        <v>0</v>
      </c>
      <c r="AJ467" s="3">
        <v>0</v>
      </c>
      <c r="AK467" s="3">
        <v>200.40928649902344</v>
      </c>
      <c r="AL467" s="3">
        <v>14.478192329406738</v>
      </c>
      <c r="AM467" s="3">
        <v>80.939704895019531</v>
      </c>
      <c r="AN467" s="3">
        <v>103.40821838378906</v>
      </c>
    </row>
    <row r="468" spans="1:40">
      <c r="A468" s="3">
        <v>121135503</v>
      </c>
      <c r="B468" s="3" t="s">
        <v>277</v>
      </c>
      <c r="C468" s="3" t="s">
        <v>791</v>
      </c>
      <c r="D468" s="52" t="s">
        <v>52</v>
      </c>
      <c r="E468" s="52">
        <v>1732111.5</v>
      </c>
      <c r="F468" s="52">
        <v>352071</v>
      </c>
      <c r="G468" s="52">
        <v>929263.8125</v>
      </c>
      <c r="H468" s="52">
        <v>932899.0625</v>
      </c>
      <c r="I468" s="52">
        <v>103601.484375</v>
      </c>
      <c r="J468" s="52">
        <v>781727.4375</v>
      </c>
      <c r="K468" s="52">
        <v>158248.296875</v>
      </c>
      <c r="L468" s="52"/>
      <c r="M468" s="52">
        <v>1732111.5</v>
      </c>
      <c r="N468" s="52">
        <v>352071</v>
      </c>
      <c r="O468" s="52">
        <v>1135766.875</v>
      </c>
      <c r="P468" s="52">
        <v>1140210</v>
      </c>
      <c r="Q468" s="52"/>
      <c r="R468" s="52"/>
      <c r="V468" s="3">
        <v>352071</v>
      </c>
      <c r="W468" s="3">
        <v>3856124</v>
      </c>
      <c r="X468" s="3">
        <v>4208195</v>
      </c>
      <c r="Y468" s="3">
        <v>1133798.5</v>
      </c>
      <c r="Z468" s="3">
        <v>4008088.5</v>
      </c>
      <c r="AA468" s="3">
        <v>14520044</v>
      </c>
      <c r="AB468" s="3">
        <v>0.74414736032485962</v>
      </c>
      <c r="AC468" s="3">
        <v>0.3703693151473999</v>
      </c>
      <c r="AD468" s="3">
        <v>19512324</v>
      </c>
      <c r="AE468" s="3">
        <v>49622988</v>
      </c>
      <c r="AF468" s="3">
        <v>14358371</v>
      </c>
      <c r="AG468" s="3">
        <v>137841.640625</v>
      </c>
      <c r="AH468" s="3">
        <v>18186494</v>
      </c>
      <c r="AI468" s="3">
        <v>0</v>
      </c>
      <c r="AJ468" s="3">
        <v>0</v>
      </c>
      <c r="AK468" s="3">
        <v>131.93759155273438</v>
      </c>
      <c r="AL468" s="3">
        <v>30.529199600219727</v>
      </c>
      <c r="AM468" s="3">
        <v>141.55609130859375</v>
      </c>
      <c r="AN468" s="3">
        <v>104.16570281982422</v>
      </c>
    </row>
    <row r="469" spans="1:40">
      <c r="A469" s="3">
        <v>121136503</v>
      </c>
      <c r="B469" s="3" t="s">
        <v>367</v>
      </c>
      <c r="C469" s="3" t="s">
        <v>791</v>
      </c>
      <c r="D469" s="52" t="s">
        <v>52</v>
      </c>
      <c r="E469" s="52">
        <v>1285326</v>
      </c>
      <c r="F469" s="52">
        <v>270163.1875</v>
      </c>
      <c r="G469" s="52">
        <v>584498.4375</v>
      </c>
      <c r="H469" s="52">
        <v>444820.0625</v>
      </c>
      <c r="I469" s="52">
        <v>86978.1953125</v>
      </c>
      <c r="J469" s="52">
        <v>678042.875</v>
      </c>
      <c r="K469" s="52">
        <v>141477.34375</v>
      </c>
      <c r="L469" s="52"/>
      <c r="M469" s="52">
        <v>1285326</v>
      </c>
      <c r="N469" s="52">
        <v>270163.1875</v>
      </c>
      <c r="O469" s="52">
        <v>714387</v>
      </c>
      <c r="P469" s="52">
        <v>543668.9375</v>
      </c>
      <c r="Q469" s="52"/>
      <c r="R469" s="52"/>
      <c r="V469" s="3">
        <v>270163.1875</v>
      </c>
      <c r="W469" s="3">
        <v>2543100</v>
      </c>
      <c r="X469" s="3">
        <v>2813263.25</v>
      </c>
      <c r="Y469" s="3">
        <v>948206.0625</v>
      </c>
      <c r="Z469" s="3">
        <v>2543382</v>
      </c>
      <c r="AA469" s="3">
        <v>10729751</v>
      </c>
      <c r="AB469" s="3">
        <v>0.75871437788009644</v>
      </c>
      <c r="AC469" s="3">
        <v>0.38245150446891785</v>
      </c>
      <c r="AD469" s="3">
        <v>14142016</v>
      </c>
      <c r="AE469" s="3">
        <v>36206752</v>
      </c>
      <c r="AF469" s="3">
        <v>12291524</v>
      </c>
      <c r="AG469" s="3">
        <v>100574.3125</v>
      </c>
      <c r="AH469" s="3">
        <v>19064056</v>
      </c>
      <c r="AI469" s="3">
        <v>0</v>
      </c>
      <c r="AJ469" s="3">
        <v>0</v>
      </c>
      <c r="AK469" s="3">
        <v>189.55194091796875</v>
      </c>
      <c r="AL469" s="3">
        <v>27.971986770629883</v>
      </c>
      <c r="AM469" s="3">
        <v>140.61260986328125</v>
      </c>
      <c r="AN469" s="3">
        <v>122.21335601806641</v>
      </c>
    </row>
    <row r="470" spans="1:40">
      <c r="A470" s="3">
        <v>121136603</v>
      </c>
      <c r="B470" s="3" t="s">
        <v>369</v>
      </c>
      <c r="C470" s="3" t="s">
        <v>791</v>
      </c>
      <c r="D470" s="52" t="s">
        <v>52</v>
      </c>
      <c r="E470" s="52">
        <v>2245765</v>
      </c>
      <c r="F470" s="52">
        <v>374943.59375</v>
      </c>
      <c r="G470" s="52">
        <v>578017.75</v>
      </c>
      <c r="H470" s="52">
        <v>1949686.25</v>
      </c>
      <c r="I470" s="52">
        <v>147655.28125</v>
      </c>
      <c r="J470" s="52">
        <v>592456.9375</v>
      </c>
      <c r="K470" s="52">
        <v>118374.953125</v>
      </c>
      <c r="L470" s="52"/>
      <c r="M470" s="52">
        <v>2245765</v>
      </c>
      <c r="N470" s="52">
        <v>374943.59375</v>
      </c>
      <c r="O470" s="52">
        <v>706466.125</v>
      </c>
      <c r="P470" s="52">
        <v>2382949.75</v>
      </c>
      <c r="Q470" s="52"/>
      <c r="R470" s="52"/>
      <c r="V470" s="3">
        <v>374943.59375</v>
      </c>
      <c r="W470" s="3">
        <v>5039499.5</v>
      </c>
      <c r="X470" s="3">
        <v>5414443</v>
      </c>
      <c r="Y470" s="3">
        <v>967400.5</v>
      </c>
      <c r="Z470" s="3">
        <v>5335181</v>
      </c>
      <c r="AA470" s="3">
        <v>14529325</v>
      </c>
      <c r="AB470" s="3">
        <v>0.81998229026794434</v>
      </c>
      <c r="AC470" s="3">
        <v>0.47436055541038513</v>
      </c>
      <c r="AD470" s="3">
        <v>17719072</v>
      </c>
      <c r="AE470" s="3">
        <v>35488268</v>
      </c>
      <c r="AF470" s="3">
        <v>8552946</v>
      </c>
      <c r="AG470" s="3">
        <v>98578.5234375</v>
      </c>
      <c r="AH470" s="3">
        <v>8366084</v>
      </c>
      <c r="AI470" s="3">
        <v>0</v>
      </c>
      <c r="AJ470" s="3">
        <v>0</v>
      </c>
      <c r="AK470" s="3">
        <v>84.867210388183594</v>
      </c>
      <c r="AL470" s="3">
        <v>54.925178527832031</v>
      </c>
      <c r="AM470" s="3">
        <v>179.74575805664063</v>
      </c>
      <c r="AN470" s="3">
        <v>86.762771606445313</v>
      </c>
    </row>
    <row r="471" spans="1:40">
      <c r="A471" s="3">
        <v>121139004</v>
      </c>
      <c r="B471" s="3" t="s">
        <v>516</v>
      </c>
      <c r="C471" s="3" t="s">
        <v>791</v>
      </c>
      <c r="D471" s="52" t="s">
        <v>52</v>
      </c>
      <c r="E471" s="52">
        <v>696705.875</v>
      </c>
      <c r="F471" s="52">
        <v>100983</v>
      </c>
      <c r="G471" s="52">
        <v>285955.53125</v>
      </c>
      <c r="H471" s="52">
        <v>154465.203125</v>
      </c>
      <c r="I471" s="52">
        <v>130076.546875</v>
      </c>
      <c r="J471" s="52">
        <v>245484.640625</v>
      </c>
      <c r="K471" s="52">
        <v>52543.62109375</v>
      </c>
      <c r="L471" s="52"/>
      <c r="M471" s="52">
        <v>696705.875</v>
      </c>
      <c r="N471" s="52">
        <v>100983</v>
      </c>
      <c r="O471" s="52">
        <v>349501.1875</v>
      </c>
      <c r="P471" s="52">
        <v>188790.796875</v>
      </c>
      <c r="Q471" s="52"/>
      <c r="R471" s="52"/>
      <c r="V471" s="3">
        <v>100983</v>
      </c>
      <c r="W471" s="3">
        <v>1319746.75</v>
      </c>
      <c r="X471" s="3">
        <v>1420729.75</v>
      </c>
      <c r="Y471" s="3">
        <v>346467.625</v>
      </c>
      <c r="Z471" s="3">
        <v>1234997.875</v>
      </c>
      <c r="AA471" s="3">
        <v>5519709.5</v>
      </c>
      <c r="AB471" s="3">
        <v>0.78813666105270386</v>
      </c>
      <c r="AC471" s="3">
        <v>0.44829010963439941</v>
      </c>
      <c r="AD471" s="3">
        <v>7003493</v>
      </c>
      <c r="AE471" s="3">
        <v>14950404</v>
      </c>
      <c r="AF471" s="3">
        <v>5894049</v>
      </c>
      <c r="AG471" s="3">
        <v>41528.8984375</v>
      </c>
      <c r="AH471" s="3">
        <v>7074010</v>
      </c>
      <c r="AI471" s="3">
        <v>0</v>
      </c>
      <c r="AJ471" s="3">
        <v>0</v>
      </c>
      <c r="AK471" s="3">
        <v>170.33946228027344</v>
      </c>
      <c r="AL471" s="3">
        <v>34.210628509521484</v>
      </c>
      <c r="AM471" s="3">
        <v>168.64143371582031</v>
      </c>
      <c r="AN471" s="3">
        <v>141.92645263671875</v>
      </c>
    </row>
    <row r="472" spans="1:40">
      <c r="A472" s="3">
        <v>121390302</v>
      </c>
      <c r="B472" s="3" t="s">
        <v>51</v>
      </c>
      <c r="C472" s="3" t="s">
        <v>791</v>
      </c>
      <c r="D472" s="52" t="s">
        <v>52</v>
      </c>
      <c r="E472" s="52">
        <v>30280906</v>
      </c>
      <c r="F472" s="52">
        <v>2674565</v>
      </c>
      <c r="G472" s="52">
        <v>6957893.5</v>
      </c>
      <c r="H472" s="52">
        <v>24925594</v>
      </c>
      <c r="I472" s="52">
        <v>533325.8125</v>
      </c>
      <c r="J472" s="52">
        <v>7944839.5</v>
      </c>
      <c r="K472" s="52">
        <v>1474472</v>
      </c>
      <c r="L472" s="52"/>
      <c r="M472" s="52">
        <v>30280906</v>
      </c>
      <c r="N472" s="52">
        <v>2674565</v>
      </c>
      <c r="O472" s="52">
        <v>8504092</v>
      </c>
      <c r="P472" s="52">
        <v>30464616</v>
      </c>
      <c r="Q472" s="52"/>
      <c r="R472" s="52"/>
      <c r="V472" s="3">
        <v>2674565</v>
      </c>
      <c r="W472" s="3">
        <v>64172188</v>
      </c>
      <c r="X472" s="3">
        <v>66846752</v>
      </c>
      <c r="Y472" s="3">
        <v>10619404</v>
      </c>
      <c r="Z472" s="3">
        <v>69249616</v>
      </c>
      <c r="AA472" s="3">
        <v>188952944</v>
      </c>
      <c r="AB472" s="3">
        <v>0.81243962049484253</v>
      </c>
      <c r="AC472" s="3">
        <v>0.57669252157211304</v>
      </c>
      <c r="AD472" s="3">
        <v>232574752</v>
      </c>
      <c r="AE472" s="3">
        <v>379507872</v>
      </c>
      <c r="AF472" s="3">
        <v>99172800</v>
      </c>
      <c r="AG472" s="3">
        <v>1054188.5</v>
      </c>
      <c r="AH472" s="3">
        <v>98884807</v>
      </c>
      <c r="AI472" s="3">
        <v>0</v>
      </c>
      <c r="AJ472" s="3">
        <v>0</v>
      </c>
      <c r="AK472" s="3">
        <v>93.801826477050781</v>
      </c>
      <c r="AL472" s="3">
        <v>63.410625457763672</v>
      </c>
      <c r="AM472" s="3">
        <v>220.61970520019531</v>
      </c>
      <c r="AN472" s="3">
        <v>94.07501220703125</v>
      </c>
    </row>
    <row r="473" spans="1:40">
      <c r="A473" s="3">
        <v>121391303</v>
      </c>
      <c r="B473" s="3" t="s">
        <v>115</v>
      </c>
      <c r="C473" s="3" t="s">
        <v>791</v>
      </c>
      <c r="D473" s="52" t="s">
        <v>52</v>
      </c>
      <c r="E473" s="52">
        <v>983938.8125</v>
      </c>
      <c r="F473" s="52">
        <v>207751.34375</v>
      </c>
      <c r="G473" s="52">
        <v>532916.125</v>
      </c>
      <c r="H473" s="52">
        <v>146568.59375</v>
      </c>
      <c r="I473" s="52">
        <v>36017.9296875</v>
      </c>
      <c r="J473" s="52">
        <v>642217.8125</v>
      </c>
      <c r="K473" s="52">
        <v>137515.671875</v>
      </c>
      <c r="L473" s="52"/>
      <c r="M473" s="52">
        <v>983938.8125</v>
      </c>
      <c r="N473" s="52">
        <v>207751.34375</v>
      </c>
      <c r="O473" s="52">
        <v>651341.9375</v>
      </c>
      <c r="P473" s="52">
        <v>179139.40625</v>
      </c>
      <c r="Q473" s="52"/>
      <c r="R473" s="52"/>
      <c r="V473" s="3">
        <v>207751.34375</v>
      </c>
      <c r="W473" s="3">
        <v>1836957.125</v>
      </c>
      <c r="X473" s="3">
        <v>2044708.5</v>
      </c>
      <c r="Y473" s="3">
        <v>849969.125</v>
      </c>
      <c r="Z473" s="3">
        <v>1814420.125</v>
      </c>
      <c r="AA473" s="3">
        <v>7940858.5</v>
      </c>
      <c r="AB473" s="3">
        <v>0.7221829891204834</v>
      </c>
      <c r="AC473" s="3">
        <v>0.29770168662071228</v>
      </c>
      <c r="AD473" s="3">
        <v>10995632</v>
      </c>
      <c r="AE473" s="3">
        <v>35314564</v>
      </c>
      <c r="AF473" s="3">
        <v>5894592</v>
      </c>
      <c r="AG473" s="3">
        <v>98096.0078125</v>
      </c>
      <c r="AH473" s="3">
        <v>22336450</v>
      </c>
      <c r="AI473" s="3">
        <v>0</v>
      </c>
      <c r="AJ473" s="3">
        <v>0</v>
      </c>
      <c r="AK473" s="3">
        <v>227.69989013671875</v>
      </c>
      <c r="AL473" s="3">
        <v>20.843952178955078</v>
      </c>
      <c r="AM473" s="3">
        <v>112.09051513671875</v>
      </c>
      <c r="AN473" s="3">
        <v>60.090030670166016</v>
      </c>
    </row>
    <row r="474" spans="1:40">
      <c r="A474" s="3">
        <v>121392303</v>
      </c>
      <c r="B474" s="3" t="s">
        <v>177</v>
      </c>
      <c r="C474" s="3" t="s">
        <v>791</v>
      </c>
      <c r="D474" s="52" t="s">
        <v>52</v>
      </c>
      <c r="E474" s="52">
        <v>2716084</v>
      </c>
      <c r="F474" s="52">
        <v>717537.3125</v>
      </c>
      <c r="G474" s="52">
        <v>1419898.5</v>
      </c>
      <c r="H474" s="52">
        <v>1303083.5</v>
      </c>
      <c r="I474" s="52">
        <v>348230.375</v>
      </c>
      <c r="J474" s="52">
        <v>2877727.75</v>
      </c>
      <c r="K474" s="52">
        <v>622904.875</v>
      </c>
      <c r="L474" s="52"/>
      <c r="M474" s="52">
        <v>2716084</v>
      </c>
      <c r="N474" s="52">
        <v>717537.3125</v>
      </c>
      <c r="O474" s="52">
        <v>1735431.625</v>
      </c>
      <c r="P474" s="52">
        <v>1592657.5</v>
      </c>
      <c r="Q474" s="52"/>
      <c r="R474" s="52"/>
      <c r="V474" s="3">
        <v>717537.3125</v>
      </c>
      <c r="W474" s="3">
        <v>6410201.5</v>
      </c>
      <c r="X474" s="3">
        <v>7127739</v>
      </c>
      <c r="Y474" s="3">
        <v>3595265</v>
      </c>
      <c r="Z474" s="3">
        <v>6044173</v>
      </c>
      <c r="AA474" s="3">
        <v>24880396</v>
      </c>
      <c r="AB474" s="3">
        <v>0.65288674831390381</v>
      </c>
      <c r="AC474" s="3">
        <v>0.23076559603214264</v>
      </c>
      <c r="AD474" s="3">
        <v>38108288</v>
      </c>
      <c r="AE474" s="3">
        <v>163057696</v>
      </c>
      <c r="AF474" s="3">
        <v>26072064</v>
      </c>
      <c r="AG474" s="3">
        <v>452938.03125</v>
      </c>
      <c r="AH474" s="3">
        <v>116433507</v>
      </c>
      <c r="AI474" s="3">
        <v>0</v>
      </c>
      <c r="AJ474" s="3">
        <v>0</v>
      </c>
      <c r="AK474" s="3">
        <v>257.06277465820313</v>
      </c>
      <c r="AL474" s="3">
        <v>15.736676216125488</v>
      </c>
      <c r="AM474" s="3">
        <v>84.135765075683594</v>
      </c>
      <c r="AN474" s="3">
        <v>57.562099456787109</v>
      </c>
    </row>
    <row r="475" spans="1:40">
      <c r="A475" s="3">
        <v>121393007</v>
      </c>
      <c r="B475" s="3" t="s">
        <v>595</v>
      </c>
      <c r="C475" s="3" t="s">
        <v>552</v>
      </c>
      <c r="D475" s="52" t="s">
        <v>52</v>
      </c>
      <c r="E475" s="52"/>
      <c r="F475" s="52"/>
      <c r="G475" s="52"/>
      <c r="H475" s="52"/>
      <c r="I475" s="52"/>
      <c r="J475" s="52">
        <v>572231.9375</v>
      </c>
      <c r="K475" s="52">
        <v>127563.453125</v>
      </c>
      <c r="L475" s="52">
        <v>549360.4375</v>
      </c>
      <c r="M475" s="52"/>
      <c r="N475" s="52"/>
      <c r="O475" s="52"/>
      <c r="P475" s="52"/>
      <c r="Q475" s="52">
        <v>549360.4375</v>
      </c>
      <c r="R475" s="52"/>
      <c r="V475" s="3">
        <v>0</v>
      </c>
      <c r="W475" s="3">
        <v>676923.875</v>
      </c>
      <c r="X475" s="3">
        <v>676923.875</v>
      </c>
      <c r="Y475" s="3">
        <v>572231.9375</v>
      </c>
      <c r="Z475" s="3">
        <v>549360.4375</v>
      </c>
      <c r="AA475" s="3">
        <v>3402446</v>
      </c>
      <c r="AB475" s="3">
        <v>0.53003555536270142</v>
      </c>
      <c r="AC475" s="3">
        <v>0.19211053848266602</v>
      </c>
      <c r="AD475" s="3">
        <v>6419279</v>
      </c>
      <c r="AE475" s="3">
        <v>32651414</v>
      </c>
      <c r="AF475" s="3">
        <v>5006927</v>
      </c>
      <c r="AG475" s="3">
        <v>90698.375</v>
      </c>
      <c r="AJ475" s="3">
        <v>0</v>
      </c>
      <c r="AL475" s="3">
        <v>7.4634618759155273</v>
      </c>
      <c r="AM475" s="3">
        <v>70.776115417480469</v>
      </c>
      <c r="AN475" s="3">
        <v>55.204154968261719</v>
      </c>
    </row>
    <row r="476" spans="1:40">
      <c r="A476" s="3">
        <v>121394503</v>
      </c>
      <c r="B476" s="3" t="s">
        <v>349</v>
      </c>
      <c r="C476" s="3" t="s">
        <v>791</v>
      </c>
      <c r="D476" s="52" t="s">
        <v>52</v>
      </c>
      <c r="E476" s="52">
        <v>1257869.375</v>
      </c>
      <c r="F476" s="52">
        <v>261692.09375</v>
      </c>
      <c r="G476" s="52">
        <v>744962.875</v>
      </c>
      <c r="H476" s="52">
        <v>155980.796875</v>
      </c>
      <c r="I476" s="52">
        <v>141649.53125</v>
      </c>
      <c r="J476" s="52">
        <v>661244.8125</v>
      </c>
      <c r="K476" s="52">
        <v>139113.359375</v>
      </c>
      <c r="L476" s="52"/>
      <c r="M476" s="52">
        <v>1257869.375</v>
      </c>
      <c r="N476" s="52">
        <v>261692.09375</v>
      </c>
      <c r="O476" s="52">
        <v>910510.1875</v>
      </c>
      <c r="P476" s="52">
        <v>190643.203125</v>
      </c>
      <c r="Q476" s="52"/>
      <c r="R476" s="52"/>
      <c r="V476" s="3">
        <v>261692.09375</v>
      </c>
      <c r="W476" s="3">
        <v>2439575.75</v>
      </c>
      <c r="X476" s="3">
        <v>2701267.75</v>
      </c>
      <c r="Y476" s="3">
        <v>922936.875</v>
      </c>
      <c r="Z476" s="3">
        <v>2359022.75</v>
      </c>
      <c r="AA476" s="3">
        <v>11512101</v>
      </c>
      <c r="AB476" s="3">
        <v>0.78132134675979614</v>
      </c>
      <c r="AC476" s="3">
        <v>0.39873561263084412</v>
      </c>
      <c r="AD476" s="3">
        <v>14734144</v>
      </c>
      <c r="AE476" s="3">
        <v>35324468</v>
      </c>
      <c r="AF476" s="3">
        <v>17698780</v>
      </c>
      <c r="AG476" s="3">
        <v>98123.5234375</v>
      </c>
      <c r="AH476" s="3">
        <v>17687955</v>
      </c>
      <c r="AI476" s="3">
        <v>0</v>
      </c>
      <c r="AJ476" s="3">
        <v>0</v>
      </c>
      <c r="AK476" s="3">
        <v>180.26213073730469</v>
      </c>
      <c r="AL476" s="3">
        <v>27.529256820678711</v>
      </c>
      <c r="AM476" s="3">
        <v>150.15913391113281</v>
      </c>
      <c r="AN476" s="3">
        <v>180.37245178222656</v>
      </c>
    </row>
    <row r="477" spans="1:40">
      <c r="A477" s="3">
        <v>121394603</v>
      </c>
      <c r="B477" s="3" t="s">
        <v>356</v>
      </c>
      <c r="C477" s="3" t="s">
        <v>791</v>
      </c>
      <c r="D477" s="52" t="s">
        <v>52</v>
      </c>
      <c r="E477" s="52">
        <v>1008197.25</v>
      </c>
      <c r="F477" s="52">
        <v>248364.59375</v>
      </c>
      <c r="G477" s="52">
        <v>525776.625</v>
      </c>
      <c r="H477" s="52">
        <v>103720.5</v>
      </c>
      <c r="I477" s="52">
        <v>226399.921875</v>
      </c>
      <c r="J477" s="52">
        <v>799671.375</v>
      </c>
      <c r="K477" s="52">
        <v>178755.890625</v>
      </c>
      <c r="L477" s="52"/>
      <c r="M477" s="52">
        <v>1008197.25</v>
      </c>
      <c r="N477" s="52">
        <v>248364.59375</v>
      </c>
      <c r="O477" s="52">
        <v>642615.875</v>
      </c>
      <c r="P477" s="52">
        <v>126769.5</v>
      </c>
      <c r="Q477" s="52"/>
      <c r="R477" s="52"/>
      <c r="V477" s="3">
        <v>248364.59375</v>
      </c>
      <c r="W477" s="3">
        <v>2042850.125</v>
      </c>
      <c r="X477" s="3">
        <v>2291214.75</v>
      </c>
      <c r="Y477" s="3">
        <v>1048036</v>
      </c>
      <c r="Z477" s="3">
        <v>1777582.625</v>
      </c>
      <c r="AA477" s="3">
        <v>10212090</v>
      </c>
      <c r="AB477" s="3">
        <v>0.71768754720687866</v>
      </c>
      <c r="AC477" s="3">
        <v>0.29810026288032532</v>
      </c>
      <c r="AD477" s="3">
        <v>14229159</v>
      </c>
      <c r="AE477" s="3">
        <v>46962700</v>
      </c>
      <c r="AF477" s="3">
        <v>18789540</v>
      </c>
      <c r="AG477" s="3">
        <v>130451.9453125</v>
      </c>
      <c r="AH477" s="3">
        <v>30884144</v>
      </c>
      <c r="AI477" s="3">
        <v>0</v>
      </c>
      <c r="AJ477" s="3">
        <v>0</v>
      </c>
      <c r="AK477" s="3">
        <v>236.74728393554688</v>
      </c>
      <c r="AL477" s="3">
        <v>17.563669204711914</v>
      </c>
      <c r="AM477" s="3">
        <v>109.07586669921875</v>
      </c>
      <c r="AN477" s="3">
        <v>144.03419494628906</v>
      </c>
    </row>
    <row r="478" spans="1:40">
      <c r="A478" s="3">
        <v>121395103</v>
      </c>
      <c r="B478" s="3" t="s">
        <v>370</v>
      </c>
      <c r="C478" s="3" t="s">
        <v>791</v>
      </c>
      <c r="D478" s="52" t="s">
        <v>52</v>
      </c>
      <c r="E478" s="52">
        <v>2376187.75</v>
      </c>
      <c r="F478" s="52">
        <v>663137.875</v>
      </c>
      <c r="G478" s="52">
        <v>1386588.625</v>
      </c>
      <c r="H478" s="52">
        <v>239274.90625</v>
      </c>
      <c r="I478" s="52">
        <v>290287</v>
      </c>
      <c r="J478" s="52">
        <v>3794775.5</v>
      </c>
      <c r="K478" s="52">
        <v>827646</v>
      </c>
      <c r="L478" s="52"/>
      <c r="M478" s="52">
        <v>2376187.75</v>
      </c>
      <c r="N478" s="52">
        <v>663137.875</v>
      </c>
      <c r="O478" s="52">
        <v>1694719.375</v>
      </c>
      <c r="P478" s="52">
        <v>292447.09375</v>
      </c>
      <c r="Q478" s="52"/>
      <c r="R478" s="52"/>
      <c r="V478" s="3">
        <v>663137.875</v>
      </c>
      <c r="W478" s="3">
        <v>5119984.5</v>
      </c>
      <c r="X478" s="3">
        <v>5783122.5</v>
      </c>
      <c r="Y478" s="3">
        <v>4457913.5</v>
      </c>
      <c r="Z478" s="3">
        <v>4363354</v>
      </c>
      <c r="AA478" s="3">
        <v>21810086</v>
      </c>
      <c r="AB478" s="3">
        <v>0.55486017465591431</v>
      </c>
      <c r="AC478" s="3">
        <v>0.19325752556324005</v>
      </c>
      <c r="AD478" s="3">
        <v>39307356</v>
      </c>
      <c r="AE478" s="3">
        <v>204691216</v>
      </c>
      <c r="AF478" s="3">
        <v>32163578</v>
      </c>
      <c r="AG478" s="3">
        <v>568586.6875</v>
      </c>
      <c r="AH478" s="3">
        <v>151112560</v>
      </c>
      <c r="AI478" s="3">
        <v>0</v>
      </c>
      <c r="AJ478" s="3">
        <v>0</v>
      </c>
      <c r="AK478" s="3">
        <v>265.76873779296875</v>
      </c>
      <c r="AL478" s="3">
        <v>10.171048164367676</v>
      </c>
      <c r="AM478" s="3">
        <v>69.131683349609375</v>
      </c>
      <c r="AN478" s="3">
        <v>56.567588806152344</v>
      </c>
    </row>
    <row r="479" spans="1:40">
      <c r="A479" s="3">
        <v>121395603</v>
      </c>
      <c r="B479" s="3" t="s">
        <v>421</v>
      </c>
      <c r="C479" s="3" t="s">
        <v>791</v>
      </c>
      <c r="D479" s="52" t="s">
        <v>52</v>
      </c>
      <c r="E479" s="52">
        <v>592916.6875</v>
      </c>
      <c r="F479" s="52">
        <v>182740.046875</v>
      </c>
      <c r="G479" s="52">
        <v>390564</v>
      </c>
      <c r="H479" s="52">
        <v>46407.1484375</v>
      </c>
      <c r="I479" s="52">
        <v>128124.3828125</v>
      </c>
      <c r="J479" s="52">
        <v>599768.125</v>
      </c>
      <c r="K479" s="52">
        <v>125808.71875</v>
      </c>
      <c r="L479" s="52"/>
      <c r="M479" s="52">
        <v>592916.6875</v>
      </c>
      <c r="N479" s="52">
        <v>182740.046875</v>
      </c>
      <c r="O479" s="52">
        <v>477356</v>
      </c>
      <c r="P479" s="52">
        <v>56719.8515625</v>
      </c>
      <c r="Q479" s="52"/>
      <c r="R479" s="52"/>
      <c r="V479" s="3">
        <v>182740.046875</v>
      </c>
      <c r="W479" s="3">
        <v>1283821</v>
      </c>
      <c r="X479" s="3">
        <v>1466561</v>
      </c>
      <c r="Y479" s="3">
        <v>782508.1875</v>
      </c>
      <c r="Z479" s="3">
        <v>1126992.625</v>
      </c>
      <c r="AA479" s="3">
        <v>5758004.5</v>
      </c>
      <c r="AB479" s="3">
        <v>0.66094529628753662</v>
      </c>
      <c r="AC479" s="3">
        <v>0.18606218695640564</v>
      </c>
      <c r="AD479" s="3">
        <v>8711772</v>
      </c>
      <c r="AE479" s="3">
        <v>43378292</v>
      </c>
      <c r="AF479" s="3">
        <v>21447964</v>
      </c>
      <c r="AG479" s="3">
        <v>120495.2578125</v>
      </c>
      <c r="AH479" s="3">
        <v>29690299</v>
      </c>
      <c r="AI479" s="3">
        <v>0</v>
      </c>
      <c r="AJ479" s="3">
        <v>0</v>
      </c>
      <c r="AK479" s="3">
        <v>246.4022216796875</v>
      </c>
      <c r="AL479" s="3">
        <v>12.171110153198242</v>
      </c>
      <c r="AM479" s="3">
        <v>72.299705505371094</v>
      </c>
      <c r="AN479" s="3">
        <v>177.9984130859375</v>
      </c>
    </row>
    <row r="480" spans="1:40">
      <c r="A480" s="3">
        <v>121395703</v>
      </c>
      <c r="B480" s="3" t="s">
        <v>458</v>
      </c>
      <c r="C480" s="3" t="s">
        <v>791</v>
      </c>
      <c r="D480" s="52" t="s">
        <v>52</v>
      </c>
      <c r="E480" s="52">
        <v>931210.0625</v>
      </c>
      <c r="F480" s="52">
        <v>202453.796875</v>
      </c>
      <c r="G480" s="52">
        <v>530754.75</v>
      </c>
      <c r="H480" s="52">
        <v>66352.046875</v>
      </c>
      <c r="I480" s="52">
        <v>238345.9375</v>
      </c>
      <c r="J480" s="52">
        <v>1095671.5</v>
      </c>
      <c r="K480" s="52">
        <v>242638.296875</v>
      </c>
      <c r="L480" s="52"/>
      <c r="M480" s="52">
        <v>931210.0625</v>
      </c>
      <c r="N480" s="52">
        <v>202453.796875</v>
      </c>
      <c r="O480" s="52">
        <v>648700.25</v>
      </c>
      <c r="P480" s="52">
        <v>81096.953125</v>
      </c>
      <c r="Q480" s="52"/>
      <c r="R480" s="52"/>
      <c r="V480" s="3">
        <v>202453.796875</v>
      </c>
      <c r="W480" s="3">
        <v>2009301</v>
      </c>
      <c r="X480" s="3">
        <v>2211754.75</v>
      </c>
      <c r="Y480" s="3">
        <v>1298125.25</v>
      </c>
      <c r="Z480" s="3">
        <v>1661007.25</v>
      </c>
      <c r="AA480" s="3">
        <v>9801595</v>
      </c>
      <c r="AB480" s="3">
        <v>0.633372962474823</v>
      </c>
      <c r="AC480" s="3">
        <v>0.21172700822353363</v>
      </c>
      <c r="AD480" s="3">
        <v>15475234</v>
      </c>
      <c r="AE480" s="3">
        <v>69673712</v>
      </c>
      <c r="AF480" s="3">
        <v>32145274</v>
      </c>
      <c r="AG480" s="3">
        <v>193538.09375</v>
      </c>
      <c r="AH480" s="3">
        <v>49348818</v>
      </c>
      <c r="AI480" s="3">
        <v>0</v>
      </c>
      <c r="AJ480" s="3">
        <v>0</v>
      </c>
      <c r="AK480" s="3">
        <v>254.98245239257813</v>
      </c>
      <c r="AL480" s="3">
        <v>11.428007125854492</v>
      </c>
      <c r="AM480" s="3">
        <v>79.959625244140625</v>
      </c>
      <c r="AN480" s="3">
        <v>166.09274291992188</v>
      </c>
    </row>
    <row r="481" spans="1:40">
      <c r="A481" s="3">
        <v>121397803</v>
      </c>
      <c r="B481" s="3" t="s">
        <v>531</v>
      </c>
      <c r="C481" s="3" t="s">
        <v>791</v>
      </c>
      <c r="D481" s="52" t="s">
        <v>52</v>
      </c>
      <c r="E481" s="52">
        <v>2121566</v>
      </c>
      <c r="F481" s="52">
        <v>488466.4375</v>
      </c>
      <c r="G481" s="52">
        <v>922426.8125</v>
      </c>
      <c r="H481" s="52">
        <v>1877569.625</v>
      </c>
      <c r="I481" s="52">
        <v>164265.640625</v>
      </c>
      <c r="J481" s="52">
        <v>1664808</v>
      </c>
      <c r="K481" s="52">
        <v>374227.5</v>
      </c>
      <c r="L481" s="52"/>
      <c r="M481" s="52">
        <v>2121566</v>
      </c>
      <c r="N481" s="52">
        <v>488466.4375</v>
      </c>
      <c r="O481" s="52">
        <v>1127410.5</v>
      </c>
      <c r="P481" s="52">
        <v>2294807.5</v>
      </c>
      <c r="Q481" s="52"/>
      <c r="R481" s="52"/>
      <c r="V481" s="3">
        <v>488466.4375</v>
      </c>
      <c r="W481" s="3">
        <v>5460055.5</v>
      </c>
      <c r="X481" s="3">
        <v>5948522</v>
      </c>
      <c r="Y481" s="3">
        <v>2153274.5</v>
      </c>
      <c r="Z481" s="3">
        <v>5543784</v>
      </c>
      <c r="AA481" s="3">
        <v>16674854</v>
      </c>
      <c r="AB481" s="3">
        <v>0.68589258193969727</v>
      </c>
      <c r="AC481" s="3">
        <v>0.29240903258323669</v>
      </c>
      <c r="AD481" s="3">
        <v>24311174</v>
      </c>
      <c r="AE481" s="3">
        <v>83429200</v>
      </c>
      <c r="AF481" s="3">
        <v>10384326</v>
      </c>
      <c r="AG481" s="3">
        <v>231747.78125</v>
      </c>
      <c r="AH481" s="3">
        <v>48487742</v>
      </c>
      <c r="AI481" s="3">
        <v>0</v>
      </c>
      <c r="AJ481" s="3">
        <v>0</v>
      </c>
      <c r="AK481" s="3">
        <v>209.22634887695313</v>
      </c>
      <c r="AL481" s="3">
        <v>25.668087005615234</v>
      </c>
      <c r="AM481" s="3">
        <v>104.90358734130859</v>
      </c>
      <c r="AN481" s="3">
        <v>44.808738708496094</v>
      </c>
    </row>
    <row r="482" spans="1:40">
      <c r="A482" s="3">
        <v>122000000</v>
      </c>
      <c r="B482" s="3" t="s">
        <v>647</v>
      </c>
      <c r="C482" s="3" t="s">
        <v>627</v>
      </c>
      <c r="D482" s="52" t="s">
        <v>41</v>
      </c>
      <c r="E482" s="52"/>
      <c r="F482" s="52"/>
      <c r="G482" s="52"/>
      <c r="H482" s="52"/>
      <c r="I482" s="52"/>
      <c r="J482" s="52">
        <v>2614836.75</v>
      </c>
      <c r="K482" s="52">
        <v>530893.3125</v>
      </c>
      <c r="L482" s="52"/>
      <c r="M482" s="52"/>
      <c r="N482" s="52"/>
      <c r="O482" s="52"/>
      <c r="P482" s="52"/>
      <c r="Q482" s="52"/>
      <c r="R482" s="52">
        <v>6501087</v>
      </c>
      <c r="S482" s="3">
        <v>1760086.5</v>
      </c>
      <c r="T482" s="3">
        <v>2047977.5</v>
      </c>
      <c r="U482" s="3">
        <v>2047977.5</v>
      </c>
      <c r="V482" s="3">
        <v>2047977.5</v>
      </c>
      <c r="W482" s="3">
        <v>10840044</v>
      </c>
      <c r="X482" s="3">
        <v>12888022</v>
      </c>
      <c r="Y482" s="3">
        <v>2614836.75</v>
      </c>
      <c r="Z482" s="3">
        <v>0</v>
      </c>
      <c r="AA482" s="3">
        <v>42377712</v>
      </c>
      <c r="AB482" s="3">
        <v>0.70034503936767578</v>
      </c>
      <c r="AC482" s="3">
        <v>0.3244820237159729</v>
      </c>
      <c r="AD482" s="3">
        <v>60509764</v>
      </c>
      <c r="AE482" s="3">
        <v>186283232</v>
      </c>
      <c r="AF482" s="3">
        <v>10647543</v>
      </c>
      <c r="AG482" s="3">
        <v>517453.4375</v>
      </c>
      <c r="AJ482" s="3">
        <v>0</v>
      </c>
      <c r="AL482" s="3">
        <v>24.906631469726563</v>
      </c>
      <c r="AM482" s="3">
        <v>116.93759918212891</v>
      </c>
      <c r="AN482" s="3">
        <v>20.576814651489258</v>
      </c>
    </row>
    <row r="483" spans="1:40">
      <c r="A483" s="3">
        <v>122091002</v>
      </c>
      <c r="B483" s="3" t="s">
        <v>76</v>
      </c>
      <c r="C483" s="3" t="s">
        <v>791</v>
      </c>
      <c r="D483" s="52" t="s">
        <v>41</v>
      </c>
      <c r="E483" s="52">
        <v>3348067</v>
      </c>
      <c r="F483" s="52">
        <v>909541.625</v>
      </c>
      <c r="G483" s="52">
        <v>1780036.5</v>
      </c>
      <c r="H483" s="52">
        <v>1841221.75</v>
      </c>
      <c r="I483" s="52">
        <v>306582.71875</v>
      </c>
      <c r="J483" s="52">
        <v>2593844.75</v>
      </c>
      <c r="K483" s="52">
        <v>528616.5625</v>
      </c>
      <c r="L483" s="52"/>
      <c r="M483" s="52">
        <v>3348067</v>
      </c>
      <c r="N483" s="52">
        <v>909541.625</v>
      </c>
      <c r="O483" s="52">
        <v>2175600</v>
      </c>
      <c r="P483" s="52">
        <v>2250382.25</v>
      </c>
      <c r="Q483" s="52"/>
      <c r="R483" s="52"/>
      <c r="V483" s="3">
        <v>909541.625</v>
      </c>
      <c r="W483" s="3">
        <v>7804524</v>
      </c>
      <c r="X483" s="3">
        <v>8714066</v>
      </c>
      <c r="Y483" s="3">
        <v>3503386.5</v>
      </c>
      <c r="Z483" s="3">
        <v>7774049</v>
      </c>
      <c r="AA483" s="3">
        <v>27324948</v>
      </c>
      <c r="AB483" s="3">
        <v>0.67577517032623291</v>
      </c>
      <c r="AC483" s="3">
        <v>0.2299591451883316</v>
      </c>
      <c r="AD483" s="3">
        <v>40434968</v>
      </c>
      <c r="AE483" s="3">
        <v>176673680</v>
      </c>
      <c r="AF483" s="3">
        <v>10717377</v>
      </c>
      <c r="AG483" s="3">
        <v>490760.21875</v>
      </c>
      <c r="AH483" s="3">
        <v>101853669</v>
      </c>
      <c r="AI483" s="3">
        <v>1</v>
      </c>
      <c r="AJ483" s="3">
        <v>0</v>
      </c>
      <c r="AK483" s="3">
        <v>207.54263305664063</v>
      </c>
      <c r="AL483" s="3">
        <v>17.756259918212891</v>
      </c>
      <c r="AM483" s="3">
        <v>82.39251708984375</v>
      </c>
      <c r="AN483" s="3">
        <v>21.838315963745117</v>
      </c>
    </row>
    <row r="484" spans="1:40">
      <c r="A484" s="3">
        <v>122091303</v>
      </c>
      <c r="B484" s="3" t="s">
        <v>96</v>
      </c>
      <c r="C484" s="3" t="s">
        <v>791</v>
      </c>
      <c r="D484" s="52" t="s">
        <v>41</v>
      </c>
      <c r="E484" s="52">
        <v>1198373.75</v>
      </c>
      <c r="F484" s="52">
        <v>203190.15625</v>
      </c>
      <c r="G484" s="52">
        <v>389915.25</v>
      </c>
      <c r="H484" s="52">
        <v>326827.8125</v>
      </c>
      <c r="I484" s="52">
        <v>26166.330078125</v>
      </c>
      <c r="J484" s="52">
        <v>579463.625</v>
      </c>
      <c r="K484" s="52">
        <v>128733.1015625</v>
      </c>
      <c r="L484" s="52"/>
      <c r="M484" s="52">
        <v>1198373.75</v>
      </c>
      <c r="N484" s="52">
        <v>203190.15625</v>
      </c>
      <c r="O484" s="52">
        <v>476563.0625</v>
      </c>
      <c r="P484" s="52">
        <v>399456.1875</v>
      </c>
      <c r="Q484" s="52"/>
      <c r="R484" s="52"/>
      <c r="V484" s="3">
        <v>203190.15625</v>
      </c>
      <c r="W484" s="3">
        <v>2070016.25</v>
      </c>
      <c r="X484" s="3">
        <v>2273206.5</v>
      </c>
      <c r="Y484" s="3">
        <v>782653.75</v>
      </c>
      <c r="Z484" s="3">
        <v>2074393</v>
      </c>
      <c r="AA484" s="3">
        <v>9776772</v>
      </c>
      <c r="AB484" s="3">
        <v>0.76573067903518677</v>
      </c>
      <c r="AC484" s="3">
        <v>0.45779141783714294</v>
      </c>
      <c r="AD484" s="3">
        <v>12767899</v>
      </c>
      <c r="AE484" s="3">
        <v>28028944</v>
      </c>
      <c r="AF484" s="3">
        <v>583993</v>
      </c>
      <c r="AG484" s="3">
        <v>77858.1796875</v>
      </c>
      <c r="AH484" s="3">
        <v>11241379</v>
      </c>
      <c r="AI484" s="3">
        <v>0</v>
      </c>
      <c r="AJ484" s="3">
        <v>0</v>
      </c>
      <c r="AK484" s="3">
        <v>144.38276672363281</v>
      </c>
      <c r="AL484" s="3">
        <v>29.196758270263672</v>
      </c>
      <c r="AM484" s="3">
        <v>163.98918151855469</v>
      </c>
      <c r="AN484" s="3">
        <v>7.500727653503418</v>
      </c>
    </row>
    <row r="485" spans="1:40">
      <c r="A485" s="3">
        <v>122091352</v>
      </c>
      <c r="B485" s="3" t="s">
        <v>97</v>
      </c>
      <c r="C485" s="3" t="s">
        <v>791</v>
      </c>
      <c r="D485" s="52" t="s">
        <v>41</v>
      </c>
      <c r="E485" s="52">
        <v>4165612</v>
      </c>
      <c r="F485" s="52">
        <v>1019785.1875</v>
      </c>
      <c r="G485" s="52">
        <v>2658440</v>
      </c>
      <c r="H485" s="52">
        <v>2561413.5</v>
      </c>
      <c r="I485" s="52">
        <v>342801</v>
      </c>
      <c r="J485" s="52">
        <v>2454962.25</v>
      </c>
      <c r="K485" s="52">
        <v>292129.96875</v>
      </c>
      <c r="L485" s="52"/>
      <c r="M485" s="52">
        <v>4165612</v>
      </c>
      <c r="N485" s="52">
        <v>1019785.1875</v>
      </c>
      <c r="O485" s="52">
        <v>3249204.25</v>
      </c>
      <c r="P485" s="52">
        <v>3130616.5</v>
      </c>
      <c r="Q485" s="52"/>
      <c r="R485" s="52"/>
      <c r="V485" s="3">
        <v>1019785.1875</v>
      </c>
      <c r="W485" s="3">
        <v>10020397</v>
      </c>
      <c r="X485" s="3">
        <v>11040182</v>
      </c>
      <c r="Y485" s="3">
        <v>3474747.5</v>
      </c>
      <c r="Z485" s="3">
        <v>10545432</v>
      </c>
      <c r="AA485" s="3">
        <v>37347040</v>
      </c>
      <c r="AB485" s="3">
        <v>0.73301297426223755</v>
      </c>
      <c r="AC485" s="3">
        <v>0.28704047203063965</v>
      </c>
      <c r="AD485" s="3">
        <v>50950040</v>
      </c>
      <c r="AE485" s="3">
        <v>174352864</v>
      </c>
      <c r="AF485" s="3">
        <v>42017072</v>
      </c>
      <c r="AG485" s="3">
        <v>484313.5</v>
      </c>
      <c r="AH485" s="3">
        <v>85297584</v>
      </c>
      <c r="AI485" s="3">
        <v>0</v>
      </c>
      <c r="AJ485" s="3">
        <v>0</v>
      </c>
      <c r="AK485" s="3">
        <v>176.12060546875</v>
      </c>
      <c r="AL485" s="3">
        <v>22.795528411865234</v>
      </c>
      <c r="AM485" s="3">
        <v>105.20053863525391</v>
      </c>
      <c r="AN485" s="3">
        <v>86.755935668945313</v>
      </c>
    </row>
    <row r="486" spans="1:40">
      <c r="A486" s="3">
        <v>122091457</v>
      </c>
      <c r="B486" s="3" t="s">
        <v>560</v>
      </c>
      <c r="C486" s="3" t="s">
        <v>552</v>
      </c>
      <c r="D486" s="52" t="s">
        <v>41</v>
      </c>
      <c r="E486" s="52"/>
      <c r="F486" s="52"/>
      <c r="G486" s="52"/>
      <c r="H486" s="52"/>
      <c r="I486" s="52"/>
      <c r="J486" s="52">
        <v>622523.5</v>
      </c>
      <c r="K486" s="52">
        <v>133414.265625</v>
      </c>
      <c r="L486" s="52">
        <v>324861.59375</v>
      </c>
      <c r="M486" s="52"/>
      <c r="N486" s="52"/>
      <c r="O486" s="52"/>
      <c r="P486" s="52"/>
      <c r="Q486" s="52">
        <v>324861.59375</v>
      </c>
      <c r="R486" s="52"/>
      <c r="V486" s="3">
        <v>0</v>
      </c>
      <c r="W486" s="3">
        <v>458275.875</v>
      </c>
      <c r="X486" s="3">
        <v>458275.875</v>
      </c>
      <c r="Y486" s="3">
        <v>622523.5</v>
      </c>
      <c r="Z486" s="3">
        <v>324861.59375</v>
      </c>
      <c r="AA486" s="3">
        <v>2092714</v>
      </c>
      <c r="AB486" s="3">
        <v>0.42334035038948059</v>
      </c>
      <c r="AC486" s="3">
        <v>0.16707463562488556</v>
      </c>
      <c r="AD486" s="3">
        <v>4943337</v>
      </c>
      <c r="AE486" s="3">
        <v>28727702</v>
      </c>
      <c r="AF486" s="3">
        <v>7835717</v>
      </c>
      <c r="AG486" s="3">
        <v>79799.171875</v>
      </c>
      <c r="AJ486" s="3">
        <v>0</v>
      </c>
      <c r="AL486" s="3">
        <v>5.7428650856018066</v>
      </c>
      <c r="AM486" s="3">
        <v>61.947223663330078</v>
      </c>
      <c r="AN486" s="3">
        <v>98.192962646484375</v>
      </c>
    </row>
    <row r="487" spans="1:40">
      <c r="A487" s="3">
        <v>122092002</v>
      </c>
      <c r="B487" s="3" t="s">
        <v>116</v>
      </c>
      <c r="C487" s="3" t="s">
        <v>791</v>
      </c>
      <c r="D487" s="52" t="s">
        <v>41</v>
      </c>
      <c r="E487" s="52">
        <v>2348152.5</v>
      </c>
      <c r="F487" s="52">
        <v>568381.1875</v>
      </c>
      <c r="G487" s="52">
        <v>1485124.25</v>
      </c>
      <c r="H487" s="52">
        <v>171165.15625</v>
      </c>
      <c r="I487" s="52">
        <v>119608.5078125</v>
      </c>
      <c r="J487" s="52">
        <v>2547589.25</v>
      </c>
      <c r="K487" s="52">
        <v>533371.125</v>
      </c>
      <c r="L487" s="52"/>
      <c r="M487" s="52">
        <v>2348152.5</v>
      </c>
      <c r="N487" s="52">
        <v>568381.1875</v>
      </c>
      <c r="O487" s="52">
        <v>1815151.75</v>
      </c>
      <c r="P487" s="52">
        <v>209201.84375</v>
      </c>
      <c r="Q487" s="52"/>
      <c r="R487" s="52"/>
      <c r="V487" s="3">
        <v>568381.1875</v>
      </c>
      <c r="W487" s="3">
        <v>4657421.5</v>
      </c>
      <c r="X487" s="3">
        <v>5225802.5</v>
      </c>
      <c r="Y487" s="3">
        <v>3115970.5</v>
      </c>
      <c r="Z487" s="3">
        <v>4372506</v>
      </c>
      <c r="AA487" s="3">
        <v>22180806</v>
      </c>
      <c r="AB487" s="3">
        <v>0.65299367904663086</v>
      </c>
      <c r="AC487" s="3">
        <v>0.25311827659606934</v>
      </c>
      <c r="AD487" s="3">
        <v>33967872</v>
      </c>
      <c r="AE487" s="3">
        <v>133774152</v>
      </c>
      <c r="AF487" s="3">
        <v>12879056</v>
      </c>
      <c r="AG487" s="3">
        <v>371594.875</v>
      </c>
      <c r="AH487" s="3">
        <v>88472023</v>
      </c>
      <c r="AI487" s="3">
        <v>0</v>
      </c>
      <c r="AJ487" s="3">
        <v>0</v>
      </c>
      <c r="AK487" s="3">
        <v>238.08731079101563</v>
      </c>
      <c r="AL487" s="3">
        <v>14.06317138671875</v>
      </c>
      <c r="AM487" s="3">
        <v>91.411033630371094</v>
      </c>
      <c r="AN487" s="3">
        <v>34.658863067626953</v>
      </c>
    </row>
    <row r="488" spans="1:40">
      <c r="A488" s="3">
        <v>122092102</v>
      </c>
      <c r="B488" s="3" t="s">
        <v>117</v>
      </c>
      <c r="C488" s="3" t="s">
        <v>791</v>
      </c>
      <c r="D488" s="52" t="s">
        <v>41</v>
      </c>
      <c r="E488" s="52">
        <v>3591009.5</v>
      </c>
      <c r="F488" s="52">
        <v>1203315.25</v>
      </c>
      <c r="G488" s="52">
        <v>4563113</v>
      </c>
      <c r="H488" s="52">
        <v>460818.90625</v>
      </c>
      <c r="I488" s="52">
        <v>515745</v>
      </c>
      <c r="J488" s="52">
        <v>7321233</v>
      </c>
      <c r="K488" s="52">
        <v>1575349.875</v>
      </c>
      <c r="L488" s="52"/>
      <c r="M488" s="52">
        <v>3591009.5</v>
      </c>
      <c r="N488" s="52">
        <v>1203315.25</v>
      </c>
      <c r="O488" s="52">
        <v>5577138</v>
      </c>
      <c r="P488" s="52">
        <v>563223.125</v>
      </c>
      <c r="Q488" s="52"/>
      <c r="R488" s="52"/>
      <c r="V488" s="3">
        <v>1203315.25</v>
      </c>
      <c r="W488" s="3">
        <v>10706036</v>
      </c>
      <c r="X488" s="3">
        <v>11909351</v>
      </c>
      <c r="Y488" s="3">
        <v>8524548</v>
      </c>
      <c r="Z488" s="3">
        <v>9731371</v>
      </c>
      <c r="AA488" s="3">
        <v>44541856</v>
      </c>
      <c r="AB488" s="3">
        <v>0.5791211724281311</v>
      </c>
      <c r="AC488" s="3">
        <v>0.21150508522987366</v>
      </c>
      <c r="AD488" s="3">
        <v>76912840</v>
      </c>
      <c r="AE488" s="3">
        <v>355842336</v>
      </c>
      <c r="AF488" s="3">
        <v>64164764</v>
      </c>
      <c r="AG488" s="3">
        <v>988450.9375</v>
      </c>
      <c r="AH488" s="3">
        <v>250669343</v>
      </c>
      <c r="AI488" s="3">
        <v>0</v>
      </c>
      <c r="AJ488" s="3">
        <v>0</v>
      </c>
      <c r="AK488" s="3">
        <v>253.59815979003906</v>
      </c>
      <c r="AL488" s="3">
        <v>12.048500061035156</v>
      </c>
      <c r="AM488" s="3">
        <v>77.811492919921875</v>
      </c>
      <c r="AN488" s="3">
        <v>64.914466857910156</v>
      </c>
    </row>
    <row r="489" spans="1:40">
      <c r="A489" s="3">
        <v>122092353</v>
      </c>
      <c r="B489" s="3" t="s">
        <v>155</v>
      </c>
      <c r="C489" s="3" t="s">
        <v>791</v>
      </c>
      <c r="D489" s="52" t="s">
        <v>41</v>
      </c>
      <c r="E489" s="52">
        <v>2631061.75</v>
      </c>
      <c r="F489" s="52">
        <v>1015637.375</v>
      </c>
      <c r="G489" s="52">
        <v>3951994.75</v>
      </c>
      <c r="H489" s="52">
        <v>187542.90625</v>
      </c>
      <c r="I489" s="52">
        <v>106000.4609375</v>
      </c>
      <c r="J489" s="52">
        <v>4725045.5</v>
      </c>
      <c r="K489" s="52">
        <v>1002392.875</v>
      </c>
      <c r="L489" s="52"/>
      <c r="M489" s="52">
        <v>2631061.75</v>
      </c>
      <c r="N489" s="52">
        <v>1015637.375</v>
      </c>
      <c r="O489" s="52">
        <v>4830216</v>
      </c>
      <c r="P489" s="52">
        <v>229219.09375</v>
      </c>
      <c r="Q489" s="52"/>
      <c r="R489" s="52"/>
      <c r="V489" s="3">
        <v>1015637.375</v>
      </c>
      <c r="W489" s="3">
        <v>7878993</v>
      </c>
      <c r="X489" s="3">
        <v>8894630</v>
      </c>
      <c r="Y489" s="3">
        <v>5740683</v>
      </c>
      <c r="Z489" s="3">
        <v>7690497</v>
      </c>
      <c r="AA489" s="3">
        <v>33593960</v>
      </c>
      <c r="AB489" s="3">
        <v>0.59432399272918701</v>
      </c>
      <c r="AC489" s="3">
        <v>0.21802973747253418</v>
      </c>
      <c r="AD489" s="3">
        <v>56524660</v>
      </c>
      <c r="AE489" s="3">
        <v>257411600</v>
      </c>
      <c r="AF489" s="3">
        <v>30247366</v>
      </c>
      <c r="AG489" s="3">
        <v>715032.25</v>
      </c>
      <c r="AH489" s="3">
        <v>173527012</v>
      </c>
      <c r="AI489" s="3">
        <v>0</v>
      </c>
      <c r="AJ489" s="3">
        <v>0</v>
      </c>
      <c r="AK489" s="3">
        <v>242.68417358398438</v>
      </c>
      <c r="AL489" s="3">
        <v>12.439480781555176</v>
      </c>
      <c r="AM489" s="3">
        <v>79.051902770996094</v>
      </c>
      <c r="AN489" s="3">
        <v>42.302101135253906</v>
      </c>
    </row>
    <row r="490" spans="1:40">
      <c r="A490" s="3">
        <v>122097007</v>
      </c>
      <c r="B490" s="3" t="s">
        <v>600</v>
      </c>
      <c r="C490" s="3" t="s">
        <v>552</v>
      </c>
      <c r="D490" s="52" t="s">
        <v>41</v>
      </c>
      <c r="E490" s="52"/>
      <c r="F490" s="52"/>
      <c r="G490" s="52"/>
      <c r="H490" s="52"/>
      <c r="I490" s="52"/>
      <c r="J490" s="52">
        <v>241824.109375</v>
      </c>
      <c r="K490" s="52">
        <v>47168.16015625</v>
      </c>
      <c r="L490" s="52">
        <v>170384.703125</v>
      </c>
      <c r="M490" s="52"/>
      <c r="N490" s="52"/>
      <c r="O490" s="52"/>
      <c r="P490" s="52"/>
      <c r="Q490" s="52">
        <v>170384.703125</v>
      </c>
      <c r="R490" s="52"/>
      <c r="V490" s="3">
        <v>0</v>
      </c>
      <c r="W490" s="3">
        <v>217552.859375</v>
      </c>
      <c r="X490" s="3">
        <v>217552.859375</v>
      </c>
      <c r="Y490" s="3">
        <v>241824.109375</v>
      </c>
      <c r="Z490" s="3">
        <v>170384.703125</v>
      </c>
      <c r="AA490" s="3">
        <v>914091.25</v>
      </c>
      <c r="AB490" s="3">
        <v>0.4558677077293396</v>
      </c>
      <c r="AC490" s="3">
        <v>0.15366686880588531</v>
      </c>
      <c r="AD490" s="3">
        <v>2005167.75</v>
      </c>
      <c r="AE490" s="3">
        <v>13040684</v>
      </c>
      <c r="AF490" s="3">
        <v>564279</v>
      </c>
      <c r="AG490" s="3">
        <v>36224.12109375</v>
      </c>
      <c r="AJ490" s="3">
        <v>0</v>
      </c>
      <c r="AL490" s="3">
        <v>6.0057458877563477</v>
      </c>
      <c r="AM490" s="3">
        <v>55.354488372802734</v>
      </c>
      <c r="AN490" s="3">
        <v>15.577438354492188</v>
      </c>
    </row>
    <row r="491" spans="1:40">
      <c r="A491" s="3">
        <v>122097203</v>
      </c>
      <c r="B491" s="3" t="s">
        <v>317</v>
      </c>
      <c r="C491" s="3" t="s">
        <v>791</v>
      </c>
      <c r="D491" s="52" t="s">
        <v>41</v>
      </c>
      <c r="E491" s="52">
        <v>530002.9375</v>
      </c>
      <c r="F491" s="52">
        <v>152672.40625</v>
      </c>
      <c r="G491" s="52">
        <v>303143.75</v>
      </c>
      <c r="H491" s="52">
        <v>503823.15625</v>
      </c>
      <c r="I491" s="52">
        <v>4614.60009765625</v>
      </c>
      <c r="J491" s="52">
        <v>332337.8125</v>
      </c>
      <c r="K491" s="52">
        <v>73445.8984375</v>
      </c>
      <c r="L491" s="52"/>
      <c r="M491" s="52">
        <v>530002.9375</v>
      </c>
      <c r="N491" s="52">
        <v>152672.40625</v>
      </c>
      <c r="O491" s="52">
        <v>370509</v>
      </c>
      <c r="P491" s="52">
        <v>615783.875</v>
      </c>
      <c r="Q491" s="52"/>
      <c r="R491" s="52"/>
      <c r="V491" s="3">
        <v>152672.40625</v>
      </c>
      <c r="W491" s="3">
        <v>1415030.375</v>
      </c>
      <c r="X491" s="3">
        <v>1567702.75</v>
      </c>
      <c r="Y491" s="3">
        <v>485010.21875</v>
      </c>
      <c r="Z491" s="3">
        <v>1516295.75</v>
      </c>
      <c r="AA491" s="3">
        <v>5658171</v>
      </c>
      <c r="AB491" s="3">
        <v>0.7647705078125</v>
      </c>
      <c r="AC491" s="3">
        <v>0.30621665716171265</v>
      </c>
      <c r="AD491" s="3">
        <v>7398521.5</v>
      </c>
      <c r="AE491" s="3">
        <v>24461228</v>
      </c>
      <c r="AF491" s="3">
        <v>-1575914</v>
      </c>
      <c r="AG491" s="3">
        <v>67947.859375</v>
      </c>
      <c r="AH491" s="3">
        <v>14487586</v>
      </c>
      <c r="AI491" s="3">
        <v>0</v>
      </c>
      <c r="AJ491" s="3">
        <v>0</v>
      </c>
      <c r="AK491" s="3">
        <v>213.21621704101563</v>
      </c>
      <c r="AL491" s="3">
        <v>23.0721435546875</v>
      </c>
      <c r="AM491" s="3">
        <v>108.88527679443359</v>
      </c>
      <c r="AN491" s="3">
        <v>0</v>
      </c>
    </row>
    <row r="492" spans="1:40">
      <c r="A492" s="3">
        <v>122097502</v>
      </c>
      <c r="B492" s="3" t="s">
        <v>327</v>
      </c>
      <c r="C492" s="3" t="s">
        <v>791</v>
      </c>
      <c r="D492" s="52" t="s">
        <v>41</v>
      </c>
      <c r="E492" s="52">
        <v>2908846.75</v>
      </c>
      <c r="F492" s="52">
        <v>1210402.25</v>
      </c>
      <c r="G492" s="52">
        <v>2699103</v>
      </c>
      <c r="H492" s="52">
        <v>325822.9375</v>
      </c>
      <c r="I492" s="52">
        <v>309609.65625</v>
      </c>
      <c r="J492" s="52">
        <v>3347173.25</v>
      </c>
      <c r="K492" s="52">
        <v>723326.875</v>
      </c>
      <c r="L492" s="52"/>
      <c r="M492" s="52">
        <v>2908846.75</v>
      </c>
      <c r="N492" s="52">
        <v>1210402.25</v>
      </c>
      <c r="O492" s="52">
        <v>3298904</v>
      </c>
      <c r="P492" s="52">
        <v>398228.0625</v>
      </c>
      <c r="Q492" s="52"/>
      <c r="R492" s="52"/>
      <c r="V492" s="3">
        <v>1210402.25</v>
      </c>
      <c r="W492" s="3">
        <v>6966709.5</v>
      </c>
      <c r="X492" s="3">
        <v>8177112</v>
      </c>
      <c r="Y492" s="3">
        <v>4557575.5</v>
      </c>
      <c r="Z492" s="3">
        <v>6605979</v>
      </c>
      <c r="AA492" s="3">
        <v>30985476</v>
      </c>
      <c r="AB492" s="3">
        <v>0.64109921455383301</v>
      </c>
      <c r="AC492" s="3">
        <v>0.22317130863666534</v>
      </c>
      <c r="AD492" s="3">
        <v>48331796</v>
      </c>
      <c r="AE492" s="3">
        <v>219252800</v>
      </c>
      <c r="AF492" s="3">
        <v>28820668</v>
      </c>
      <c r="AG492" s="3">
        <v>609035.5625</v>
      </c>
      <c r="AH492" s="3">
        <v>136420612</v>
      </c>
      <c r="AI492" s="3">
        <v>0</v>
      </c>
      <c r="AJ492" s="3">
        <v>0</v>
      </c>
      <c r="AK492" s="3">
        <v>223.99449157714844</v>
      </c>
      <c r="AL492" s="3">
        <v>13.426329612731934</v>
      </c>
      <c r="AM492" s="3">
        <v>79.357917785644531</v>
      </c>
      <c r="AN492" s="3">
        <v>47.321815490722656</v>
      </c>
    </row>
    <row r="493" spans="1:40">
      <c r="A493" s="3">
        <v>122097604</v>
      </c>
      <c r="B493" s="3" t="s">
        <v>331</v>
      </c>
      <c r="C493" s="3" t="s">
        <v>791</v>
      </c>
      <c r="D493" s="52" t="s">
        <v>41</v>
      </c>
      <c r="E493" s="52">
        <v>216348.453125</v>
      </c>
      <c r="F493" s="52">
        <v>82691.1015625</v>
      </c>
      <c r="G493" s="52">
        <v>590224.875</v>
      </c>
      <c r="H493" s="52">
        <v>22248.900390625</v>
      </c>
      <c r="I493" s="52">
        <v>20823.20703125</v>
      </c>
      <c r="J493" s="52">
        <v>852617.875</v>
      </c>
      <c r="K493" s="52">
        <v>255020.3125</v>
      </c>
      <c r="L493" s="52"/>
      <c r="M493" s="52">
        <v>216348.453125</v>
      </c>
      <c r="N493" s="52">
        <v>82691.1015625</v>
      </c>
      <c r="O493" s="52">
        <v>721386</v>
      </c>
      <c r="P493" s="52">
        <v>27193.099609375</v>
      </c>
      <c r="Q493" s="52"/>
      <c r="R493" s="52"/>
      <c r="V493" s="3">
        <v>82691.1015625</v>
      </c>
      <c r="W493" s="3">
        <v>1104665.75</v>
      </c>
      <c r="X493" s="3">
        <v>1187356.875</v>
      </c>
      <c r="Y493" s="3">
        <v>935309</v>
      </c>
      <c r="Z493" s="3">
        <v>964927.5625</v>
      </c>
      <c r="AA493" s="3">
        <v>3648861</v>
      </c>
      <c r="AB493" s="3">
        <v>0.50819164514541626</v>
      </c>
      <c r="AC493" s="3">
        <v>0.15254838764667511</v>
      </c>
      <c r="AD493" s="3">
        <v>7180088.5</v>
      </c>
      <c r="AE493" s="3">
        <v>44388912</v>
      </c>
      <c r="AF493" s="3">
        <v>22338504</v>
      </c>
      <c r="AG493" s="3">
        <v>123302.53125</v>
      </c>
      <c r="AH493" s="3">
        <v>33817280</v>
      </c>
      <c r="AI493" s="3">
        <v>0</v>
      </c>
      <c r="AJ493" s="3">
        <v>0</v>
      </c>
      <c r="AK493" s="3">
        <v>274.26266479492188</v>
      </c>
      <c r="AL493" s="3">
        <v>9.6296224594116211</v>
      </c>
      <c r="AM493" s="3">
        <v>58.231475830078125</v>
      </c>
      <c r="AN493" s="3">
        <v>181.16825866699219</v>
      </c>
    </row>
    <row r="494" spans="1:40">
      <c r="A494" s="3">
        <v>122098003</v>
      </c>
      <c r="B494" s="3" t="s">
        <v>366</v>
      </c>
      <c r="C494" s="3" t="s">
        <v>791</v>
      </c>
      <c r="D494" s="52" t="s">
        <v>41</v>
      </c>
      <c r="E494" s="52">
        <v>504738.4375</v>
      </c>
      <c r="F494" s="52">
        <v>160489.65625</v>
      </c>
      <c r="G494" s="52">
        <v>688115.375</v>
      </c>
      <c r="H494" s="52">
        <v>30245.849609375</v>
      </c>
      <c r="I494" s="52">
        <v>143657.28125</v>
      </c>
      <c r="J494" s="52">
        <v>821264</v>
      </c>
      <c r="K494" s="52">
        <v>158083.140625</v>
      </c>
      <c r="L494" s="52"/>
      <c r="M494" s="52">
        <v>504738.4375</v>
      </c>
      <c r="N494" s="52">
        <v>160489.65625</v>
      </c>
      <c r="O494" s="52">
        <v>841029.8125</v>
      </c>
      <c r="P494" s="52">
        <v>36967.1484375</v>
      </c>
      <c r="Q494" s="52"/>
      <c r="R494" s="52"/>
      <c r="V494" s="3">
        <v>160489.65625</v>
      </c>
      <c r="W494" s="3">
        <v>1524840</v>
      </c>
      <c r="X494" s="3">
        <v>1685329.625</v>
      </c>
      <c r="Y494" s="3">
        <v>981753.625</v>
      </c>
      <c r="Z494" s="3">
        <v>1382735.375</v>
      </c>
      <c r="AA494" s="3">
        <v>6653891</v>
      </c>
      <c r="AB494" s="3">
        <v>0.62319296598434448</v>
      </c>
      <c r="AC494" s="3">
        <v>0.23030844330787659</v>
      </c>
      <c r="AD494" s="3">
        <v>10677096</v>
      </c>
      <c r="AE494" s="3">
        <v>46073544</v>
      </c>
      <c r="AF494" s="3">
        <v>26318608</v>
      </c>
      <c r="AG494" s="3">
        <v>127982.0703125</v>
      </c>
      <c r="AH494" s="3">
        <v>29560593</v>
      </c>
      <c r="AI494" s="3">
        <v>0</v>
      </c>
      <c r="AJ494" s="3">
        <v>0</v>
      </c>
      <c r="AK494" s="3">
        <v>230.9744873046875</v>
      </c>
      <c r="AL494" s="3">
        <v>13.168481826782227</v>
      </c>
      <c r="AM494" s="3">
        <v>83.426498413085938</v>
      </c>
      <c r="AN494" s="3">
        <v>205.64292907714844</v>
      </c>
    </row>
    <row r="495" spans="1:40">
      <c r="A495" s="3">
        <v>122098103</v>
      </c>
      <c r="B495" s="3" t="s">
        <v>378</v>
      </c>
      <c r="C495" s="3" t="s">
        <v>791</v>
      </c>
      <c r="D495" s="52" t="s">
        <v>41</v>
      </c>
      <c r="E495" s="52">
        <v>2054739.125</v>
      </c>
      <c r="F495" s="52">
        <v>624063.3125</v>
      </c>
      <c r="G495" s="52">
        <v>1846156.375</v>
      </c>
      <c r="H495" s="52">
        <v>362258.5625</v>
      </c>
      <c r="I495" s="52">
        <v>258115.40625</v>
      </c>
      <c r="J495" s="52">
        <v>2707362</v>
      </c>
      <c r="K495" s="52">
        <v>563516.125</v>
      </c>
      <c r="L495" s="52"/>
      <c r="M495" s="52">
        <v>2054739.125</v>
      </c>
      <c r="N495" s="52">
        <v>624063.3125</v>
      </c>
      <c r="O495" s="52">
        <v>2256413.5</v>
      </c>
      <c r="P495" s="52">
        <v>442760.4375</v>
      </c>
      <c r="Q495" s="52"/>
      <c r="R495" s="52"/>
      <c r="V495" s="3">
        <v>624063.3125</v>
      </c>
      <c r="W495" s="3">
        <v>5084785.5</v>
      </c>
      <c r="X495" s="3">
        <v>5708849</v>
      </c>
      <c r="Y495" s="3">
        <v>3331425.25</v>
      </c>
      <c r="Z495" s="3">
        <v>4753913</v>
      </c>
      <c r="AA495" s="3">
        <v>22920572</v>
      </c>
      <c r="AB495" s="3">
        <v>0.64319592714309692</v>
      </c>
      <c r="AC495" s="3">
        <v>0.22115585207939148</v>
      </c>
      <c r="AD495" s="3">
        <v>35635444</v>
      </c>
      <c r="AE495" s="3">
        <v>156931728</v>
      </c>
      <c r="AF495" s="3">
        <v>37034288</v>
      </c>
      <c r="AG495" s="3">
        <v>435921.46875</v>
      </c>
      <c r="AH495" s="3">
        <v>84380769</v>
      </c>
      <c r="AI495" s="3">
        <v>0</v>
      </c>
      <c r="AJ495" s="3">
        <v>0</v>
      </c>
      <c r="AK495" s="3">
        <v>193.56874084472656</v>
      </c>
      <c r="AL495" s="3">
        <v>13.096049308776855</v>
      </c>
      <c r="AM495" s="3">
        <v>81.747390747070313</v>
      </c>
      <c r="AN495" s="3">
        <v>84.956329345703125</v>
      </c>
    </row>
    <row r="496" spans="1:40">
      <c r="A496" s="3">
        <v>122098202</v>
      </c>
      <c r="B496" s="3" t="s">
        <v>381</v>
      </c>
      <c r="C496" s="3" t="s">
        <v>791</v>
      </c>
      <c r="D496" s="52" t="s">
        <v>41</v>
      </c>
      <c r="E496" s="52">
        <v>3082392.75</v>
      </c>
      <c r="F496" s="52">
        <v>1057980.875</v>
      </c>
      <c r="G496" s="52">
        <v>3149120.75</v>
      </c>
      <c r="H496" s="52">
        <v>352679.84375</v>
      </c>
      <c r="I496" s="52">
        <v>253045.71875</v>
      </c>
      <c r="J496" s="52">
        <v>4445344.5</v>
      </c>
      <c r="K496" s="52">
        <v>959475.875</v>
      </c>
      <c r="L496" s="52"/>
      <c r="M496" s="52">
        <v>3082392.75</v>
      </c>
      <c r="N496" s="52">
        <v>1057980.875</v>
      </c>
      <c r="O496" s="52">
        <v>3848925.5</v>
      </c>
      <c r="P496" s="52">
        <v>431053.15625</v>
      </c>
      <c r="Q496" s="52"/>
      <c r="R496" s="52"/>
      <c r="V496" s="3">
        <v>1057980.875</v>
      </c>
      <c r="W496" s="3">
        <v>7796715</v>
      </c>
      <c r="X496" s="3">
        <v>8854696</v>
      </c>
      <c r="Y496" s="3">
        <v>5503325.5</v>
      </c>
      <c r="Z496" s="3">
        <v>7362371</v>
      </c>
      <c r="AA496" s="3">
        <v>34138812</v>
      </c>
      <c r="AB496" s="3">
        <v>0.61621159315109253</v>
      </c>
      <c r="AC496" s="3">
        <v>0.2395702600479126</v>
      </c>
      <c r="AD496" s="3">
        <v>55401120</v>
      </c>
      <c r="AE496" s="3">
        <v>230844176</v>
      </c>
      <c r="AF496" s="3">
        <v>19506048</v>
      </c>
      <c r="AG496" s="3">
        <v>641233.8125</v>
      </c>
      <c r="AH496" s="3">
        <v>173213197</v>
      </c>
      <c r="AI496" s="3">
        <v>0</v>
      </c>
      <c r="AJ496" s="3">
        <v>0</v>
      </c>
      <c r="AK496" s="3">
        <v>270.1248779296875</v>
      </c>
      <c r="AL496" s="3">
        <v>13.808841705322266</v>
      </c>
      <c r="AM496" s="3">
        <v>86.397689819335938</v>
      </c>
      <c r="AN496" s="3">
        <v>30.4195556640625</v>
      </c>
    </row>
    <row r="497" spans="1:40">
      <c r="A497" s="3">
        <v>122098403</v>
      </c>
      <c r="B497" s="3" t="s">
        <v>403</v>
      </c>
      <c r="C497" s="3" t="s">
        <v>791</v>
      </c>
      <c r="D497" s="52" t="s">
        <v>41</v>
      </c>
      <c r="E497" s="52">
        <v>2069766</v>
      </c>
      <c r="F497" s="52">
        <v>555934.1875</v>
      </c>
      <c r="G497" s="52">
        <v>1611767.375</v>
      </c>
      <c r="H497" s="52">
        <v>240875.09375</v>
      </c>
      <c r="I497" s="52">
        <v>227599.1875</v>
      </c>
      <c r="J497" s="52">
        <v>1797182.75</v>
      </c>
      <c r="K497" s="52">
        <v>394347.46875</v>
      </c>
      <c r="L497" s="52"/>
      <c r="M497" s="52">
        <v>2069766</v>
      </c>
      <c r="N497" s="52">
        <v>555934.1875</v>
      </c>
      <c r="O497" s="52">
        <v>1969938</v>
      </c>
      <c r="P497" s="52">
        <v>294402.90625</v>
      </c>
      <c r="Q497" s="52"/>
      <c r="R497" s="52"/>
      <c r="V497" s="3">
        <v>555934.1875</v>
      </c>
      <c r="W497" s="3">
        <v>4544355</v>
      </c>
      <c r="X497" s="3">
        <v>5100289</v>
      </c>
      <c r="Y497" s="3">
        <v>2353117</v>
      </c>
      <c r="Z497" s="3">
        <v>4334107</v>
      </c>
      <c r="AA497" s="3">
        <v>20060204</v>
      </c>
      <c r="AB497" s="3">
        <v>0.69143980741500854</v>
      </c>
      <c r="AC497" s="3">
        <v>0.24143499135971069</v>
      </c>
      <c r="AD497" s="3">
        <v>29012220</v>
      </c>
      <c r="AE497" s="3">
        <v>116747576</v>
      </c>
      <c r="AF497" s="3">
        <v>38351908</v>
      </c>
      <c r="AG497" s="3">
        <v>324298.8125</v>
      </c>
      <c r="AH497" s="3">
        <v>71646569</v>
      </c>
      <c r="AI497" s="3">
        <v>0</v>
      </c>
      <c r="AJ497" s="3">
        <v>0</v>
      </c>
      <c r="AK497" s="3">
        <v>220.92762756347656</v>
      </c>
      <c r="AL497" s="3">
        <v>15.727128028869629</v>
      </c>
      <c r="AM497" s="3">
        <v>89.461380004882813</v>
      </c>
      <c r="AN497" s="3">
        <v>118.26101684570313</v>
      </c>
    </row>
    <row r="498" spans="1:40">
      <c r="A498" s="3">
        <v>122099007</v>
      </c>
      <c r="B498" s="3" t="s">
        <v>618</v>
      </c>
      <c r="C498" s="3" t="s">
        <v>552</v>
      </c>
      <c r="D498" s="52" t="s">
        <v>41</v>
      </c>
      <c r="E498" s="52"/>
      <c r="F498" s="52"/>
      <c r="G498" s="52"/>
      <c r="H498" s="52"/>
      <c r="I498" s="52"/>
      <c r="J498" s="52">
        <v>127652.53125</v>
      </c>
      <c r="K498" s="52">
        <v>27611.5</v>
      </c>
      <c r="L498" s="52">
        <v>168559.5</v>
      </c>
      <c r="M498" s="52"/>
      <c r="N498" s="52"/>
      <c r="O498" s="52"/>
      <c r="P498" s="52"/>
      <c r="Q498" s="52">
        <v>168559.5</v>
      </c>
      <c r="R498" s="52"/>
      <c r="V498" s="3">
        <v>0</v>
      </c>
      <c r="W498" s="3">
        <v>196171</v>
      </c>
      <c r="X498" s="3">
        <v>196171</v>
      </c>
      <c r="Y498" s="3">
        <v>127652.53125</v>
      </c>
      <c r="Z498" s="3">
        <v>168559.5</v>
      </c>
      <c r="AA498" s="3">
        <v>792092.75</v>
      </c>
      <c r="AB498" s="3">
        <v>0.48890754580497742</v>
      </c>
      <c r="AC498" s="3">
        <v>0.15128821134567261</v>
      </c>
      <c r="AD498" s="3">
        <v>1620127.875</v>
      </c>
      <c r="AE498" s="3">
        <v>10445001</v>
      </c>
      <c r="AF498" s="3">
        <v>4102992</v>
      </c>
      <c r="AG498" s="3">
        <v>29013.892578125</v>
      </c>
      <c r="AJ498" s="3">
        <v>0</v>
      </c>
      <c r="AL498" s="3">
        <v>6.7612781524658203</v>
      </c>
      <c r="AM498" s="3">
        <v>55.839729309082031</v>
      </c>
      <c r="AN498" s="3">
        <v>141.41473388671875</v>
      </c>
    </row>
    <row r="499" spans="1:40">
      <c r="A499" s="3">
        <v>123000000</v>
      </c>
      <c r="B499" s="3" t="s">
        <v>648</v>
      </c>
      <c r="C499" s="3" t="s">
        <v>627</v>
      </c>
      <c r="D499" s="52" t="s">
        <v>41</v>
      </c>
      <c r="E499" s="52"/>
      <c r="F499" s="52"/>
      <c r="G499" s="52"/>
      <c r="H499" s="52"/>
      <c r="I499" s="52"/>
      <c r="J499" s="52">
        <v>2159652.5</v>
      </c>
      <c r="K499" s="52">
        <v>367605.9375</v>
      </c>
      <c r="L499" s="52"/>
      <c r="M499" s="52"/>
      <c r="N499" s="52"/>
      <c r="O499" s="52"/>
      <c r="P499" s="52"/>
      <c r="Q499" s="52"/>
      <c r="R499" s="52">
        <v>4867836</v>
      </c>
      <c r="S499" s="3">
        <v>1396883.375</v>
      </c>
      <c r="T499" s="3">
        <v>2286206.75</v>
      </c>
      <c r="U499" s="3">
        <v>2286206.75</v>
      </c>
      <c r="V499" s="3">
        <v>2286206.75</v>
      </c>
      <c r="W499" s="3">
        <v>8918532</v>
      </c>
      <c r="X499" s="3">
        <v>11204739</v>
      </c>
      <c r="Y499" s="3">
        <v>2159652.5</v>
      </c>
      <c r="Z499" s="3">
        <v>0</v>
      </c>
      <c r="AA499" s="3">
        <v>40851888</v>
      </c>
      <c r="AB499" s="3">
        <v>0.59338128566741943</v>
      </c>
      <c r="AC499" s="3">
        <v>0.4095703661441803</v>
      </c>
      <c r="AD499" s="3">
        <v>68845936</v>
      </c>
      <c r="AE499" s="3">
        <v>166595168</v>
      </c>
      <c r="AF499" s="3">
        <v>28965670</v>
      </c>
      <c r="AG499" s="3">
        <v>462764.34375</v>
      </c>
      <c r="AJ499" s="3">
        <v>0</v>
      </c>
      <c r="AL499" s="3">
        <v>24.212623596191406</v>
      </c>
      <c r="AM499" s="3">
        <v>148.77104187011719</v>
      </c>
      <c r="AN499" s="3">
        <v>62.592700958251953</v>
      </c>
    </row>
    <row r="500" spans="1:40">
      <c r="A500" s="3">
        <v>123460302</v>
      </c>
      <c r="B500" s="3" t="s">
        <v>39</v>
      </c>
      <c r="C500" s="3" t="s">
        <v>791</v>
      </c>
      <c r="D500" s="52" t="s">
        <v>41</v>
      </c>
      <c r="E500" s="52">
        <v>1839819.875</v>
      </c>
      <c r="F500" s="52">
        <v>719439.625</v>
      </c>
      <c r="G500" s="52">
        <v>3578653.75</v>
      </c>
      <c r="H500" s="52">
        <v>180790.203125</v>
      </c>
      <c r="I500" s="52">
        <v>213261.484375</v>
      </c>
      <c r="J500" s="52">
        <v>3563034.5</v>
      </c>
      <c r="K500" s="52">
        <v>775139.0625</v>
      </c>
      <c r="L500" s="52"/>
      <c r="M500" s="52">
        <v>1839819.875</v>
      </c>
      <c r="N500" s="52">
        <v>719439.625</v>
      </c>
      <c r="O500" s="52">
        <v>4373910.5</v>
      </c>
      <c r="P500" s="52">
        <v>220965.796875</v>
      </c>
      <c r="Q500" s="52"/>
      <c r="R500" s="52"/>
      <c r="V500" s="3">
        <v>719439.625</v>
      </c>
      <c r="W500" s="3">
        <v>6587664</v>
      </c>
      <c r="X500" s="3">
        <v>7307103.5</v>
      </c>
      <c r="Y500" s="3">
        <v>4282474</v>
      </c>
      <c r="Z500" s="3">
        <v>6434696.5</v>
      </c>
      <c r="AA500" s="3">
        <v>22706192</v>
      </c>
      <c r="AB500" s="3">
        <v>0.56516200304031372</v>
      </c>
      <c r="AC500" s="3">
        <v>0.23921778798103333</v>
      </c>
      <c r="AD500" s="3">
        <v>40176432</v>
      </c>
      <c r="AE500" s="3">
        <v>172264608</v>
      </c>
      <c r="AF500" s="3">
        <v>21556876</v>
      </c>
      <c r="AG500" s="3">
        <v>478512.8125</v>
      </c>
      <c r="AH500" s="3">
        <v>120855631</v>
      </c>
      <c r="AI500" s="3">
        <v>0</v>
      </c>
      <c r="AJ500" s="3">
        <v>0</v>
      </c>
      <c r="AK500" s="3">
        <v>252.56509399414063</v>
      </c>
      <c r="AL500" s="3">
        <v>15.270444869995117</v>
      </c>
      <c r="AM500" s="3">
        <v>83.961036682128906</v>
      </c>
      <c r="AN500" s="3">
        <v>45.049736022949219</v>
      </c>
    </row>
    <row r="501" spans="1:40">
      <c r="A501" s="3">
        <v>123460504</v>
      </c>
      <c r="B501" s="3" t="s">
        <v>101</v>
      </c>
      <c r="C501" s="3" t="s">
        <v>791</v>
      </c>
      <c r="D501" s="52" t="s">
        <v>41</v>
      </c>
      <c r="E501" s="52">
        <v>5163</v>
      </c>
      <c r="F501" s="52">
        <v>919.5</v>
      </c>
      <c r="G501" s="52">
        <v>10210.3203125</v>
      </c>
      <c r="H501" s="52">
        <v>0</v>
      </c>
      <c r="I501" s="52"/>
      <c r="J501" s="52"/>
      <c r="K501" s="52"/>
      <c r="L501" s="52"/>
      <c r="M501" s="52">
        <v>5163</v>
      </c>
      <c r="N501" s="52">
        <v>919.5</v>
      </c>
      <c r="O501" s="52">
        <v>12479.279296875</v>
      </c>
      <c r="P501" s="52">
        <v>0</v>
      </c>
      <c r="Q501" s="52"/>
      <c r="R501" s="52"/>
      <c r="V501" s="3">
        <v>919.5</v>
      </c>
      <c r="W501" s="3">
        <v>15373.3203125</v>
      </c>
      <c r="X501" s="3">
        <v>16292.8203125</v>
      </c>
      <c r="Y501" s="3">
        <v>919.5</v>
      </c>
      <c r="Z501" s="3">
        <v>17642.279296875</v>
      </c>
      <c r="AA501" s="3">
        <v>57622.328125</v>
      </c>
      <c r="AB501" s="3">
        <v>1</v>
      </c>
      <c r="AC501" s="3">
        <v>0.26308554410934448</v>
      </c>
      <c r="AD501" s="3">
        <v>57622.328125</v>
      </c>
      <c r="AE501" s="3">
        <v>235177.25</v>
      </c>
      <c r="AF501" s="3">
        <v>741945</v>
      </c>
      <c r="AG501" s="3">
        <v>653.2701416015625</v>
      </c>
      <c r="AH501" s="3">
        <v>16</v>
      </c>
      <c r="AI501" s="3">
        <v>0</v>
      </c>
      <c r="AJ501" s="3">
        <v>0</v>
      </c>
      <c r="AK501" s="3">
        <v>2.4492165073752403E-2</v>
      </c>
      <c r="AL501" s="3">
        <v>24.940402984619141</v>
      </c>
      <c r="AM501" s="3">
        <v>88.205970764160156</v>
      </c>
      <c r="AN501" s="3">
        <v>1135.739990234375</v>
      </c>
    </row>
    <row r="502" spans="1:40">
      <c r="A502" s="3">
        <v>123460957</v>
      </c>
      <c r="B502" s="3" t="s">
        <v>562</v>
      </c>
      <c r="C502" s="3" t="s">
        <v>552</v>
      </c>
      <c r="D502" s="52" t="s">
        <v>41</v>
      </c>
      <c r="E502" s="52"/>
      <c r="F502" s="52"/>
      <c r="G502" s="52"/>
      <c r="H502" s="52"/>
      <c r="I502" s="52"/>
      <c r="J502" s="52">
        <v>200584.125</v>
      </c>
      <c r="K502" s="52">
        <v>37772.54296875</v>
      </c>
      <c r="L502" s="52">
        <v>198736.5</v>
      </c>
      <c r="M502" s="52"/>
      <c r="N502" s="52"/>
      <c r="O502" s="52"/>
      <c r="P502" s="52"/>
      <c r="Q502" s="52">
        <v>198736.5</v>
      </c>
      <c r="R502" s="52"/>
      <c r="V502" s="3">
        <v>0</v>
      </c>
      <c r="W502" s="3">
        <v>236509.046875</v>
      </c>
      <c r="X502" s="3">
        <v>236509.046875</v>
      </c>
      <c r="Y502" s="3">
        <v>200584.125</v>
      </c>
      <c r="Z502" s="3">
        <v>198736.5</v>
      </c>
      <c r="AA502" s="3">
        <v>987658.9375</v>
      </c>
      <c r="AB502" s="3">
        <v>0.51241952180862427</v>
      </c>
      <c r="AC502" s="3">
        <v>0.18048126995563507</v>
      </c>
      <c r="AD502" s="3">
        <v>1927442</v>
      </c>
      <c r="AE502" s="3">
        <v>10679457</v>
      </c>
      <c r="AF502" s="3">
        <v>550001</v>
      </c>
      <c r="AG502" s="3">
        <v>29665.158203125</v>
      </c>
      <c r="AJ502" s="3">
        <v>0</v>
      </c>
      <c r="AL502" s="3">
        <v>7.9726204872131348</v>
      </c>
      <c r="AM502" s="3">
        <v>64.973258972167969</v>
      </c>
      <c r="AN502" s="3">
        <v>18.540302276611328</v>
      </c>
    </row>
    <row r="503" spans="1:40">
      <c r="A503" s="3">
        <v>123461302</v>
      </c>
      <c r="B503" s="3" t="s">
        <v>129</v>
      </c>
      <c r="C503" s="3" t="s">
        <v>791</v>
      </c>
      <c r="D503" s="52" t="s">
        <v>41</v>
      </c>
      <c r="E503" s="52">
        <v>1102754.5</v>
      </c>
      <c r="F503" s="52">
        <v>513348</v>
      </c>
      <c r="G503" s="52">
        <v>2281942.5</v>
      </c>
      <c r="H503" s="52">
        <v>1163144.75</v>
      </c>
      <c r="I503" s="52">
        <v>126051.6015625</v>
      </c>
      <c r="J503" s="52">
        <v>2116450.5</v>
      </c>
      <c r="K503" s="52">
        <v>465393.03125</v>
      </c>
      <c r="L503" s="52">
        <v>2015.550048828125</v>
      </c>
      <c r="M503" s="52">
        <v>1102754.5</v>
      </c>
      <c r="N503" s="52">
        <v>513348</v>
      </c>
      <c r="O503" s="52">
        <v>2789040.75</v>
      </c>
      <c r="P503" s="52">
        <v>1421621.25</v>
      </c>
      <c r="Q503" s="52">
        <v>2015.550048828125</v>
      </c>
      <c r="R503" s="52"/>
      <c r="V503" s="3">
        <v>513348</v>
      </c>
      <c r="W503" s="3">
        <v>5141302</v>
      </c>
      <c r="X503" s="3">
        <v>5654650</v>
      </c>
      <c r="Y503" s="3">
        <v>2629798.5</v>
      </c>
      <c r="Z503" s="3">
        <v>5315432</v>
      </c>
      <c r="AA503" s="3">
        <v>15547524</v>
      </c>
      <c r="AB503" s="3">
        <v>0.59585505723953247</v>
      </c>
      <c r="AC503" s="3">
        <v>0.20153887569904327</v>
      </c>
      <c r="AD503" s="3">
        <v>26092796</v>
      </c>
      <c r="AE503" s="3">
        <v>124710328</v>
      </c>
      <c r="AF503" s="3">
        <v>32792294</v>
      </c>
      <c r="AG503" s="3">
        <v>346417.5625</v>
      </c>
      <c r="AH503" s="3">
        <v>93658172</v>
      </c>
      <c r="AI503" s="3">
        <v>0</v>
      </c>
      <c r="AJ503" s="3">
        <v>0</v>
      </c>
      <c r="AK503" s="3">
        <v>270.36209106445313</v>
      </c>
      <c r="AL503" s="3">
        <v>16.323219299316406</v>
      </c>
      <c r="AM503" s="3">
        <v>75.321807861328125</v>
      </c>
      <c r="AN503" s="3">
        <v>94.661178588867188</v>
      </c>
    </row>
    <row r="504" spans="1:40">
      <c r="A504" s="3">
        <v>123461602</v>
      </c>
      <c r="B504" s="3" t="s">
        <v>140</v>
      </c>
      <c r="C504" s="3" t="s">
        <v>791</v>
      </c>
      <c r="D504" s="52" t="s">
        <v>41</v>
      </c>
      <c r="E504" s="52">
        <v>797801.5625</v>
      </c>
      <c r="F504" s="52">
        <v>343370.6875</v>
      </c>
      <c r="G504" s="52">
        <v>2140518</v>
      </c>
      <c r="H504" s="52">
        <v>76462.203125</v>
      </c>
      <c r="I504" s="52">
        <v>6528.7998046875</v>
      </c>
      <c r="J504" s="52">
        <v>2528684.5</v>
      </c>
      <c r="K504" s="52">
        <v>549596.25</v>
      </c>
      <c r="L504" s="52"/>
      <c r="M504" s="52">
        <v>797801.5625</v>
      </c>
      <c r="N504" s="52">
        <v>343370.6875</v>
      </c>
      <c r="O504" s="52">
        <v>2616188.75</v>
      </c>
      <c r="P504" s="52">
        <v>93453.796875</v>
      </c>
      <c r="Q504" s="52"/>
      <c r="R504" s="52"/>
      <c r="V504" s="3">
        <v>343370.6875</v>
      </c>
      <c r="W504" s="3">
        <v>3570906.75</v>
      </c>
      <c r="X504" s="3">
        <v>3914277.5</v>
      </c>
      <c r="Y504" s="3">
        <v>2872055.25</v>
      </c>
      <c r="Z504" s="3">
        <v>3507444</v>
      </c>
      <c r="AA504" s="3">
        <v>12617526</v>
      </c>
      <c r="AB504" s="3">
        <v>0.52856177091598511</v>
      </c>
      <c r="AC504" s="3">
        <v>0.1647576242685318</v>
      </c>
      <c r="AD504" s="3">
        <v>23871432</v>
      </c>
      <c r="AE504" s="3">
        <v>144804544</v>
      </c>
      <c r="AF504" s="3">
        <v>27392432</v>
      </c>
      <c r="AG504" s="3">
        <v>402234.84375</v>
      </c>
      <c r="AH504" s="3">
        <v>104228962</v>
      </c>
      <c r="AI504" s="3">
        <v>0</v>
      </c>
      <c r="AJ504" s="3">
        <v>0</v>
      </c>
      <c r="AK504" s="3">
        <v>259.1246337890625</v>
      </c>
      <c r="AL504" s="3">
        <v>9.7313241958618164</v>
      </c>
      <c r="AM504" s="3">
        <v>59.347000122070313</v>
      </c>
      <c r="AN504" s="3">
        <v>68.100593566894531</v>
      </c>
    </row>
    <row r="505" spans="1:40">
      <c r="A505" s="3">
        <v>123463507</v>
      </c>
      <c r="B505" s="3" t="s">
        <v>576</v>
      </c>
      <c r="C505" s="3" t="s">
        <v>552</v>
      </c>
      <c r="D505" s="52" t="s">
        <v>41</v>
      </c>
      <c r="E505" s="52"/>
      <c r="F505" s="52"/>
      <c r="G505" s="52"/>
      <c r="H505" s="52"/>
      <c r="I505" s="52"/>
      <c r="J505" s="52">
        <v>194845.65625</v>
      </c>
      <c r="K505" s="52">
        <v>42293.3203125</v>
      </c>
      <c r="L505" s="52">
        <v>119294.703125</v>
      </c>
      <c r="M505" s="52"/>
      <c r="N505" s="52"/>
      <c r="O505" s="52"/>
      <c r="P505" s="52"/>
      <c r="Q505" s="52">
        <v>119294.703125</v>
      </c>
      <c r="R505" s="52"/>
      <c r="V505" s="3">
        <v>0</v>
      </c>
      <c r="W505" s="3">
        <v>161588.03125</v>
      </c>
      <c r="X505" s="3">
        <v>161588.03125</v>
      </c>
      <c r="Y505" s="3">
        <v>194845.65625</v>
      </c>
      <c r="Z505" s="3">
        <v>119294.703125</v>
      </c>
      <c r="AA505" s="3">
        <v>826206</v>
      </c>
      <c r="AB505" s="3">
        <v>0.44014593958854675</v>
      </c>
      <c r="AC505" s="3">
        <v>0.16776017844676971</v>
      </c>
      <c r="AD505" s="3">
        <v>1877118.25</v>
      </c>
      <c r="AE505" s="3">
        <v>11054157</v>
      </c>
      <c r="AF505" s="3">
        <v>4794018</v>
      </c>
      <c r="AG505" s="3">
        <v>30705.9921875</v>
      </c>
      <c r="AJ505" s="3">
        <v>0</v>
      </c>
      <c r="AL505" s="3">
        <v>5.2624268531799316</v>
      </c>
      <c r="AM505" s="3">
        <v>61.131984710693359</v>
      </c>
      <c r="AN505" s="3">
        <v>156.12646484375</v>
      </c>
    </row>
    <row r="506" spans="1:40">
      <c r="A506" s="3">
        <v>123463603</v>
      </c>
      <c r="B506" s="3" t="s">
        <v>235</v>
      </c>
      <c r="C506" s="3" t="s">
        <v>791</v>
      </c>
      <c r="D506" s="52" t="s">
        <v>41</v>
      </c>
      <c r="E506" s="52">
        <v>1123641.125</v>
      </c>
      <c r="F506" s="52">
        <v>390396.59375</v>
      </c>
      <c r="G506" s="52">
        <v>1759058.75</v>
      </c>
      <c r="H506" s="52">
        <v>121603.5</v>
      </c>
      <c r="I506" s="52">
        <v>68408.2109375</v>
      </c>
      <c r="J506" s="52">
        <v>2149921.5</v>
      </c>
      <c r="K506" s="52">
        <v>455375.4375</v>
      </c>
      <c r="L506" s="52"/>
      <c r="M506" s="52">
        <v>1123641.125</v>
      </c>
      <c r="N506" s="52">
        <v>390396.59375</v>
      </c>
      <c r="O506" s="52">
        <v>2149960.75</v>
      </c>
      <c r="P506" s="52">
        <v>148626.5</v>
      </c>
      <c r="Q506" s="52"/>
      <c r="R506" s="52"/>
      <c r="V506" s="3">
        <v>390396.59375</v>
      </c>
      <c r="W506" s="3">
        <v>3528087.25</v>
      </c>
      <c r="X506" s="3">
        <v>3918483.75</v>
      </c>
      <c r="Y506" s="3">
        <v>2540318</v>
      </c>
      <c r="Z506" s="3">
        <v>3422228.5</v>
      </c>
      <c r="AA506" s="3">
        <v>13495173</v>
      </c>
      <c r="AB506" s="3">
        <v>0.58049440383911133</v>
      </c>
      <c r="AC506" s="3">
        <v>0.196062833070755</v>
      </c>
      <c r="AD506" s="3">
        <v>23247722</v>
      </c>
      <c r="AE506" s="3">
        <v>117359672</v>
      </c>
      <c r="AF506" s="3">
        <v>26675430</v>
      </c>
      <c r="AG506" s="3">
        <v>325999.09375</v>
      </c>
      <c r="AH506" s="3">
        <v>85362768</v>
      </c>
      <c r="AI506" s="3">
        <v>0</v>
      </c>
      <c r="AJ506" s="3">
        <v>0</v>
      </c>
      <c r="AK506" s="3">
        <v>261.84970092773438</v>
      </c>
      <c r="AL506" s="3">
        <v>12.019922256469727</v>
      </c>
      <c r="AM506" s="3">
        <v>71.312225341796875</v>
      </c>
      <c r="AN506" s="3">
        <v>81.826698303222656</v>
      </c>
    </row>
    <row r="507" spans="1:40">
      <c r="A507" s="3">
        <v>123463803</v>
      </c>
      <c r="B507" s="3" t="s">
        <v>252</v>
      </c>
      <c r="C507" s="3" t="s">
        <v>791</v>
      </c>
      <c r="D507" s="52" t="s">
        <v>41</v>
      </c>
      <c r="E507" s="52">
        <v>172486.5</v>
      </c>
      <c r="F507" s="52">
        <v>59365.19921875</v>
      </c>
      <c r="G507" s="52">
        <v>374332.125</v>
      </c>
      <c r="H507" s="52">
        <v>87272.1015625</v>
      </c>
      <c r="I507" s="52">
        <v>1011.68798828125</v>
      </c>
      <c r="J507" s="52">
        <v>301576.40625</v>
      </c>
      <c r="K507" s="52">
        <v>65207.3125</v>
      </c>
      <c r="L507" s="52"/>
      <c r="M507" s="52">
        <v>172486.5</v>
      </c>
      <c r="N507" s="52">
        <v>59365.19921875</v>
      </c>
      <c r="O507" s="52">
        <v>457517.0625</v>
      </c>
      <c r="P507" s="52">
        <v>106665.8984375</v>
      </c>
      <c r="Q507" s="52"/>
      <c r="R507" s="52"/>
      <c r="V507" s="3">
        <v>59365.19921875</v>
      </c>
      <c r="W507" s="3">
        <v>700309.75</v>
      </c>
      <c r="X507" s="3">
        <v>759674.9375</v>
      </c>
      <c r="Y507" s="3">
        <v>360941.59375</v>
      </c>
      <c r="Z507" s="3">
        <v>736669.4375</v>
      </c>
      <c r="AA507" s="3">
        <v>2230580.75</v>
      </c>
      <c r="AB507" s="3">
        <v>0.61572980880737305</v>
      </c>
      <c r="AC507" s="3">
        <v>0.20041768252849579</v>
      </c>
      <c r="AD507" s="3">
        <v>3622661.75</v>
      </c>
      <c r="AE507" s="3">
        <v>17839808</v>
      </c>
      <c r="AF507" s="3">
        <v>2225307</v>
      </c>
      <c r="AG507" s="3">
        <v>49555.0234375</v>
      </c>
      <c r="AH507" s="3">
        <v>12707867</v>
      </c>
      <c r="AI507" s="3">
        <v>0</v>
      </c>
      <c r="AJ507" s="3">
        <v>0</v>
      </c>
      <c r="AK507" s="3">
        <v>256.43954467773438</v>
      </c>
      <c r="AL507" s="3">
        <v>15.329928398132324</v>
      </c>
      <c r="AM507" s="3">
        <v>73.103828430175781</v>
      </c>
      <c r="AN507" s="3">
        <v>44.905780792236328</v>
      </c>
    </row>
    <row r="508" spans="1:40">
      <c r="A508" s="3">
        <v>123464502</v>
      </c>
      <c r="B508" s="3" t="s">
        <v>283</v>
      </c>
      <c r="C508" s="3" t="s">
        <v>791</v>
      </c>
      <c r="D508" s="52" t="s">
        <v>41</v>
      </c>
      <c r="E508" s="52">
        <v>928542.625</v>
      </c>
      <c r="F508" s="52">
        <v>529516.5</v>
      </c>
      <c r="G508" s="52">
        <v>2793725.5</v>
      </c>
      <c r="H508" s="52">
        <v>108274.953125</v>
      </c>
      <c r="I508" s="52">
        <v>284374.625</v>
      </c>
      <c r="J508" s="52">
        <v>5778384.5</v>
      </c>
      <c r="K508" s="52">
        <v>1271168.75</v>
      </c>
      <c r="L508" s="52"/>
      <c r="M508" s="52">
        <v>928542.625</v>
      </c>
      <c r="N508" s="52">
        <v>529516.5</v>
      </c>
      <c r="O508" s="52">
        <v>3414553.25</v>
      </c>
      <c r="P508" s="52">
        <v>132336.046875</v>
      </c>
      <c r="Q508" s="52"/>
      <c r="R508" s="52"/>
      <c r="V508" s="3">
        <v>529516.5</v>
      </c>
      <c r="W508" s="3">
        <v>5386086</v>
      </c>
      <c r="X508" s="3">
        <v>5915602.5</v>
      </c>
      <c r="Y508" s="3">
        <v>6307901</v>
      </c>
      <c r="Z508" s="3">
        <v>4475432</v>
      </c>
      <c r="AA508" s="3">
        <v>18541076</v>
      </c>
      <c r="AB508" s="3">
        <v>0.42560717463493347</v>
      </c>
      <c r="AC508" s="3">
        <v>0.14614389836788177</v>
      </c>
      <c r="AD508" s="3">
        <v>43563824</v>
      </c>
      <c r="AE508" s="3">
        <v>301289280</v>
      </c>
      <c r="AF508" s="3">
        <v>18136760</v>
      </c>
      <c r="AG508" s="3">
        <v>836914.6875</v>
      </c>
      <c r="AH508" s="3">
        <v>257314266</v>
      </c>
      <c r="AI508" s="3">
        <v>0</v>
      </c>
      <c r="AJ508" s="3">
        <v>0</v>
      </c>
      <c r="AK508" s="3">
        <v>307.45578002929688</v>
      </c>
      <c r="AL508" s="3">
        <v>7.0683460235595703</v>
      </c>
      <c r="AM508" s="3">
        <v>52.052883148193359</v>
      </c>
      <c r="AN508" s="3">
        <v>21.670978546142578</v>
      </c>
    </row>
    <row r="509" spans="1:40">
      <c r="A509" s="3">
        <v>123464603</v>
      </c>
      <c r="B509" s="3" t="s">
        <v>284</v>
      </c>
      <c r="C509" s="3" t="s">
        <v>791</v>
      </c>
      <c r="D509" s="52" t="s">
        <v>41</v>
      </c>
      <c r="E509" s="52">
        <v>578223.4375</v>
      </c>
      <c r="F509" s="52">
        <v>163504.796875</v>
      </c>
      <c r="G509" s="52">
        <v>1035203.375</v>
      </c>
      <c r="H509" s="52">
        <v>34114.05078125</v>
      </c>
      <c r="I509" s="52">
        <v>88442.3046875</v>
      </c>
      <c r="J509" s="52">
        <v>950984.125</v>
      </c>
      <c r="K509" s="52">
        <v>206428.9375</v>
      </c>
      <c r="L509" s="52"/>
      <c r="M509" s="52">
        <v>578223.4375</v>
      </c>
      <c r="N509" s="52">
        <v>163504.796875</v>
      </c>
      <c r="O509" s="52">
        <v>1265248.5</v>
      </c>
      <c r="P509" s="52">
        <v>41694.94921875</v>
      </c>
      <c r="Q509" s="52"/>
      <c r="R509" s="52"/>
      <c r="V509" s="3">
        <v>163504.796875</v>
      </c>
      <c r="W509" s="3">
        <v>1942412</v>
      </c>
      <c r="X509" s="3">
        <v>2105916.75</v>
      </c>
      <c r="Y509" s="3">
        <v>1114488.875</v>
      </c>
      <c r="Z509" s="3">
        <v>1885167</v>
      </c>
      <c r="AA509" s="3">
        <v>6570372</v>
      </c>
      <c r="AB509" s="3">
        <v>0.6005394458770752</v>
      </c>
      <c r="AC509" s="3">
        <v>0.194814532995224</v>
      </c>
      <c r="AD509" s="3">
        <v>10940783</v>
      </c>
      <c r="AE509" s="3">
        <v>56051020</v>
      </c>
      <c r="AF509" s="3">
        <v>5179866</v>
      </c>
      <c r="AG509" s="3">
        <v>155697.28125</v>
      </c>
      <c r="AH509" s="3">
        <v>43289369</v>
      </c>
      <c r="AI509" s="3">
        <v>0</v>
      </c>
      <c r="AJ509" s="3">
        <v>0</v>
      </c>
      <c r="AK509" s="3">
        <v>278.03549194335938</v>
      </c>
      <c r="AL509" s="3">
        <v>13.525712966918945</v>
      </c>
      <c r="AM509" s="3">
        <v>70.269584655761719</v>
      </c>
      <c r="AN509" s="3">
        <v>33.268829345703125</v>
      </c>
    </row>
    <row r="510" spans="1:40">
      <c r="A510" s="3">
        <v>123465303</v>
      </c>
      <c r="B510" s="3" t="s">
        <v>296</v>
      </c>
      <c r="C510" s="3" t="s">
        <v>791</v>
      </c>
      <c r="D510" s="52" t="s">
        <v>41</v>
      </c>
      <c r="E510" s="52">
        <v>1336098</v>
      </c>
      <c r="F510" s="52">
        <v>418159.8125</v>
      </c>
      <c r="G510" s="52">
        <v>1487932.25</v>
      </c>
      <c r="H510" s="52">
        <v>113773.046875</v>
      </c>
      <c r="I510" s="52">
        <v>341401.96875</v>
      </c>
      <c r="J510" s="52">
        <v>2003988.75</v>
      </c>
      <c r="K510" s="52">
        <v>419828.21875</v>
      </c>
      <c r="L510" s="52"/>
      <c r="M510" s="52">
        <v>1336098</v>
      </c>
      <c r="N510" s="52">
        <v>418159.8125</v>
      </c>
      <c r="O510" s="52">
        <v>1818583.875</v>
      </c>
      <c r="P510" s="52">
        <v>139055.953125</v>
      </c>
      <c r="Q510" s="52"/>
      <c r="R510" s="52"/>
      <c r="V510" s="3">
        <v>418159.8125</v>
      </c>
      <c r="W510" s="3">
        <v>3699033.5</v>
      </c>
      <c r="X510" s="3">
        <v>4117193.25</v>
      </c>
      <c r="Y510" s="3">
        <v>2422148.5</v>
      </c>
      <c r="Z510" s="3">
        <v>3293738</v>
      </c>
      <c r="AA510" s="3">
        <v>15995340</v>
      </c>
      <c r="AB510" s="3">
        <v>0.62888228893280029</v>
      </c>
      <c r="AC510" s="3">
        <v>0.20816655457019806</v>
      </c>
      <c r="AD510" s="3">
        <v>25434552</v>
      </c>
      <c r="AE510" s="3">
        <v>122511416</v>
      </c>
      <c r="AF510" s="3">
        <v>9387397</v>
      </c>
      <c r="AG510" s="3">
        <v>340309.5</v>
      </c>
      <c r="AH510" s="3">
        <v>88025329</v>
      </c>
      <c r="AI510" s="3">
        <v>0</v>
      </c>
      <c r="AJ510" s="3">
        <v>0</v>
      </c>
      <c r="AK510" s="3">
        <v>258.66256713867188</v>
      </c>
      <c r="AL510" s="3">
        <v>12.098379135131836</v>
      </c>
      <c r="AM510" s="3">
        <v>74.739471435546875</v>
      </c>
      <c r="AN510" s="3">
        <v>27.584880828857422</v>
      </c>
    </row>
    <row r="511" spans="1:40">
      <c r="A511" s="3">
        <v>123465507</v>
      </c>
      <c r="B511" s="3" t="s">
        <v>604</v>
      </c>
      <c r="C511" s="3" t="s">
        <v>552</v>
      </c>
      <c r="D511" s="52" t="s">
        <v>41</v>
      </c>
      <c r="E511" s="52"/>
      <c r="F511" s="52"/>
      <c r="G511" s="52"/>
      <c r="H511" s="52"/>
      <c r="I511" s="52"/>
      <c r="J511" s="52">
        <v>230066.703125</v>
      </c>
      <c r="K511" s="52">
        <v>58963.48828125</v>
      </c>
      <c r="L511" s="52">
        <v>183844.203125</v>
      </c>
      <c r="M511" s="52"/>
      <c r="N511" s="52"/>
      <c r="O511" s="52"/>
      <c r="P511" s="52"/>
      <c r="Q511" s="52">
        <v>183844.203125</v>
      </c>
      <c r="R511" s="52"/>
      <c r="V511" s="3">
        <v>0</v>
      </c>
      <c r="W511" s="3">
        <v>242807.6875</v>
      </c>
      <c r="X511" s="3">
        <v>242807.6875</v>
      </c>
      <c r="Y511" s="3">
        <v>230066.703125</v>
      </c>
      <c r="Z511" s="3">
        <v>183844.203125</v>
      </c>
      <c r="AA511" s="3">
        <v>1131393.5</v>
      </c>
      <c r="AB511" s="3">
        <v>0.460919588804245</v>
      </c>
      <c r="AC511" s="3">
        <v>0.16719819605350494</v>
      </c>
      <c r="AD511" s="3">
        <v>2454644</v>
      </c>
      <c r="AE511" s="3">
        <v>14513556</v>
      </c>
      <c r="AF511" s="3">
        <v>2905092</v>
      </c>
      <c r="AG511" s="3">
        <v>40315.43359375</v>
      </c>
      <c r="AJ511" s="3">
        <v>0</v>
      </c>
      <c r="AL511" s="3">
        <v>6.022697925567627</v>
      </c>
      <c r="AM511" s="3">
        <v>60.885963439941406</v>
      </c>
      <c r="AN511" s="3">
        <v>72.059051513671875</v>
      </c>
    </row>
    <row r="512" spans="1:40">
      <c r="A512" s="3">
        <v>123465602</v>
      </c>
      <c r="B512" s="3" t="s">
        <v>334</v>
      </c>
      <c r="C512" s="3" t="s">
        <v>791</v>
      </c>
      <c r="D512" s="52" t="s">
        <v>41</v>
      </c>
      <c r="E512" s="52">
        <v>4113615.5</v>
      </c>
      <c r="F512" s="52">
        <v>1068345.625</v>
      </c>
      <c r="G512" s="52">
        <v>2085573.125</v>
      </c>
      <c r="H512" s="52">
        <v>6038934</v>
      </c>
      <c r="I512" s="52">
        <v>343197.375</v>
      </c>
      <c r="J512" s="52">
        <v>3113975.75</v>
      </c>
      <c r="K512" s="52">
        <v>632206.75</v>
      </c>
      <c r="L512" s="52"/>
      <c r="M512" s="52">
        <v>4113615.5</v>
      </c>
      <c r="N512" s="52">
        <v>1068345.625</v>
      </c>
      <c r="O512" s="52">
        <v>2549033.75</v>
      </c>
      <c r="P512" s="52">
        <v>7380919</v>
      </c>
      <c r="Q512" s="52"/>
      <c r="R512" s="52"/>
      <c r="V512" s="3">
        <v>1068345.625</v>
      </c>
      <c r="W512" s="3">
        <v>13213526</v>
      </c>
      <c r="X512" s="3">
        <v>14281872</v>
      </c>
      <c r="Y512" s="3">
        <v>4182321.5</v>
      </c>
      <c r="Z512" s="3">
        <v>14043568</v>
      </c>
      <c r="AA512" s="3">
        <v>31226122</v>
      </c>
      <c r="AB512" s="3">
        <v>0.67088878154754639</v>
      </c>
      <c r="AC512" s="3">
        <v>0.25411385297775269</v>
      </c>
      <c r="AD512" s="3">
        <v>46544408</v>
      </c>
      <c r="AE512" s="3">
        <v>172735200</v>
      </c>
      <c r="AF512" s="3">
        <v>55874900</v>
      </c>
      <c r="AG512" s="3">
        <v>479820</v>
      </c>
      <c r="AH512" s="3">
        <v>101877336</v>
      </c>
      <c r="AI512" s="3">
        <v>0</v>
      </c>
      <c r="AJ512" s="3">
        <v>0</v>
      </c>
      <c r="AK512" s="3">
        <v>212.32406616210938</v>
      </c>
      <c r="AL512" s="3">
        <v>29.76506233215332</v>
      </c>
      <c r="AM512" s="3">
        <v>97.003890991210938</v>
      </c>
      <c r="AN512" s="3">
        <v>116.44970703125</v>
      </c>
    </row>
    <row r="513" spans="1:40">
      <c r="A513" s="3">
        <v>123465702</v>
      </c>
      <c r="B513" s="3" t="s">
        <v>339</v>
      </c>
      <c r="C513" s="3" t="s">
        <v>791</v>
      </c>
      <c r="D513" s="52" t="s">
        <v>41</v>
      </c>
      <c r="E513" s="52">
        <v>2847288.5</v>
      </c>
      <c r="F513" s="52">
        <v>1203803.875</v>
      </c>
      <c r="G513" s="52">
        <v>3710600</v>
      </c>
      <c r="H513" s="52">
        <v>259892.546875</v>
      </c>
      <c r="I513" s="52">
        <v>360262.40625</v>
      </c>
      <c r="J513" s="52">
        <v>5636118</v>
      </c>
      <c r="K513" s="52">
        <v>1182914.5</v>
      </c>
      <c r="L513" s="52"/>
      <c r="M513" s="52">
        <v>2847288.5</v>
      </c>
      <c r="N513" s="52">
        <v>1203803.875</v>
      </c>
      <c r="O513" s="52">
        <v>4535178</v>
      </c>
      <c r="P513" s="52">
        <v>317646.4375</v>
      </c>
      <c r="Q513" s="52"/>
      <c r="R513" s="52"/>
      <c r="V513" s="3">
        <v>1203803.875</v>
      </c>
      <c r="W513" s="3">
        <v>8360958</v>
      </c>
      <c r="X513" s="3">
        <v>9564762</v>
      </c>
      <c r="Y513" s="3">
        <v>6839922</v>
      </c>
      <c r="Z513" s="3">
        <v>7700113</v>
      </c>
      <c r="AA513" s="3">
        <v>32734606</v>
      </c>
      <c r="AB513" s="3">
        <v>0.56238687038421631</v>
      </c>
      <c r="AC513" s="3">
        <v>0.19143202900886536</v>
      </c>
      <c r="AD513" s="3">
        <v>58206560</v>
      </c>
      <c r="AE513" s="3">
        <v>297258880</v>
      </c>
      <c r="AF513" s="3">
        <v>74239192</v>
      </c>
      <c r="AG513" s="3">
        <v>825719.125</v>
      </c>
      <c r="AH513" s="3">
        <v>214208707</v>
      </c>
      <c r="AI513" s="3">
        <v>0</v>
      </c>
      <c r="AJ513" s="3">
        <v>0</v>
      </c>
      <c r="AK513" s="3">
        <v>259.4207763671875</v>
      </c>
      <c r="AL513" s="3">
        <v>11.583554267883301</v>
      </c>
      <c r="AM513" s="3">
        <v>70.491958618164063</v>
      </c>
      <c r="AN513" s="3">
        <v>89.908531188964844</v>
      </c>
    </row>
    <row r="514" spans="1:40">
      <c r="A514" s="3">
        <v>123466103</v>
      </c>
      <c r="B514" s="3" t="s">
        <v>383</v>
      </c>
      <c r="C514" s="3" t="s">
        <v>791</v>
      </c>
      <c r="D514" s="52" t="s">
        <v>41</v>
      </c>
      <c r="E514" s="52">
        <v>1290654.25</v>
      </c>
      <c r="F514" s="52">
        <v>485127.75</v>
      </c>
      <c r="G514" s="52">
        <v>1500924.375</v>
      </c>
      <c r="H514" s="52">
        <v>227744.546875</v>
      </c>
      <c r="I514" s="52">
        <v>309434.0625</v>
      </c>
      <c r="J514" s="52">
        <v>2127232</v>
      </c>
      <c r="K514" s="52">
        <v>466130.625</v>
      </c>
      <c r="L514" s="52"/>
      <c r="M514" s="52">
        <v>1290654.25</v>
      </c>
      <c r="N514" s="52">
        <v>485127.75</v>
      </c>
      <c r="O514" s="52">
        <v>1834463</v>
      </c>
      <c r="P514" s="52">
        <v>278354.4375</v>
      </c>
      <c r="Q514" s="52"/>
      <c r="R514" s="52"/>
      <c r="V514" s="3">
        <v>485127.75</v>
      </c>
      <c r="W514" s="3">
        <v>3794887.5</v>
      </c>
      <c r="X514" s="3">
        <v>4280015</v>
      </c>
      <c r="Y514" s="3">
        <v>2612359.75</v>
      </c>
      <c r="Z514" s="3">
        <v>3403471.75</v>
      </c>
      <c r="AA514" s="3">
        <v>15995116</v>
      </c>
      <c r="AB514" s="3">
        <v>0.61513173580169678</v>
      </c>
      <c r="AC514" s="3">
        <v>0.21867501735687256</v>
      </c>
      <c r="AD514" s="3">
        <v>26002748</v>
      </c>
      <c r="AE514" s="3">
        <v>118270520</v>
      </c>
      <c r="AF514" s="3">
        <v>19165012</v>
      </c>
      <c r="AG514" s="3">
        <v>328529.21875</v>
      </c>
      <c r="AH514" s="3">
        <v>76329750</v>
      </c>
      <c r="AI514" s="3">
        <v>0</v>
      </c>
      <c r="AJ514" s="3">
        <v>0</v>
      </c>
      <c r="AK514" s="3">
        <v>232.33778381347656</v>
      </c>
      <c r="AL514" s="3">
        <v>13.027806282043457</v>
      </c>
      <c r="AM514" s="3">
        <v>79.148963928222656</v>
      </c>
      <c r="AN514" s="3">
        <v>58.335792541503906</v>
      </c>
    </row>
    <row r="515" spans="1:40">
      <c r="A515" s="3">
        <v>123466303</v>
      </c>
      <c r="B515" s="3" t="s">
        <v>397</v>
      </c>
      <c r="C515" s="3" t="s">
        <v>791</v>
      </c>
      <c r="D515" s="52" t="s">
        <v>41</v>
      </c>
      <c r="E515" s="52">
        <v>1593779.375</v>
      </c>
      <c r="F515" s="52">
        <v>420292.5</v>
      </c>
      <c r="G515" s="52">
        <v>1191322.625</v>
      </c>
      <c r="H515" s="52">
        <v>624753.875</v>
      </c>
      <c r="I515" s="52">
        <v>202255</v>
      </c>
      <c r="J515" s="52">
        <v>1301854</v>
      </c>
      <c r="K515" s="52">
        <v>271004.15625</v>
      </c>
      <c r="L515" s="52"/>
      <c r="M515" s="52">
        <v>1593779.375</v>
      </c>
      <c r="N515" s="52">
        <v>420292.5</v>
      </c>
      <c r="O515" s="52">
        <v>1456061</v>
      </c>
      <c r="P515" s="52">
        <v>763588.125</v>
      </c>
      <c r="Q515" s="52"/>
      <c r="R515" s="52"/>
      <c r="V515" s="3">
        <v>420292.5</v>
      </c>
      <c r="W515" s="3">
        <v>3883115.25</v>
      </c>
      <c r="X515" s="3">
        <v>4303408</v>
      </c>
      <c r="Y515" s="3">
        <v>1722146.5</v>
      </c>
      <c r="Z515" s="3">
        <v>3813428.5</v>
      </c>
      <c r="AA515" s="3">
        <v>15466354</v>
      </c>
      <c r="AB515" s="3">
        <v>0.71018922328948975</v>
      </c>
      <c r="AC515" s="3">
        <v>0.28283548355102539</v>
      </c>
      <c r="AD515" s="3">
        <v>21777794</v>
      </c>
      <c r="AE515" s="3">
        <v>74687456</v>
      </c>
      <c r="AF515" s="3">
        <v>26401308</v>
      </c>
      <c r="AG515" s="3">
        <v>207465.15625</v>
      </c>
      <c r="AH515" s="3">
        <v>41771468</v>
      </c>
      <c r="AI515" s="3">
        <v>0</v>
      </c>
      <c r="AJ515" s="3">
        <v>0</v>
      </c>
      <c r="AK515" s="3">
        <v>201.34208679199219</v>
      </c>
      <c r="AL515" s="3">
        <v>20.742799758911133</v>
      </c>
      <c r="AM515" s="3">
        <v>104.97084808349609</v>
      </c>
      <c r="AN515" s="3">
        <v>127.256591796875</v>
      </c>
    </row>
    <row r="516" spans="1:40">
      <c r="A516" s="3">
        <v>123466403</v>
      </c>
      <c r="B516" s="3" t="s">
        <v>398</v>
      </c>
      <c r="C516" s="3" t="s">
        <v>791</v>
      </c>
      <c r="D516" s="52" t="s">
        <v>41</v>
      </c>
      <c r="E516" s="52">
        <v>3162245.75</v>
      </c>
      <c r="F516" s="52">
        <v>549105.75</v>
      </c>
      <c r="G516" s="52">
        <v>1267739.875</v>
      </c>
      <c r="H516" s="52">
        <v>3123147.25</v>
      </c>
      <c r="I516" s="52">
        <v>122489.3984375</v>
      </c>
      <c r="J516" s="52">
        <v>1821345.625</v>
      </c>
      <c r="K516" s="52">
        <v>331904.71875</v>
      </c>
      <c r="L516" s="52">
        <v>36562.19921875</v>
      </c>
      <c r="M516" s="52">
        <v>3162245.75</v>
      </c>
      <c r="N516" s="52">
        <v>549105.75</v>
      </c>
      <c r="O516" s="52">
        <v>1549459.75</v>
      </c>
      <c r="P516" s="52">
        <v>3817179.75</v>
      </c>
      <c r="Q516" s="52">
        <v>36562.19921875</v>
      </c>
      <c r="R516" s="52"/>
      <c r="V516" s="3">
        <v>549105.75</v>
      </c>
      <c r="W516" s="3">
        <v>8044089</v>
      </c>
      <c r="X516" s="3">
        <v>8593195</v>
      </c>
      <c r="Y516" s="3">
        <v>2370451.5</v>
      </c>
      <c r="Z516" s="3">
        <v>8565447</v>
      </c>
      <c r="AA516" s="3">
        <v>22913174</v>
      </c>
      <c r="AB516" s="3">
        <v>0.66837137937545776</v>
      </c>
      <c r="AC516" s="3">
        <v>0.4488791823387146</v>
      </c>
      <c r="AD516" s="3">
        <v>34282100</v>
      </c>
      <c r="AE516" s="3">
        <v>73568160</v>
      </c>
      <c r="AF516" s="3">
        <v>24550136</v>
      </c>
      <c r="AG516" s="3">
        <v>204356</v>
      </c>
      <c r="AH516" s="3">
        <v>27235208</v>
      </c>
      <c r="AI516" s="3">
        <v>0</v>
      </c>
      <c r="AJ516" s="3">
        <v>0</v>
      </c>
      <c r="AK516" s="3">
        <v>133.27334594726563</v>
      </c>
      <c r="AL516" s="3">
        <v>42.050125122070313</v>
      </c>
      <c r="AM516" s="3">
        <v>167.75675964355469</v>
      </c>
      <c r="AN516" s="3">
        <v>120.1341552734375</v>
      </c>
    </row>
    <row r="517" spans="1:40">
      <c r="A517" s="3">
        <v>123467103</v>
      </c>
      <c r="B517" s="3" t="s">
        <v>444</v>
      </c>
      <c r="C517" s="3" t="s">
        <v>791</v>
      </c>
      <c r="D517" s="52" t="s">
        <v>41</v>
      </c>
      <c r="E517" s="52">
        <v>1872581</v>
      </c>
      <c r="F517" s="52">
        <v>639688.9375</v>
      </c>
      <c r="G517" s="52">
        <v>1666653.875</v>
      </c>
      <c r="H517" s="52">
        <v>236014.65625</v>
      </c>
      <c r="I517" s="52">
        <v>316843.75</v>
      </c>
      <c r="J517" s="52">
        <v>2320620.25</v>
      </c>
      <c r="K517" s="52">
        <v>468985.9375</v>
      </c>
      <c r="L517" s="52"/>
      <c r="M517" s="52">
        <v>1872581</v>
      </c>
      <c r="N517" s="52">
        <v>639688.9375</v>
      </c>
      <c r="O517" s="52">
        <v>2037021.5</v>
      </c>
      <c r="P517" s="52">
        <v>288462.34375</v>
      </c>
      <c r="Q517" s="52"/>
      <c r="R517" s="52"/>
      <c r="V517" s="3">
        <v>639688.9375</v>
      </c>
      <c r="W517" s="3">
        <v>4561079.5</v>
      </c>
      <c r="X517" s="3">
        <v>5200768.5</v>
      </c>
      <c r="Y517" s="3">
        <v>2960309.25</v>
      </c>
      <c r="Z517" s="3">
        <v>4198065</v>
      </c>
      <c r="AA517" s="3">
        <v>20878846</v>
      </c>
      <c r="AB517" s="3">
        <v>0.63868188858032227</v>
      </c>
      <c r="AC517" s="3">
        <v>0.23536418378353119</v>
      </c>
      <c r="AD517" s="3">
        <v>32690526</v>
      </c>
      <c r="AE517" s="3">
        <v>139614080</v>
      </c>
      <c r="AF517" s="3">
        <v>6267154</v>
      </c>
      <c r="AG517" s="3">
        <v>387816.875</v>
      </c>
      <c r="AH517" s="3">
        <v>96438604</v>
      </c>
      <c r="AI517" s="3">
        <v>0</v>
      </c>
      <c r="AJ517" s="3">
        <v>0</v>
      </c>
      <c r="AK517" s="3">
        <v>248.67047119140625</v>
      </c>
      <c r="AL517" s="3">
        <v>13.410371780395508</v>
      </c>
      <c r="AM517" s="3">
        <v>84.293716430664063</v>
      </c>
      <c r="AN517" s="3">
        <v>16.160085678100586</v>
      </c>
    </row>
    <row r="518" spans="1:40">
      <c r="A518" s="3">
        <v>123467203</v>
      </c>
      <c r="B518" s="3" t="s">
        <v>466</v>
      </c>
      <c r="C518" s="3" t="s">
        <v>791</v>
      </c>
      <c r="D518" s="52" t="s">
        <v>41</v>
      </c>
      <c r="E518" s="52">
        <v>394990.34375</v>
      </c>
      <c r="F518" s="52">
        <v>170532.59375</v>
      </c>
      <c r="G518" s="52">
        <v>1269344.625</v>
      </c>
      <c r="H518" s="52">
        <v>34390.80078125</v>
      </c>
      <c r="I518" s="52">
        <v>58501.09375</v>
      </c>
      <c r="J518" s="52">
        <v>1233236.625</v>
      </c>
      <c r="K518" s="52">
        <v>257714.421875</v>
      </c>
      <c r="L518" s="52"/>
      <c r="M518" s="52">
        <v>394990.34375</v>
      </c>
      <c r="N518" s="52">
        <v>170532.59375</v>
      </c>
      <c r="O518" s="52">
        <v>1551421.125</v>
      </c>
      <c r="P518" s="52">
        <v>42033.19921875</v>
      </c>
      <c r="Q518" s="52"/>
      <c r="R518" s="52"/>
      <c r="V518" s="3">
        <v>170532.59375</v>
      </c>
      <c r="W518" s="3">
        <v>2014941.25</v>
      </c>
      <c r="X518" s="3">
        <v>2185473.75</v>
      </c>
      <c r="Y518" s="3">
        <v>1403769.25</v>
      </c>
      <c r="Z518" s="3">
        <v>1988444.75</v>
      </c>
      <c r="AA518" s="3">
        <v>6277504.5</v>
      </c>
      <c r="AB518" s="3">
        <v>0.52951782941818237</v>
      </c>
      <c r="AC518" s="3">
        <v>0.18345934152603149</v>
      </c>
      <c r="AD518" s="3">
        <v>11855133</v>
      </c>
      <c r="AE518" s="3">
        <v>65082512</v>
      </c>
      <c r="AF518" s="3">
        <v>20429408</v>
      </c>
      <c r="AG518" s="3">
        <v>180784.75</v>
      </c>
      <c r="AH518" s="3">
        <v>49125767</v>
      </c>
      <c r="AI518" s="3">
        <v>0</v>
      </c>
      <c r="AJ518" s="3">
        <v>0</v>
      </c>
      <c r="AK518" s="3">
        <v>271.73623657226563</v>
      </c>
      <c r="AL518" s="3">
        <v>12.08881664276123</v>
      </c>
      <c r="AM518" s="3">
        <v>65.575958251953125</v>
      </c>
      <c r="AN518" s="3">
        <v>113.00404357910156</v>
      </c>
    </row>
    <row r="519" spans="1:40">
      <c r="A519" s="3">
        <v>123467303</v>
      </c>
      <c r="B519" s="3" t="s">
        <v>463</v>
      </c>
      <c r="C519" s="3" t="s">
        <v>791</v>
      </c>
      <c r="D519" s="52" t="s">
        <v>41</v>
      </c>
      <c r="E519" s="52">
        <v>2200513</v>
      </c>
      <c r="F519" s="52">
        <v>535883.6875</v>
      </c>
      <c r="G519" s="52">
        <v>1853232.875</v>
      </c>
      <c r="H519" s="52">
        <v>199124.09375</v>
      </c>
      <c r="I519" s="52">
        <v>367451.625</v>
      </c>
      <c r="J519" s="52">
        <v>3080587.25</v>
      </c>
      <c r="K519" s="52">
        <v>693132.1875</v>
      </c>
      <c r="L519" s="52"/>
      <c r="M519" s="52">
        <v>2200513</v>
      </c>
      <c r="N519" s="52">
        <v>535883.6875</v>
      </c>
      <c r="O519" s="52">
        <v>2265062.5</v>
      </c>
      <c r="P519" s="52">
        <v>243373.90625</v>
      </c>
      <c r="Q519" s="52"/>
      <c r="R519" s="52"/>
      <c r="V519" s="3">
        <v>535883.6875</v>
      </c>
      <c r="W519" s="3">
        <v>5313453.5</v>
      </c>
      <c r="X519" s="3">
        <v>5849337</v>
      </c>
      <c r="Y519" s="3">
        <v>3616471</v>
      </c>
      <c r="Z519" s="3">
        <v>4708949.5</v>
      </c>
      <c r="AA519" s="3">
        <v>21882360</v>
      </c>
      <c r="AB519" s="3">
        <v>0.60249036550521851</v>
      </c>
      <c r="AC519" s="3">
        <v>0.19906707108020782</v>
      </c>
      <c r="AD519" s="3">
        <v>36319852</v>
      </c>
      <c r="AE519" s="3">
        <v>183071392</v>
      </c>
      <c r="AF519" s="3">
        <v>19479174</v>
      </c>
      <c r="AG519" s="3">
        <v>508531.65625</v>
      </c>
      <c r="AH519" s="3">
        <v>133942737</v>
      </c>
      <c r="AI519" s="3">
        <v>0</v>
      </c>
      <c r="AJ519" s="3">
        <v>0</v>
      </c>
      <c r="AK519" s="3">
        <v>263.39114379882813</v>
      </c>
      <c r="AL519" s="3">
        <v>11.502405166625977</v>
      </c>
      <c r="AM519" s="3">
        <v>71.421028137207031</v>
      </c>
      <c r="AN519" s="3">
        <v>38.304740905761719</v>
      </c>
    </row>
    <row r="520" spans="1:40">
      <c r="A520" s="3">
        <v>123468303</v>
      </c>
      <c r="B520" s="3" t="s">
        <v>500</v>
      </c>
      <c r="C520" s="3" t="s">
        <v>791</v>
      </c>
      <c r="D520" s="52" t="s">
        <v>41</v>
      </c>
      <c r="E520" s="52">
        <v>646985.25</v>
      </c>
      <c r="F520" s="52">
        <v>327656.6875</v>
      </c>
      <c r="G520" s="52">
        <v>1673263.25</v>
      </c>
      <c r="H520" s="52">
        <v>64195.6484375</v>
      </c>
      <c r="I520" s="52">
        <v>92337.9765625</v>
      </c>
      <c r="J520" s="52">
        <v>1998901.5</v>
      </c>
      <c r="K520" s="52">
        <v>436755.4375</v>
      </c>
      <c r="L520" s="52"/>
      <c r="M520" s="52">
        <v>646985.25</v>
      </c>
      <c r="N520" s="52">
        <v>327656.6875</v>
      </c>
      <c r="O520" s="52">
        <v>2045099.375</v>
      </c>
      <c r="P520" s="52">
        <v>78461.3515625</v>
      </c>
      <c r="Q520" s="52"/>
      <c r="R520" s="52"/>
      <c r="V520" s="3">
        <v>327656.6875</v>
      </c>
      <c r="W520" s="3">
        <v>2913537.75</v>
      </c>
      <c r="X520" s="3">
        <v>3241194.5</v>
      </c>
      <c r="Y520" s="3">
        <v>2326558.25</v>
      </c>
      <c r="Z520" s="3">
        <v>2770545.75</v>
      </c>
      <c r="AA520" s="3">
        <v>10446867</v>
      </c>
      <c r="AB520" s="3">
        <v>0.53371959924697876</v>
      </c>
      <c r="AC520" s="3">
        <v>0.17133195698261261</v>
      </c>
      <c r="AD520" s="3">
        <v>19573700</v>
      </c>
      <c r="AE520" s="3">
        <v>113185056</v>
      </c>
      <c r="AF520" s="3">
        <v>14177260</v>
      </c>
      <c r="AG520" s="3">
        <v>314402.9375</v>
      </c>
      <c r="AH520" s="3">
        <v>85449700</v>
      </c>
      <c r="AI520" s="3">
        <v>0</v>
      </c>
      <c r="AJ520" s="3">
        <v>0</v>
      </c>
      <c r="AK520" s="3">
        <v>271.78402709960938</v>
      </c>
      <c r="AL520" s="3">
        <v>10.309046745300293</v>
      </c>
      <c r="AM520" s="3">
        <v>62.256732940673828</v>
      </c>
      <c r="AN520" s="3">
        <v>45.092643737792969</v>
      </c>
    </row>
    <row r="521" spans="1:40">
      <c r="A521" s="3">
        <v>123468402</v>
      </c>
      <c r="B521" s="3" t="s">
        <v>501</v>
      </c>
      <c r="C521" s="3" t="s">
        <v>791</v>
      </c>
      <c r="D521" s="52" t="s">
        <v>41</v>
      </c>
      <c r="E521" s="52">
        <v>705023.5625</v>
      </c>
      <c r="F521" s="52">
        <v>239340.15625</v>
      </c>
      <c r="G521" s="52">
        <v>525041.375</v>
      </c>
      <c r="H521" s="52">
        <v>61795.80078125</v>
      </c>
      <c r="I521" s="52">
        <v>63138.796875</v>
      </c>
      <c r="J521" s="52">
        <v>2163199</v>
      </c>
      <c r="K521" s="52">
        <v>460845.40625</v>
      </c>
      <c r="L521" s="52"/>
      <c r="M521" s="52">
        <v>705023.5625</v>
      </c>
      <c r="N521" s="52">
        <v>239340.15625</v>
      </c>
      <c r="O521" s="52">
        <v>641717.25</v>
      </c>
      <c r="P521" s="52">
        <v>75528.203125</v>
      </c>
      <c r="Q521" s="52"/>
      <c r="R521" s="52"/>
      <c r="V521" s="3">
        <v>239340.15625</v>
      </c>
      <c r="W521" s="3">
        <v>1815844.875</v>
      </c>
      <c r="X521" s="3">
        <v>2055185</v>
      </c>
      <c r="Y521" s="3">
        <v>2402539.25</v>
      </c>
      <c r="Z521" s="3">
        <v>1422269</v>
      </c>
      <c r="AA521" s="3">
        <v>7844549.5</v>
      </c>
      <c r="AB521" s="3">
        <v>0.45375227928161621</v>
      </c>
      <c r="AC521" s="3">
        <v>0.12623873353004456</v>
      </c>
      <c r="AD521" s="3">
        <v>17288176</v>
      </c>
      <c r="AE521" s="3">
        <v>136481152</v>
      </c>
      <c r="AF521" s="3">
        <v>19492812</v>
      </c>
      <c r="AG521" s="3">
        <v>379114.3125</v>
      </c>
      <c r="AH521" s="3">
        <v>99943147</v>
      </c>
      <c r="AI521" s="3">
        <v>0</v>
      </c>
      <c r="AJ521" s="3">
        <v>0</v>
      </c>
      <c r="AK521" s="3">
        <v>263.62271118164063</v>
      </c>
      <c r="AL521" s="3">
        <v>5.4210166931152344</v>
      </c>
      <c r="AM521" s="3">
        <v>45.601486206054688</v>
      </c>
      <c r="AN521" s="3">
        <v>51.416713714599609</v>
      </c>
    </row>
    <row r="522" spans="1:40">
      <c r="A522" s="3">
        <v>123468503</v>
      </c>
      <c r="B522" s="3" t="s">
        <v>502</v>
      </c>
      <c r="C522" s="3" t="s">
        <v>791</v>
      </c>
      <c r="D522" s="52" t="s">
        <v>41</v>
      </c>
      <c r="E522" s="52">
        <v>988462.375</v>
      </c>
      <c r="F522" s="52">
        <v>331538.6875</v>
      </c>
      <c r="G522" s="52">
        <v>940131.1875</v>
      </c>
      <c r="H522" s="52">
        <v>84223.796875</v>
      </c>
      <c r="I522" s="52">
        <v>106496.171875</v>
      </c>
      <c r="J522" s="52">
        <v>1330980.75</v>
      </c>
      <c r="K522" s="52">
        <v>290248.96875</v>
      </c>
      <c r="L522" s="52"/>
      <c r="M522" s="52">
        <v>988462.375</v>
      </c>
      <c r="N522" s="52">
        <v>331538.6875</v>
      </c>
      <c r="O522" s="52">
        <v>1149049.25</v>
      </c>
      <c r="P522" s="52">
        <v>102940.203125</v>
      </c>
      <c r="Q522" s="52"/>
      <c r="R522" s="52"/>
      <c r="V522" s="3">
        <v>331538.6875</v>
      </c>
      <c r="W522" s="3">
        <v>2409562.5</v>
      </c>
      <c r="X522" s="3">
        <v>2741101.25</v>
      </c>
      <c r="Y522" s="3">
        <v>1662519.5</v>
      </c>
      <c r="Z522" s="3">
        <v>2240451.75</v>
      </c>
      <c r="AA522" s="3">
        <v>9630003</v>
      </c>
      <c r="AB522" s="3">
        <v>0.61761248111724854</v>
      </c>
      <c r="AC522" s="3">
        <v>0.21185193955898285</v>
      </c>
      <c r="AD522" s="3">
        <v>15592306</v>
      </c>
      <c r="AE522" s="3">
        <v>71228512</v>
      </c>
      <c r="AF522" s="3">
        <v>18729340</v>
      </c>
      <c r="AG522" s="3">
        <v>197856.984375</v>
      </c>
      <c r="AH522" s="3">
        <v>53546901</v>
      </c>
      <c r="AI522" s="3">
        <v>0</v>
      </c>
      <c r="AJ522" s="3">
        <v>0</v>
      </c>
      <c r="AK522" s="3">
        <v>270.63436889648438</v>
      </c>
      <c r="AL522" s="3">
        <v>13.853952407836914</v>
      </c>
      <c r="AM522" s="3">
        <v>78.805938720703125</v>
      </c>
      <c r="AN522" s="3">
        <v>94.661003112792969</v>
      </c>
    </row>
    <row r="523" spans="1:40">
      <c r="A523" s="3">
        <v>123468603</v>
      </c>
      <c r="B523" s="3" t="s">
        <v>503</v>
      </c>
      <c r="C523" s="3" t="s">
        <v>791</v>
      </c>
      <c r="D523" s="52" t="s">
        <v>41</v>
      </c>
      <c r="E523" s="52">
        <v>1599314.875</v>
      </c>
      <c r="F523" s="52">
        <v>367367.6875</v>
      </c>
      <c r="G523" s="52">
        <v>890882.75</v>
      </c>
      <c r="H523" s="52">
        <v>170268.296875</v>
      </c>
      <c r="I523" s="52">
        <v>323461.28125</v>
      </c>
      <c r="J523" s="52">
        <v>1150838.125</v>
      </c>
      <c r="K523" s="52">
        <v>250288.5</v>
      </c>
      <c r="L523" s="52"/>
      <c r="M523" s="52">
        <v>1599314.875</v>
      </c>
      <c r="N523" s="52">
        <v>367367.6875</v>
      </c>
      <c r="O523" s="52">
        <v>1088856.625</v>
      </c>
      <c r="P523" s="52">
        <v>208105.703125</v>
      </c>
      <c r="Q523" s="52"/>
      <c r="R523" s="52"/>
      <c r="V523" s="3">
        <v>367367.6875</v>
      </c>
      <c r="W523" s="3">
        <v>3234215.5</v>
      </c>
      <c r="X523" s="3">
        <v>3601583.25</v>
      </c>
      <c r="Y523" s="3">
        <v>1518205.75</v>
      </c>
      <c r="Z523" s="3">
        <v>2896277.25</v>
      </c>
      <c r="AA523" s="3">
        <v>15902925</v>
      </c>
      <c r="AB523" s="3">
        <v>0.72592180967330933</v>
      </c>
      <c r="AC523" s="3">
        <v>0.31600850820541382</v>
      </c>
      <c r="AD523" s="3">
        <v>21907214</v>
      </c>
      <c r="AE523" s="3">
        <v>69618176</v>
      </c>
      <c r="AF523" s="3">
        <v>13060247</v>
      </c>
      <c r="AG523" s="3">
        <v>193383.828125</v>
      </c>
      <c r="AH523" s="3">
        <v>43763782</v>
      </c>
      <c r="AI523" s="3">
        <v>0</v>
      </c>
      <c r="AJ523" s="3">
        <v>0</v>
      </c>
      <c r="AK523" s="3">
        <v>226.30528259277344</v>
      </c>
      <c r="AL523" s="3">
        <v>18.624013900756836</v>
      </c>
      <c r="AM523" s="3">
        <v>113.28359222412109</v>
      </c>
      <c r="AN523" s="3">
        <v>67.535362243652344</v>
      </c>
    </row>
    <row r="524" spans="1:40">
      <c r="A524" s="3">
        <v>123469007</v>
      </c>
      <c r="B524" s="3" t="s">
        <v>620</v>
      </c>
      <c r="C524" s="3" t="s">
        <v>552</v>
      </c>
      <c r="D524" s="52" t="s">
        <v>41</v>
      </c>
      <c r="E524" s="52"/>
      <c r="F524" s="52"/>
      <c r="G524" s="52"/>
      <c r="H524" s="52"/>
      <c r="I524" s="52"/>
      <c r="J524" s="52">
        <v>137761.125</v>
      </c>
      <c r="K524" s="52">
        <v>30142.005859375</v>
      </c>
      <c r="L524" s="52">
        <v>155054.09375</v>
      </c>
      <c r="M524" s="52"/>
      <c r="N524" s="52"/>
      <c r="O524" s="52"/>
      <c r="P524" s="52"/>
      <c r="Q524" s="52">
        <v>155054.09375</v>
      </c>
      <c r="R524" s="52"/>
      <c r="V524" s="3">
        <v>0</v>
      </c>
      <c r="W524" s="3">
        <v>185196.09375</v>
      </c>
      <c r="X524" s="3">
        <v>185196.09375</v>
      </c>
      <c r="Y524" s="3">
        <v>137761.125</v>
      </c>
      <c r="Z524" s="3">
        <v>155054.09375</v>
      </c>
      <c r="AA524" s="3">
        <v>755366.375</v>
      </c>
      <c r="AB524" s="3">
        <v>0.50535231828689575</v>
      </c>
      <c r="AC524" s="3">
        <v>0.19179406762123108</v>
      </c>
      <c r="AD524" s="3">
        <v>1494732.25</v>
      </c>
      <c r="AE524" s="3">
        <v>7779664</v>
      </c>
      <c r="AF524" s="3">
        <v>196307</v>
      </c>
      <c r="AG524" s="3">
        <v>21610.177734375</v>
      </c>
      <c r="AJ524" s="3">
        <v>0</v>
      </c>
      <c r="AL524" s="3">
        <v>8.569854736328125</v>
      </c>
      <c r="AM524" s="3">
        <v>69.167976379394531</v>
      </c>
      <c r="AN524" s="3">
        <v>9.0840063095092773</v>
      </c>
    </row>
    <row r="525" spans="1:40">
      <c r="A525" s="3">
        <v>123469303</v>
      </c>
      <c r="B525" s="3" t="s">
        <v>542</v>
      </c>
      <c r="C525" s="3" t="s">
        <v>791</v>
      </c>
      <c r="D525" s="52" t="s">
        <v>41</v>
      </c>
      <c r="E525" s="52">
        <v>718081.9375</v>
      </c>
      <c r="F525" s="52">
        <v>330168</v>
      </c>
      <c r="G525" s="52">
        <v>2019501.125</v>
      </c>
      <c r="H525" s="52">
        <v>70673.8515625</v>
      </c>
      <c r="I525" s="52">
        <v>57702.98828125</v>
      </c>
      <c r="J525" s="52">
        <v>2342775</v>
      </c>
      <c r="K525" s="52">
        <v>515675.53125</v>
      </c>
      <c r="L525" s="52"/>
      <c r="M525" s="52">
        <v>718081.9375</v>
      </c>
      <c r="N525" s="52">
        <v>330168</v>
      </c>
      <c r="O525" s="52">
        <v>2468279.25</v>
      </c>
      <c r="P525" s="52">
        <v>86379.1484375</v>
      </c>
      <c r="Q525" s="52"/>
      <c r="R525" s="52"/>
      <c r="V525" s="3">
        <v>330168</v>
      </c>
      <c r="W525" s="3">
        <v>3381635.25</v>
      </c>
      <c r="X525" s="3">
        <v>3711803.25</v>
      </c>
      <c r="Y525" s="3">
        <v>2672943</v>
      </c>
      <c r="Z525" s="3">
        <v>3272740.5</v>
      </c>
      <c r="AA525" s="3">
        <v>11163058</v>
      </c>
      <c r="AB525" s="3">
        <v>0.50855016708374023</v>
      </c>
      <c r="AC525" s="3">
        <v>0.18836119771003723</v>
      </c>
      <c r="AD525" s="3">
        <v>21950752</v>
      </c>
      <c r="AE525" s="3">
        <v>115577096</v>
      </c>
      <c r="AF525" s="3">
        <v>3471922</v>
      </c>
      <c r="AG525" s="3">
        <v>321047.5</v>
      </c>
      <c r="AH525" s="3">
        <v>84738290</v>
      </c>
      <c r="AI525" s="3">
        <v>0</v>
      </c>
      <c r="AJ525" s="3">
        <v>0</v>
      </c>
      <c r="AK525" s="3">
        <v>263.94314575195313</v>
      </c>
      <c r="AL525" s="3">
        <v>11.561539649963379</v>
      </c>
      <c r="AM525" s="3">
        <v>68.372283935546875</v>
      </c>
      <c r="AN525" s="3">
        <v>10.814355850219727</v>
      </c>
    </row>
    <row r="526" spans="1:40">
      <c r="A526" s="3">
        <v>124000000</v>
      </c>
      <c r="B526" s="3" t="s">
        <v>649</v>
      </c>
      <c r="C526" s="3" t="s">
        <v>627</v>
      </c>
      <c r="D526" s="52" t="s">
        <v>66</v>
      </c>
      <c r="E526" s="52"/>
      <c r="F526" s="52"/>
      <c r="G526" s="52"/>
      <c r="H526" s="52"/>
      <c r="I526" s="52"/>
      <c r="J526" s="52">
        <v>3481196.75</v>
      </c>
      <c r="K526" s="52">
        <v>712833.9375</v>
      </c>
      <c r="L526" s="52"/>
      <c r="M526" s="52"/>
      <c r="N526" s="52"/>
      <c r="O526" s="52"/>
      <c r="P526" s="52"/>
      <c r="Q526" s="52"/>
      <c r="R526" s="52">
        <v>431449.46875</v>
      </c>
      <c r="S526" s="3">
        <v>1058573.5</v>
      </c>
      <c r="T526" s="3">
        <v>1826839.125</v>
      </c>
      <c r="U526" s="3">
        <v>1826839.125</v>
      </c>
      <c r="V526" s="3">
        <v>1826839.125</v>
      </c>
      <c r="W526" s="3">
        <v>4029696</v>
      </c>
      <c r="X526" s="3">
        <v>5856535</v>
      </c>
      <c r="Y526" s="3">
        <v>3481196.75</v>
      </c>
      <c r="Z526" s="3">
        <v>0</v>
      </c>
      <c r="AA526" s="3">
        <v>27594508</v>
      </c>
      <c r="AB526" s="3">
        <v>0.52229321002960205</v>
      </c>
      <c r="AC526" s="3">
        <v>0.20381863415241241</v>
      </c>
      <c r="AD526" s="3">
        <v>52833368</v>
      </c>
      <c r="AE526" s="3">
        <v>257319360</v>
      </c>
      <c r="AF526" s="3">
        <v>19139346</v>
      </c>
      <c r="AG526" s="3">
        <v>714776</v>
      </c>
      <c r="AJ526" s="3">
        <v>0</v>
      </c>
      <c r="AL526" s="3">
        <v>8.1935253143310547</v>
      </c>
      <c r="AM526" s="3">
        <v>73.915977478027344</v>
      </c>
      <c r="AN526" s="3">
        <v>26.776704788208008</v>
      </c>
    </row>
    <row r="527" spans="1:40">
      <c r="A527" s="3">
        <v>124150503</v>
      </c>
      <c r="B527" s="3" t="s">
        <v>65</v>
      </c>
      <c r="C527" s="3" t="s">
        <v>791</v>
      </c>
      <c r="D527" s="52" t="s">
        <v>66</v>
      </c>
      <c r="E527" s="52">
        <v>2675335</v>
      </c>
      <c r="F527" s="52">
        <v>553968.75</v>
      </c>
      <c r="G527" s="52">
        <v>2096102.125</v>
      </c>
      <c r="H527" s="52">
        <v>2112896.25</v>
      </c>
      <c r="I527" s="52">
        <v>410288.125</v>
      </c>
      <c r="J527" s="52">
        <v>1702260.125</v>
      </c>
      <c r="K527" s="52">
        <v>374273.21875</v>
      </c>
      <c r="L527" s="52"/>
      <c r="M527" s="52">
        <v>2675335</v>
      </c>
      <c r="N527" s="52">
        <v>553968.75</v>
      </c>
      <c r="O527" s="52">
        <v>2561902.5</v>
      </c>
      <c r="P527" s="52">
        <v>2582428.75</v>
      </c>
      <c r="Q527" s="52"/>
      <c r="R527" s="52"/>
      <c r="V527" s="3">
        <v>553968.75</v>
      </c>
      <c r="W527" s="3">
        <v>7668894</v>
      </c>
      <c r="X527" s="3">
        <v>8222863</v>
      </c>
      <c r="Y527" s="3">
        <v>2256229</v>
      </c>
      <c r="Z527" s="3">
        <v>7819666</v>
      </c>
      <c r="AA527" s="3">
        <v>26101976</v>
      </c>
      <c r="AB527" s="3">
        <v>0.75654023885726929</v>
      </c>
      <c r="AC527" s="3">
        <v>0.33675715327262878</v>
      </c>
      <c r="AD527" s="3">
        <v>34501768</v>
      </c>
      <c r="AE527" s="3">
        <v>99955920</v>
      </c>
      <c r="AF527" s="3">
        <v>31041646</v>
      </c>
      <c r="AG527" s="3">
        <v>277655.34375</v>
      </c>
      <c r="AH527" s="3">
        <v>63028792</v>
      </c>
      <c r="AI527" s="3">
        <v>0</v>
      </c>
      <c r="AJ527" s="3">
        <v>0</v>
      </c>
      <c r="AK527" s="3">
        <v>227.00370788574219</v>
      </c>
      <c r="AL527" s="3">
        <v>29.615360260009766</v>
      </c>
      <c r="AM527" s="3">
        <v>124.26113128662109</v>
      </c>
      <c r="AN527" s="3">
        <v>111.79920196533203</v>
      </c>
    </row>
    <row r="528" spans="1:40">
      <c r="A528" s="3">
        <v>124151607</v>
      </c>
      <c r="B528" s="3" t="s">
        <v>565</v>
      </c>
      <c r="C528" s="3" t="s">
        <v>552</v>
      </c>
      <c r="D528" s="52" t="s">
        <v>66</v>
      </c>
      <c r="E528" s="52"/>
      <c r="F528" s="52"/>
      <c r="G528" s="52"/>
      <c r="H528" s="52"/>
      <c r="I528" s="52"/>
      <c r="J528" s="52">
        <v>466529.84375</v>
      </c>
      <c r="K528" s="52">
        <v>98657.6328125</v>
      </c>
      <c r="L528" s="52">
        <v>533153.6875</v>
      </c>
      <c r="M528" s="52"/>
      <c r="N528" s="52"/>
      <c r="O528" s="52"/>
      <c r="P528" s="52"/>
      <c r="Q528" s="52">
        <v>533153.6875</v>
      </c>
      <c r="R528" s="52"/>
      <c r="V528" s="3">
        <v>0</v>
      </c>
      <c r="W528" s="3">
        <v>631811.3125</v>
      </c>
      <c r="X528" s="3">
        <v>631811.3125</v>
      </c>
      <c r="Y528" s="3">
        <v>466529.84375</v>
      </c>
      <c r="Z528" s="3">
        <v>533153.6875</v>
      </c>
      <c r="AA528" s="3">
        <v>2577725.25</v>
      </c>
      <c r="AB528" s="3">
        <v>0.50984036922454834</v>
      </c>
      <c r="AC528" s="3">
        <v>0.14479738473892212</v>
      </c>
      <c r="AD528" s="3">
        <v>5055945.5</v>
      </c>
      <c r="AE528" s="3">
        <v>34975156</v>
      </c>
      <c r="AF528" s="3">
        <v>935994</v>
      </c>
      <c r="AG528" s="3">
        <v>97153.2109375</v>
      </c>
      <c r="AJ528" s="3">
        <v>0</v>
      </c>
      <c r="AL528" s="3">
        <v>6.5032467842102051</v>
      </c>
      <c r="AM528" s="3">
        <v>52.040950775146484</v>
      </c>
      <c r="AN528" s="3">
        <v>9.6342058181762695</v>
      </c>
    </row>
    <row r="529" spans="1:40">
      <c r="A529" s="3">
        <v>124151902</v>
      </c>
      <c r="B529" s="3" t="s">
        <v>138</v>
      </c>
      <c r="C529" s="3" t="s">
        <v>791</v>
      </c>
      <c r="D529" s="52" t="s">
        <v>66</v>
      </c>
      <c r="E529" s="52">
        <v>5343255</v>
      </c>
      <c r="F529" s="52">
        <v>1286135.375</v>
      </c>
      <c r="G529" s="52">
        <v>3027503.75</v>
      </c>
      <c r="H529" s="52">
        <v>4887594</v>
      </c>
      <c r="I529" s="52">
        <v>694309.0625</v>
      </c>
      <c r="J529" s="52">
        <v>1797389.125</v>
      </c>
      <c r="K529" s="52">
        <v>373741.5</v>
      </c>
      <c r="L529" s="52"/>
      <c r="M529" s="52">
        <v>5343255</v>
      </c>
      <c r="N529" s="52">
        <v>1286135.375</v>
      </c>
      <c r="O529" s="52">
        <v>3700282.5</v>
      </c>
      <c r="P529" s="52">
        <v>5973726</v>
      </c>
      <c r="Q529" s="52"/>
      <c r="R529" s="52"/>
      <c r="V529" s="3">
        <v>1286135.375</v>
      </c>
      <c r="W529" s="3">
        <v>14326404</v>
      </c>
      <c r="X529" s="3">
        <v>15612539</v>
      </c>
      <c r="Y529" s="3">
        <v>3083524.5</v>
      </c>
      <c r="Z529" s="3">
        <v>15017264</v>
      </c>
      <c r="AA529" s="3">
        <v>47005284</v>
      </c>
      <c r="AB529" s="3">
        <v>0.81560689210891724</v>
      </c>
      <c r="AC529" s="3">
        <v>0.28997385501861572</v>
      </c>
      <c r="AD529" s="3">
        <v>57632280</v>
      </c>
      <c r="AE529" s="3">
        <v>193042400</v>
      </c>
      <c r="AF529" s="3">
        <v>33322222</v>
      </c>
      <c r="AG529" s="3">
        <v>536228.875</v>
      </c>
      <c r="AH529" s="3">
        <v>124037080</v>
      </c>
      <c r="AI529" s="3">
        <v>0</v>
      </c>
      <c r="AJ529" s="3">
        <v>0</v>
      </c>
      <c r="AK529" s="3">
        <v>231.31369018554688</v>
      </c>
      <c r="AL529" s="3">
        <v>29.115438461303711</v>
      </c>
      <c r="AM529" s="3">
        <v>107.47702026367188</v>
      </c>
      <c r="AN529" s="3">
        <v>62.141788482666016</v>
      </c>
    </row>
    <row r="530" spans="1:40">
      <c r="A530" s="3">
        <v>124152003</v>
      </c>
      <c r="B530" s="3" t="s">
        <v>171</v>
      </c>
      <c r="C530" s="3" t="s">
        <v>791</v>
      </c>
      <c r="D530" s="52" t="s">
        <v>66</v>
      </c>
      <c r="E530" s="52">
        <v>2952362.75</v>
      </c>
      <c r="F530" s="52">
        <v>1106943.25</v>
      </c>
      <c r="G530" s="52">
        <v>2995352.5</v>
      </c>
      <c r="H530" s="52">
        <v>1317332.25</v>
      </c>
      <c r="I530" s="52">
        <v>672556.625</v>
      </c>
      <c r="J530" s="52">
        <v>4723951.5</v>
      </c>
      <c r="K530" s="52">
        <v>1006552.9375</v>
      </c>
      <c r="L530" s="52"/>
      <c r="M530" s="52">
        <v>2952362.75</v>
      </c>
      <c r="N530" s="52">
        <v>1106943.25</v>
      </c>
      <c r="O530" s="52">
        <v>3660986.5</v>
      </c>
      <c r="P530" s="52">
        <v>1610072.75</v>
      </c>
      <c r="Q530" s="52"/>
      <c r="R530" s="52"/>
      <c r="V530" s="3">
        <v>1106943.25</v>
      </c>
      <c r="W530" s="3">
        <v>8944156</v>
      </c>
      <c r="X530" s="3">
        <v>10051099</v>
      </c>
      <c r="Y530" s="3">
        <v>5830895</v>
      </c>
      <c r="Z530" s="3">
        <v>8223422</v>
      </c>
      <c r="AA530" s="3">
        <v>35262920</v>
      </c>
      <c r="AB530" s="3">
        <v>0.62126964330673218</v>
      </c>
      <c r="AC530" s="3">
        <v>0.22571295499801636</v>
      </c>
      <c r="AD530" s="3">
        <v>56759444</v>
      </c>
      <c r="AE530" s="3">
        <v>250514208</v>
      </c>
      <c r="AF530" s="3">
        <v>22676004</v>
      </c>
      <c r="AG530" s="3">
        <v>695872.8125</v>
      </c>
      <c r="AH530" s="3">
        <v>175725413</v>
      </c>
      <c r="AI530" s="3">
        <v>0</v>
      </c>
      <c r="AJ530" s="3">
        <v>0</v>
      </c>
      <c r="AK530" s="3">
        <v>252.52519226074219</v>
      </c>
      <c r="AL530" s="3">
        <v>14.443873405456543</v>
      </c>
      <c r="AM530" s="3">
        <v>81.565834045410156</v>
      </c>
      <c r="AN530" s="3">
        <v>32.586421966552734</v>
      </c>
    </row>
    <row r="531" spans="1:40">
      <c r="A531" s="3">
        <v>124153503</v>
      </c>
      <c r="B531" s="3" t="s">
        <v>218</v>
      </c>
      <c r="C531" s="3" t="s">
        <v>791</v>
      </c>
      <c r="D531" s="52" t="s">
        <v>66</v>
      </c>
      <c r="E531" s="52">
        <v>670170.125</v>
      </c>
      <c r="F531" s="52">
        <v>251141.84375</v>
      </c>
      <c r="G531" s="52">
        <v>826896</v>
      </c>
      <c r="H531" s="52">
        <v>61470.8984375</v>
      </c>
      <c r="I531" s="52">
        <v>104762.828125</v>
      </c>
      <c r="J531" s="52">
        <v>2020614.625</v>
      </c>
      <c r="K531" s="52">
        <v>412928.03125</v>
      </c>
      <c r="L531" s="52"/>
      <c r="M531" s="52">
        <v>670170.125</v>
      </c>
      <c r="N531" s="52">
        <v>251141.84375</v>
      </c>
      <c r="O531" s="52">
        <v>1010650.6875</v>
      </c>
      <c r="P531" s="52">
        <v>75131.1015625</v>
      </c>
      <c r="Q531" s="52"/>
      <c r="R531" s="52"/>
      <c r="V531" s="3">
        <v>251141.84375</v>
      </c>
      <c r="W531" s="3">
        <v>2076227.875</v>
      </c>
      <c r="X531" s="3">
        <v>2327369.75</v>
      </c>
      <c r="Y531" s="3">
        <v>2271756.5</v>
      </c>
      <c r="Z531" s="3">
        <v>1755951.875</v>
      </c>
      <c r="AA531" s="3">
        <v>8469847</v>
      </c>
      <c r="AB531" s="3">
        <v>0.49295446276664734</v>
      </c>
      <c r="AC531" s="3">
        <v>0.14572763442993164</v>
      </c>
      <c r="AD531" s="3">
        <v>17181804</v>
      </c>
      <c r="AE531" s="3">
        <v>114369736</v>
      </c>
      <c r="AF531" s="3">
        <v>36165452</v>
      </c>
      <c r="AG531" s="3">
        <v>317693.71875</v>
      </c>
      <c r="AH531" s="3">
        <v>98933763</v>
      </c>
      <c r="AI531" s="3">
        <v>0</v>
      </c>
      <c r="AJ531" s="3">
        <v>0</v>
      </c>
      <c r="AK531" s="3">
        <v>311.41238403320313</v>
      </c>
      <c r="AL531" s="3">
        <v>7.3258285522460938</v>
      </c>
      <c r="AM531" s="3">
        <v>54.082920074462891</v>
      </c>
      <c r="AN531" s="3">
        <v>113.83747863769531</v>
      </c>
    </row>
    <row r="532" spans="1:40">
      <c r="A532" s="3">
        <v>124154003</v>
      </c>
      <c r="B532" s="3" t="s">
        <v>260</v>
      </c>
      <c r="C532" s="3" t="s">
        <v>791</v>
      </c>
      <c r="D532" s="52" t="s">
        <v>66</v>
      </c>
      <c r="E532" s="52">
        <v>1283545</v>
      </c>
      <c r="F532" s="52">
        <v>330098.5625</v>
      </c>
      <c r="G532" s="52">
        <v>1117386</v>
      </c>
      <c r="H532" s="52">
        <v>412397.5625</v>
      </c>
      <c r="I532" s="52">
        <v>219348.375</v>
      </c>
      <c r="J532" s="52">
        <v>1408910.375</v>
      </c>
      <c r="K532" s="52">
        <v>303221.9375</v>
      </c>
      <c r="L532" s="52"/>
      <c r="M532" s="52">
        <v>1283545</v>
      </c>
      <c r="N532" s="52">
        <v>330098.5625</v>
      </c>
      <c r="O532" s="52">
        <v>1365694</v>
      </c>
      <c r="P532" s="52">
        <v>504041.4375</v>
      </c>
      <c r="Q532" s="52"/>
      <c r="R532" s="52"/>
      <c r="V532" s="3">
        <v>330098.5625</v>
      </c>
      <c r="W532" s="3">
        <v>3335899</v>
      </c>
      <c r="X532" s="3">
        <v>3665997.5</v>
      </c>
      <c r="Y532" s="3">
        <v>1739009</v>
      </c>
      <c r="Z532" s="3">
        <v>3153280.5</v>
      </c>
      <c r="AA532" s="3">
        <v>13259737</v>
      </c>
      <c r="AB532" s="3">
        <v>0.66917425394058228</v>
      </c>
      <c r="AC532" s="3">
        <v>0.20048347115516663</v>
      </c>
      <c r="AD532" s="3">
        <v>19815074</v>
      </c>
      <c r="AE532" s="3">
        <v>98279576</v>
      </c>
      <c r="AF532" s="3">
        <v>9830598</v>
      </c>
      <c r="AG532" s="3">
        <v>272998.8125</v>
      </c>
      <c r="AH532" s="3">
        <v>67905237</v>
      </c>
      <c r="AI532" s="3">
        <v>0</v>
      </c>
      <c r="AJ532" s="3">
        <v>0</v>
      </c>
      <c r="AK532" s="3">
        <v>248.73822021484375</v>
      </c>
      <c r="AL532" s="3">
        <v>13.428620338439941</v>
      </c>
      <c r="AM532" s="3">
        <v>72.5830078125</v>
      </c>
      <c r="AN532" s="3">
        <v>36.009674072265625</v>
      </c>
    </row>
    <row r="533" spans="1:40">
      <c r="A533" s="3">
        <v>124156503</v>
      </c>
      <c r="B533" s="3" t="s">
        <v>358</v>
      </c>
      <c r="C533" s="3" t="s">
        <v>791</v>
      </c>
      <c r="D533" s="52" t="s">
        <v>66</v>
      </c>
      <c r="E533" s="52">
        <v>1177506.625</v>
      </c>
      <c r="F533" s="52">
        <v>274345.65625</v>
      </c>
      <c r="G533" s="52">
        <v>881293.875</v>
      </c>
      <c r="H533" s="52">
        <v>217487.703125</v>
      </c>
      <c r="I533" s="52">
        <v>277522.9375</v>
      </c>
      <c r="J533" s="52">
        <v>793494.25</v>
      </c>
      <c r="K533" s="52">
        <v>169381.5</v>
      </c>
      <c r="L533" s="52">
        <v>29795.55078125</v>
      </c>
      <c r="M533" s="52">
        <v>1177506.625</v>
      </c>
      <c r="N533" s="52">
        <v>274345.65625</v>
      </c>
      <c r="O533" s="52">
        <v>1077137</v>
      </c>
      <c r="P533" s="52">
        <v>265818.3125</v>
      </c>
      <c r="Q533" s="52">
        <v>29795.55078125</v>
      </c>
      <c r="R533" s="52"/>
      <c r="V533" s="3">
        <v>274345.65625</v>
      </c>
      <c r="W533" s="3">
        <v>2752988.25</v>
      </c>
      <c r="X533" s="3">
        <v>3027334</v>
      </c>
      <c r="Y533" s="3">
        <v>1067839.875</v>
      </c>
      <c r="Z533" s="3">
        <v>2550257.25</v>
      </c>
      <c r="AA533" s="3">
        <v>12311727</v>
      </c>
      <c r="AB533" s="3">
        <v>0.75383353233337402</v>
      </c>
      <c r="AC533" s="3">
        <v>0.27703604102134705</v>
      </c>
      <c r="AD533" s="3">
        <v>16332156</v>
      </c>
      <c r="AE533" s="3">
        <v>57538080</v>
      </c>
      <c r="AF533" s="3">
        <v>15278500</v>
      </c>
      <c r="AG533" s="3">
        <v>159828</v>
      </c>
      <c r="AH533" s="3">
        <v>35487511</v>
      </c>
      <c r="AI533" s="3">
        <v>0</v>
      </c>
      <c r="AJ533" s="3">
        <v>0</v>
      </c>
      <c r="AK533" s="3">
        <v>222.03562927246094</v>
      </c>
      <c r="AL533" s="3">
        <v>18.941198348999023</v>
      </c>
      <c r="AM533" s="3">
        <v>102.18582153320313</v>
      </c>
      <c r="AN533" s="3">
        <v>95.593391418457031</v>
      </c>
    </row>
    <row r="534" spans="1:40">
      <c r="A534" s="3">
        <v>124156603</v>
      </c>
      <c r="B534" s="3" t="s">
        <v>364</v>
      </c>
      <c r="C534" s="3" t="s">
        <v>791</v>
      </c>
      <c r="D534" s="52" t="s">
        <v>66</v>
      </c>
      <c r="E534" s="52">
        <v>1363226.25</v>
      </c>
      <c r="F534" s="52">
        <v>445133.09375</v>
      </c>
      <c r="G534" s="52">
        <v>1150822.75</v>
      </c>
      <c r="H534" s="52">
        <v>131488.203125</v>
      </c>
      <c r="I534" s="52">
        <v>374154.46875</v>
      </c>
      <c r="J534" s="52">
        <v>2002680.75</v>
      </c>
      <c r="K534" s="52">
        <v>428471.25</v>
      </c>
      <c r="L534" s="52"/>
      <c r="M534" s="52">
        <v>1363226.25</v>
      </c>
      <c r="N534" s="52">
        <v>445133.09375</v>
      </c>
      <c r="O534" s="52">
        <v>1406561</v>
      </c>
      <c r="P534" s="52">
        <v>160707.796875</v>
      </c>
      <c r="Q534" s="52"/>
      <c r="R534" s="52"/>
      <c r="V534" s="3">
        <v>445133.09375</v>
      </c>
      <c r="W534" s="3">
        <v>3448163</v>
      </c>
      <c r="X534" s="3">
        <v>3893296</v>
      </c>
      <c r="Y534" s="3">
        <v>2447813.75</v>
      </c>
      <c r="Z534" s="3">
        <v>2930495</v>
      </c>
      <c r="AA534" s="3">
        <v>14578031</v>
      </c>
      <c r="AB534" s="3">
        <v>0.57384020090103149</v>
      </c>
      <c r="AC534" s="3">
        <v>0.20653079450130463</v>
      </c>
      <c r="AD534" s="3">
        <v>25404340</v>
      </c>
      <c r="AE534" s="3">
        <v>121616272</v>
      </c>
      <c r="AF534" s="3">
        <v>17021580</v>
      </c>
      <c r="AG534" s="3">
        <v>337822.96875</v>
      </c>
      <c r="AH534" s="3">
        <v>81715160</v>
      </c>
      <c r="AI534" s="3">
        <v>1</v>
      </c>
      <c r="AJ534" s="3">
        <v>0</v>
      </c>
      <c r="AK534" s="3">
        <v>241.88751220703125</v>
      </c>
      <c r="AL534" s="3">
        <v>11.524662971496582</v>
      </c>
      <c r="AM534" s="3">
        <v>75.200157165527344</v>
      </c>
      <c r="AN534" s="3">
        <v>50.386093139648438</v>
      </c>
    </row>
    <row r="535" spans="1:40">
      <c r="A535" s="3">
        <v>124156703</v>
      </c>
      <c r="B535" s="3" t="s">
        <v>365</v>
      </c>
      <c r="C535" s="3" t="s">
        <v>791</v>
      </c>
      <c r="D535" s="52" t="s">
        <v>66</v>
      </c>
      <c r="E535" s="52">
        <v>2530846.25</v>
      </c>
      <c r="F535" s="52">
        <v>485833.5</v>
      </c>
      <c r="G535" s="52">
        <v>1224340.625</v>
      </c>
      <c r="H535" s="52">
        <v>1798900.25</v>
      </c>
      <c r="I535" s="52">
        <v>286355.59375</v>
      </c>
      <c r="J535" s="52">
        <v>1232815.75</v>
      </c>
      <c r="K535" s="52">
        <v>235112.828125</v>
      </c>
      <c r="L535" s="52"/>
      <c r="M535" s="52">
        <v>2530846.25</v>
      </c>
      <c r="N535" s="52">
        <v>485833.5</v>
      </c>
      <c r="O535" s="52">
        <v>1496416.375</v>
      </c>
      <c r="P535" s="52">
        <v>2198655.75</v>
      </c>
      <c r="Q535" s="52"/>
      <c r="R535" s="52"/>
      <c r="V535" s="3">
        <v>485833.5</v>
      </c>
      <c r="W535" s="3">
        <v>6075555.5</v>
      </c>
      <c r="X535" s="3">
        <v>6561389</v>
      </c>
      <c r="Y535" s="3">
        <v>1718649.25</v>
      </c>
      <c r="Z535" s="3">
        <v>6225918</v>
      </c>
      <c r="AA535" s="3">
        <v>21224094</v>
      </c>
      <c r="AB535" s="3">
        <v>0.75725537538528442</v>
      </c>
      <c r="AC535" s="3">
        <v>0.35411873459815979</v>
      </c>
      <c r="AD535" s="3">
        <v>28027656</v>
      </c>
      <c r="AE535" s="3">
        <v>81236272</v>
      </c>
      <c r="AF535" s="3">
        <v>9696608</v>
      </c>
      <c r="AG535" s="3">
        <v>225656.3125</v>
      </c>
      <c r="AH535" s="3">
        <v>40316920</v>
      </c>
      <c r="AI535" s="3">
        <v>0</v>
      </c>
      <c r="AJ535" s="3">
        <v>0</v>
      </c>
      <c r="AK535" s="3">
        <v>178.6651611328125</v>
      </c>
      <c r="AL535" s="3">
        <v>29.076913833618164</v>
      </c>
      <c r="AM535" s="3">
        <v>124.20506286621094</v>
      </c>
      <c r="AN535" s="3">
        <v>42.970691680908203</v>
      </c>
    </row>
    <row r="536" spans="1:40">
      <c r="A536" s="3">
        <v>124157203</v>
      </c>
      <c r="B536" s="3" t="s">
        <v>387</v>
      </c>
      <c r="C536" s="3" t="s">
        <v>791</v>
      </c>
      <c r="D536" s="52" t="s">
        <v>66</v>
      </c>
      <c r="E536" s="52">
        <v>1094681.5</v>
      </c>
      <c r="F536" s="52">
        <v>291775.34375</v>
      </c>
      <c r="G536" s="52">
        <v>1051375</v>
      </c>
      <c r="H536" s="52">
        <v>57507.75</v>
      </c>
      <c r="I536" s="52">
        <v>154415.421875</v>
      </c>
      <c r="J536" s="52">
        <v>1645676.625</v>
      </c>
      <c r="K536" s="52">
        <v>353277.5</v>
      </c>
      <c r="L536" s="52"/>
      <c r="M536" s="52">
        <v>1094681.5</v>
      </c>
      <c r="N536" s="52">
        <v>291775.34375</v>
      </c>
      <c r="O536" s="52">
        <v>1285013.875</v>
      </c>
      <c r="P536" s="52">
        <v>70287.25</v>
      </c>
      <c r="Q536" s="52"/>
      <c r="R536" s="52"/>
      <c r="V536" s="3">
        <v>291775.34375</v>
      </c>
      <c r="W536" s="3">
        <v>2711257.25</v>
      </c>
      <c r="X536" s="3">
        <v>3003032.5</v>
      </c>
      <c r="Y536" s="3">
        <v>1937452</v>
      </c>
      <c r="Z536" s="3">
        <v>2449982.75</v>
      </c>
      <c r="AA536" s="3">
        <v>11338572</v>
      </c>
      <c r="AB536" s="3">
        <v>0.59494584798812866</v>
      </c>
      <c r="AC536" s="3">
        <v>0.17946381866931915</v>
      </c>
      <c r="AD536" s="3">
        <v>19058158</v>
      </c>
      <c r="AE536" s="3">
        <v>99194424</v>
      </c>
      <c r="AF536" s="3">
        <v>42617788</v>
      </c>
      <c r="AG536" s="3">
        <v>275540.0625</v>
      </c>
      <c r="AH536" s="3">
        <v>74368484</v>
      </c>
      <c r="AI536" s="3">
        <v>0</v>
      </c>
      <c r="AJ536" s="3">
        <v>0</v>
      </c>
      <c r="AK536" s="3">
        <v>269.90078735351563</v>
      </c>
      <c r="AL536" s="3">
        <v>10.898715019226074</v>
      </c>
      <c r="AM536" s="3">
        <v>69.166557312011719</v>
      </c>
      <c r="AN536" s="3">
        <v>154.67002868652344</v>
      </c>
    </row>
    <row r="537" spans="1:40">
      <c r="A537" s="3">
        <v>124157802</v>
      </c>
      <c r="B537" s="3" t="s">
        <v>480</v>
      </c>
      <c r="C537" s="3" t="s">
        <v>791</v>
      </c>
      <c r="D537" s="52" t="s">
        <v>66</v>
      </c>
      <c r="E537" s="52">
        <v>869606.375</v>
      </c>
      <c r="F537" s="52">
        <v>395407.0625</v>
      </c>
      <c r="G537" s="52">
        <v>1677085.625</v>
      </c>
      <c r="H537" s="52">
        <v>89826.296875</v>
      </c>
      <c r="I537" s="52">
        <v>172328.640625</v>
      </c>
      <c r="J537" s="52">
        <v>2710658.25</v>
      </c>
      <c r="K537" s="52">
        <v>599528.3125</v>
      </c>
      <c r="L537" s="52"/>
      <c r="M537" s="52">
        <v>869606.375</v>
      </c>
      <c r="N537" s="52">
        <v>395407.0625</v>
      </c>
      <c r="O537" s="52">
        <v>2049771.125</v>
      </c>
      <c r="P537" s="52">
        <v>109787.703125</v>
      </c>
      <c r="Q537" s="52"/>
      <c r="R537" s="52"/>
      <c r="V537" s="3">
        <v>395407.0625</v>
      </c>
      <c r="W537" s="3">
        <v>3408375.25</v>
      </c>
      <c r="X537" s="3">
        <v>3803782.25</v>
      </c>
      <c r="Y537" s="3">
        <v>3106065.25</v>
      </c>
      <c r="Z537" s="3">
        <v>3029165.25</v>
      </c>
      <c r="AA537" s="3">
        <v>12692218</v>
      </c>
      <c r="AB537" s="3">
        <v>0.51823526620864868</v>
      </c>
      <c r="AC537" s="3">
        <v>0.15254253149032593</v>
      </c>
      <c r="AD537" s="3">
        <v>24491228</v>
      </c>
      <c r="AE537" s="3">
        <v>159956544</v>
      </c>
      <c r="AF537" s="3">
        <v>33841972</v>
      </c>
      <c r="AG537" s="3">
        <v>444323.71875</v>
      </c>
      <c r="AH537" s="3">
        <v>139982609</v>
      </c>
      <c r="AI537" s="3">
        <v>0</v>
      </c>
      <c r="AJ537" s="3">
        <v>0</v>
      </c>
      <c r="AK537" s="3">
        <v>315.04644775390625</v>
      </c>
      <c r="AL537" s="3">
        <v>8.5608358383178711</v>
      </c>
      <c r="AM537" s="3">
        <v>55.120235443115234</v>
      </c>
      <c r="AN537" s="3">
        <v>76.165122985839844</v>
      </c>
    </row>
    <row r="538" spans="1:40">
      <c r="A538" s="3">
        <v>124158503</v>
      </c>
      <c r="B538" s="3" t="s">
        <v>495</v>
      </c>
      <c r="C538" s="3" t="s">
        <v>791</v>
      </c>
      <c r="D538" s="52" t="s">
        <v>66</v>
      </c>
      <c r="E538" s="52">
        <v>691310.6875</v>
      </c>
      <c r="F538" s="52">
        <v>287446.5</v>
      </c>
      <c r="G538" s="52">
        <v>1141368.75</v>
      </c>
      <c r="H538" s="52">
        <v>57296.25</v>
      </c>
      <c r="I538" s="52">
        <v>94735.4765625</v>
      </c>
      <c r="J538" s="52">
        <v>1763931.375</v>
      </c>
      <c r="K538" s="52">
        <v>379817.6875</v>
      </c>
      <c r="L538" s="52"/>
      <c r="M538" s="52">
        <v>691310.6875</v>
      </c>
      <c r="N538" s="52">
        <v>287446.5</v>
      </c>
      <c r="O538" s="52">
        <v>1395006.25</v>
      </c>
      <c r="P538" s="52">
        <v>70028.75</v>
      </c>
      <c r="Q538" s="52"/>
      <c r="R538" s="52"/>
      <c r="V538" s="3">
        <v>287446.5</v>
      </c>
      <c r="W538" s="3">
        <v>2364529</v>
      </c>
      <c r="X538" s="3">
        <v>2651975.5</v>
      </c>
      <c r="Y538" s="3">
        <v>2051377.875</v>
      </c>
      <c r="Z538" s="3">
        <v>2156345.75</v>
      </c>
      <c r="AA538" s="3">
        <v>9147728</v>
      </c>
      <c r="AB538" s="3">
        <v>0.53006798028945923</v>
      </c>
      <c r="AC538" s="3">
        <v>0.18199563026428223</v>
      </c>
      <c r="AD538" s="3">
        <v>17257650</v>
      </c>
      <c r="AE538" s="3">
        <v>95224160</v>
      </c>
      <c r="AF538" s="3">
        <v>6826628</v>
      </c>
      <c r="AG538" s="3">
        <v>264511.5625</v>
      </c>
      <c r="AH538" s="3">
        <v>80001177</v>
      </c>
      <c r="AI538" s="3">
        <v>0</v>
      </c>
      <c r="AJ538" s="3">
        <v>0</v>
      </c>
      <c r="AK538" s="3">
        <v>302.44869995117188</v>
      </c>
      <c r="AL538" s="3">
        <v>10.025934219360352</v>
      </c>
      <c r="AM538" s="3">
        <v>65.243461608886719</v>
      </c>
      <c r="AN538" s="3">
        <v>25.808429718017578</v>
      </c>
    </row>
    <row r="539" spans="1:40">
      <c r="A539" s="3">
        <v>124159002</v>
      </c>
      <c r="B539" s="3" t="s">
        <v>520</v>
      </c>
      <c r="C539" s="3" t="s">
        <v>791</v>
      </c>
      <c r="D539" s="52" t="s">
        <v>66</v>
      </c>
      <c r="E539" s="52">
        <v>2082732.125</v>
      </c>
      <c r="F539" s="52">
        <v>849918.875</v>
      </c>
      <c r="G539" s="52">
        <v>2745807</v>
      </c>
      <c r="H539" s="52">
        <v>179592.75</v>
      </c>
      <c r="I539" s="52">
        <v>439524.09375</v>
      </c>
      <c r="J539" s="52">
        <v>4657317</v>
      </c>
      <c r="K539" s="52">
        <v>977145.5625</v>
      </c>
      <c r="L539" s="52"/>
      <c r="M539" s="52">
        <v>2082732.125</v>
      </c>
      <c r="N539" s="52">
        <v>849918.875</v>
      </c>
      <c r="O539" s="52">
        <v>3355986.25</v>
      </c>
      <c r="P539" s="52">
        <v>219502.25</v>
      </c>
      <c r="Q539" s="52"/>
      <c r="R539" s="52"/>
      <c r="V539" s="3">
        <v>849918.875</v>
      </c>
      <c r="W539" s="3">
        <v>6424801.5</v>
      </c>
      <c r="X539" s="3">
        <v>7274720.5</v>
      </c>
      <c r="Y539" s="3">
        <v>5507236</v>
      </c>
      <c r="Z539" s="3">
        <v>5658221</v>
      </c>
      <c r="AA539" s="3">
        <v>26090078</v>
      </c>
      <c r="AB539" s="3">
        <v>0.55210334062576294</v>
      </c>
      <c r="AC539" s="3">
        <v>0.17090904712677002</v>
      </c>
      <c r="AD539" s="3">
        <v>47255788</v>
      </c>
      <c r="AE539" s="3">
        <v>265463232</v>
      </c>
      <c r="AF539" s="3">
        <v>91736672</v>
      </c>
      <c r="AG539" s="3">
        <v>737397.875</v>
      </c>
      <c r="AH539" s="3">
        <v>189783564</v>
      </c>
      <c r="AI539" s="3">
        <v>0</v>
      </c>
      <c r="AJ539" s="3">
        <v>0</v>
      </c>
      <c r="AK539" s="3">
        <v>257.36929321289063</v>
      </c>
      <c r="AL539" s="3">
        <v>9.8653936386108398</v>
      </c>
      <c r="AM539" s="3">
        <v>64.084518432617188</v>
      </c>
      <c r="AN539" s="3">
        <v>124.40593719482422</v>
      </c>
    </row>
    <row r="540" spans="1:40">
      <c r="A540" s="3">
        <v>125000000</v>
      </c>
      <c r="B540" s="3" t="s">
        <v>650</v>
      </c>
      <c r="C540" s="3" t="s">
        <v>627</v>
      </c>
      <c r="D540" s="52" t="s">
        <v>66</v>
      </c>
      <c r="E540" s="52"/>
      <c r="F540" s="52"/>
      <c r="G540" s="52"/>
      <c r="H540" s="52"/>
      <c r="I540" s="52"/>
      <c r="J540" s="52">
        <v>1364066.625</v>
      </c>
      <c r="K540" s="52">
        <v>254016.65625</v>
      </c>
      <c r="L540" s="52"/>
      <c r="M540" s="52"/>
      <c r="N540" s="52"/>
      <c r="O540" s="52"/>
      <c r="P540" s="52"/>
      <c r="Q540" s="52"/>
      <c r="R540" s="52">
        <v>574298</v>
      </c>
      <c r="S540" s="3">
        <v>1066261.75</v>
      </c>
      <c r="T540" s="3">
        <v>1603492.625</v>
      </c>
      <c r="U540" s="3">
        <v>1603492.625</v>
      </c>
      <c r="V540" s="3">
        <v>1603492.625</v>
      </c>
      <c r="W540" s="3">
        <v>3498069</v>
      </c>
      <c r="X540" s="3">
        <v>5101561.5</v>
      </c>
      <c r="Y540" s="3">
        <v>1364066.625</v>
      </c>
      <c r="Z540" s="3">
        <v>0</v>
      </c>
      <c r="AA540" s="3">
        <v>22584114</v>
      </c>
      <c r="AB540" s="3">
        <v>0.59451359510421753</v>
      </c>
      <c r="AC540" s="3">
        <v>0.31870660185813904</v>
      </c>
      <c r="AD540" s="3">
        <v>37987548</v>
      </c>
      <c r="AE540" s="3">
        <v>119828512</v>
      </c>
      <c r="AF540" s="3">
        <v>207696</v>
      </c>
      <c r="AG540" s="3">
        <v>332856.96875</v>
      </c>
      <c r="AJ540" s="3">
        <v>0</v>
      </c>
      <c r="AL540" s="3">
        <v>15.326587677001953</v>
      </c>
      <c r="AM540" s="3">
        <v>114.12574005126953</v>
      </c>
      <c r="AN540" s="3">
        <v>0.62397974729537964</v>
      </c>
    </row>
    <row r="541" spans="1:40">
      <c r="A541" s="3">
        <v>125231232</v>
      </c>
      <c r="B541" s="3" t="s">
        <v>130</v>
      </c>
      <c r="C541" s="3" t="s">
        <v>791</v>
      </c>
      <c r="D541" s="52" t="s">
        <v>66</v>
      </c>
      <c r="E541" s="52">
        <v>16132862</v>
      </c>
      <c r="F541" s="52">
        <v>1205333.875</v>
      </c>
      <c r="G541" s="52">
        <v>1987776.75</v>
      </c>
      <c r="H541" s="52">
        <v>5668807.5</v>
      </c>
      <c r="I541" s="52">
        <v>234102.78125</v>
      </c>
      <c r="J541" s="52">
        <v>1809670</v>
      </c>
      <c r="K541" s="52">
        <v>329163.625</v>
      </c>
      <c r="L541" s="52">
        <v>58455.1484375</v>
      </c>
      <c r="M541" s="52">
        <v>16132862</v>
      </c>
      <c r="N541" s="52">
        <v>1205333.875</v>
      </c>
      <c r="O541" s="52">
        <v>2429505</v>
      </c>
      <c r="P541" s="52">
        <v>6928542.5</v>
      </c>
      <c r="Q541" s="52">
        <v>58455.1484375</v>
      </c>
      <c r="R541" s="52"/>
      <c r="V541" s="3">
        <v>1205333.875</v>
      </c>
      <c r="W541" s="3">
        <v>24411168</v>
      </c>
      <c r="X541" s="3">
        <v>25616502</v>
      </c>
      <c r="Y541" s="3">
        <v>3015004</v>
      </c>
      <c r="Z541" s="3">
        <v>25549366</v>
      </c>
      <c r="AA541" s="3">
        <v>102868344</v>
      </c>
      <c r="AB541" s="3">
        <v>0.91557830572128296</v>
      </c>
      <c r="AC541" s="3">
        <v>0.76693457365036011</v>
      </c>
      <c r="AD541" s="3">
        <v>112353408</v>
      </c>
      <c r="AE541" s="3">
        <v>146266512</v>
      </c>
      <c r="AF541" s="3">
        <v>-9170526</v>
      </c>
      <c r="AG541" s="3">
        <v>406295.875</v>
      </c>
      <c r="AH541" s="3">
        <v>17290848</v>
      </c>
      <c r="AI541" s="3">
        <v>0</v>
      </c>
      <c r="AJ541" s="3">
        <v>0</v>
      </c>
      <c r="AK541" s="3">
        <v>42.557281494140625</v>
      </c>
      <c r="AL541" s="3">
        <v>63.048885345458984</v>
      </c>
      <c r="AM541" s="3">
        <v>276.531005859375</v>
      </c>
      <c r="AN541" s="3">
        <v>0</v>
      </c>
    </row>
    <row r="542" spans="1:40">
      <c r="A542" s="3">
        <v>125231303</v>
      </c>
      <c r="B542" s="3" t="s">
        <v>132</v>
      </c>
      <c r="C542" s="3" t="s">
        <v>791</v>
      </c>
      <c r="D542" s="52" t="s">
        <v>66</v>
      </c>
      <c r="E542" s="52">
        <v>2037509.75</v>
      </c>
      <c r="F542" s="52">
        <v>553121.6875</v>
      </c>
      <c r="G542" s="52">
        <v>1409476</v>
      </c>
      <c r="H542" s="52">
        <v>1567051.25</v>
      </c>
      <c r="I542" s="52">
        <v>103279.140625</v>
      </c>
      <c r="J542" s="52">
        <v>1621026</v>
      </c>
      <c r="K542" s="52">
        <v>337536.78125</v>
      </c>
      <c r="L542" s="52"/>
      <c r="M542" s="52">
        <v>2037509.75</v>
      </c>
      <c r="N542" s="52">
        <v>553121.6875</v>
      </c>
      <c r="O542" s="52">
        <v>1722692.875</v>
      </c>
      <c r="P542" s="52">
        <v>1915284.75</v>
      </c>
      <c r="Q542" s="52"/>
      <c r="R542" s="52"/>
      <c r="V542" s="3">
        <v>553121.6875</v>
      </c>
      <c r="W542" s="3">
        <v>5454853</v>
      </c>
      <c r="X542" s="3">
        <v>6007974.5</v>
      </c>
      <c r="Y542" s="3">
        <v>2174147.75</v>
      </c>
      <c r="Z542" s="3">
        <v>5675487</v>
      </c>
      <c r="AA542" s="3">
        <v>18866946</v>
      </c>
      <c r="AB542" s="3">
        <v>0.67814356088638306</v>
      </c>
      <c r="AC542" s="3">
        <v>0.32760271430015564</v>
      </c>
      <c r="AD542" s="3">
        <v>27821464</v>
      </c>
      <c r="AE542" s="3">
        <v>86897496</v>
      </c>
      <c r="AF542" s="3">
        <v>5338297</v>
      </c>
      <c r="AG542" s="3">
        <v>241381.9375</v>
      </c>
      <c r="AH542" s="3">
        <v>57559660</v>
      </c>
      <c r="AI542" s="3">
        <v>0</v>
      </c>
      <c r="AJ542" s="3">
        <v>0</v>
      </c>
      <c r="AK542" s="3">
        <v>238.45884704589844</v>
      </c>
      <c r="AL542" s="3">
        <v>24.889909744262695</v>
      </c>
      <c r="AM542" s="3">
        <v>115.25909423828125</v>
      </c>
      <c r="AN542" s="3">
        <v>22.115560531616211</v>
      </c>
    </row>
    <row r="543" spans="1:40">
      <c r="A543" s="3">
        <v>125232407</v>
      </c>
      <c r="B543" s="3" t="s">
        <v>575</v>
      </c>
      <c r="C543" s="3" t="s">
        <v>552</v>
      </c>
      <c r="D543" s="52" t="s">
        <v>66</v>
      </c>
      <c r="E543" s="52"/>
      <c r="F543" s="52"/>
      <c r="G543" s="52"/>
      <c r="H543" s="52"/>
      <c r="I543" s="52"/>
      <c r="J543" s="52">
        <v>239573.875</v>
      </c>
      <c r="K543" s="52">
        <v>50116.66015625</v>
      </c>
      <c r="L543" s="52">
        <v>338170.65625</v>
      </c>
      <c r="M543" s="52"/>
      <c r="N543" s="52"/>
      <c r="O543" s="52"/>
      <c r="P543" s="52"/>
      <c r="Q543" s="52">
        <v>338170.65625</v>
      </c>
      <c r="R543" s="52"/>
      <c r="V543" s="3">
        <v>0</v>
      </c>
      <c r="W543" s="3">
        <v>388287.3125</v>
      </c>
      <c r="X543" s="3">
        <v>388287.3125</v>
      </c>
      <c r="Y543" s="3">
        <v>239573.875</v>
      </c>
      <c r="Z543" s="3">
        <v>338170.65625</v>
      </c>
      <c r="AA543" s="3">
        <v>1817582</v>
      </c>
      <c r="AB543" s="3">
        <v>0.60957527160644531</v>
      </c>
      <c r="AC543" s="3">
        <v>0.15964856743812561</v>
      </c>
      <c r="AD543" s="3">
        <v>2981718.75</v>
      </c>
      <c r="AE543" s="3">
        <v>18737098</v>
      </c>
      <c r="AF543" s="3">
        <v>0</v>
      </c>
      <c r="AG543" s="3">
        <v>52047.49609375</v>
      </c>
      <c r="AJ543" s="3">
        <v>0</v>
      </c>
      <c r="AL543" s="3">
        <v>7.4602494239807129</v>
      </c>
      <c r="AM543" s="3">
        <v>57.288417816162109</v>
      </c>
      <c r="AN543" s="3">
        <v>0</v>
      </c>
    </row>
    <row r="544" spans="1:40">
      <c r="A544" s="3">
        <v>125234103</v>
      </c>
      <c r="B544" s="3" t="s">
        <v>211</v>
      </c>
      <c r="C544" s="3" t="s">
        <v>791</v>
      </c>
      <c r="D544" s="52" t="s">
        <v>66</v>
      </c>
      <c r="E544" s="52">
        <v>914293.625</v>
      </c>
      <c r="F544" s="52">
        <v>347283.4375</v>
      </c>
      <c r="G544" s="52">
        <v>1102948.125</v>
      </c>
      <c r="H544" s="52">
        <v>147514.046875</v>
      </c>
      <c r="I544" s="52">
        <v>137916.859375</v>
      </c>
      <c r="J544" s="52">
        <v>2090094.125</v>
      </c>
      <c r="K544" s="52">
        <v>462170.375</v>
      </c>
      <c r="L544" s="52"/>
      <c r="M544" s="52">
        <v>914293.625</v>
      </c>
      <c r="N544" s="52">
        <v>347283.4375</v>
      </c>
      <c r="O544" s="52">
        <v>1348047.625</v>
      </c>
      <c r="P544" s="52">
        <v>180294.953125</v>
      </c>
      <c r="Q544" s="52"/>
      <c r="R544" s="52"/>
      <c r="V544" s="3">
        <v>347283.4375</v>
      </c>
      <c r="W544" s="3">
        <v>2764843</v>
      </c>
      <c r="X544" s="3">
        <v>3112126.5</v>
      </c>
      <c r="Y544" s="3">
        <v>2437377.5</v>
      </c>
      <c r="Z544" s="3">
        <v>2442636.25</v>
      </c>
      <c r="AA544" s="3">
        <v>11529547</v>
      </c>
      <c r="AB544" s="3">
        <v>0.53354567289352417</v>
      </c>
      <c r="AC544" s="3">
        <v>0.18438281118869781</v>
      </c>
      <c r="AD544" s="3">
        <v>21609298</v>
      </c>
      <c r="AE544" s="3">
        <v>116330864</v>
      </c>
      <c r="AF544" s="3">
        <v>15004625</v>
      </c>
      <c r="AG544" s="3">
        <v>323141.28125</v>
      </c>
      <c r="AH544" s="3">
        <v>93605919</v>
      </c>
      <c r="AI544" s="3">
        <v>0</v>
      </c>
      <c r="AJ544" s="3">
        <v>0</v>
      </c>
      <c r="AK544" s="3">
        <v>289.67489624023438</v>
      </c>
      <c r="AL544" s="3">
        <v>9.6308536529541016</v>
      </c>
      <c r="AM544" s="3">
        <v>66.872604370117188</v>
      </c>
      <c r="AN544" s="3">
        <v>46.433635711669922</v>
      </c>
    </row>
    <row r="545" spans="1:40">
      <c r="A545" s="3">
        <v>125234502</v>
      </c>
      <c r="B545" s="3" t="s">
        <v>236</v>
      </c>
      <c r="C545" s="3" t="s">
        <v>791</v>
      </c>
      <c r="D545" s="52" t="s">
        <v>66</v>
      </c>
      <c r="E545" s="52">
        <v>984090.4375</v>
      </c>
      <c r="F545" s="52">
        <v>455207.40625</v>
      </c>
      <c r="G545" s="52">
        <v>1614063.875</v>
      </c>
      <c r="H545" s="52">
        <v>86614.203125</v>
      </c>
      <c r="I545" s="52">
        <v>187883.625</v>
      </c>
      <c r="J545" s="52">
        <v>2675034</v>
      </c>
      <c r="K545" s="52">
        <v>583966.3125</v>
      </c>
      <c r="L545" s="52"/>
      <c r="M545" s="52">
        <v>984090.4375</v>
      </c>
      <c r="N545" s="52">
        <v>455207.40625</v>
      </c>
      <c r="O545" s="52">
        <v>1972744.875</v>
      </c>
      <c r="P545" s="52">
        <v>105861.796875</v>
      </c>
      <c r="Q545" s="52"/>
      <c r="R545" s="52"/>
      <c r="V545" s="3">
        <v>455207.40625</v>
      </c>
      <c r="W545" s="3">
        <v>3456618.25</v>
      </c>
      <c r="X545" s="3">
        <v>3911825.75</v>
      </c>
      <c r="Y545" s="3">
        <v>3130241.5</v>
      </c>
      <c r="Z545" s="3">
        <v>3062697</v>
      </c>
      <c r="AA545" s="3">
        <v>12723246</v>
      </c>
      <c r="AB545" s="3">
        <v>0.51679205894470215</v>
      </c>
      <c r="AC545" s="3">
        <v>0.18093226850032806</v>
      </c>
      <c r="AD545" s="3">
        <v>24619662</v>
      </c>
      <c r="AE545" s="3">
        <v>134173816</v>
      </c>
      <c r="AF545" s="3">
        <v>19383478</v>
      </c>
      <c r="AG545" s="3">
        <v>372705.03125</v>
      </c>
      <c r="AH545" s="3">
        <v>113489194</v>
      </c>
      <c r="AI545" s="3">
        <v>0</v>
      </c>
      <c r="AJ545" s="3">
        <v>0</v>
      </c>
      <c r="AK545" s="3">
        <v>304.50137329101563</v>
      </c>
      <c r="AL545" s="3">
        <v>10.495768547058105</v>
      </c>
      <c r="AM545" s="3">
        <v>66.056694030761719</v>
      </c>
      <c r="AN545" s="3">
        <v>52.007556915283203</v>
      </c>
    </row>
    <row r="546" spans="1:40">
      <c r="A546" s="3">
        <v>125235103</v>
      </c>
      <c r="B546" s="3" t="s">
        <v>247</v>
      </c>
      <c r="C546" s="3" t="s">
        <v>791</v>
      </c>
      <c r="D546" s="52" t="s">
        <v>66</v>
      </c>
      <c r="E546" s="52">
        <v>2058203.125</v>
      </c>
      <c r="F546" s="52">
        <v>486386.84375</v>
      </c>
      <c r="G546" s="52">
        <v>1584620</v>
      </c>
      <c r="H546" s="52">
        <v>995875.625</v>
      </c>
      <c r="I546" s="52">
        <v>76497.0390625</v>
      </c>
      <c r="J546" s="52">
        <v>1731128.75</v>
      </c>
      <c r="K546" s="52">
        <v>382571.5</v>
      </c>
      <c r="L546" s="52"/>
      <c r="M546" s="52">
        <v>2058203.125</v>
      </c>
      <c r="N546" s="52">
        <v>486386.84375</v>
      </c>
      <c r="O546" s="52">
        <v>1936757.75</v>
      </c>
      <c r="P546" s="52">
        <v>1217181.375</v>
      </c>
      <c r="Q546" s="52"/>
      <c r="R546" s="52"/>
      <c r="V546" s="3">
        <v>486386.84375</v>
      </c>
      <c r="W546" s="3">
        <v>5097767</v>
      </c>
      <c r="X546" s="3">
        <v>5584154</v>
      </c>
      <c r="Y546" s="3">
        <v>2217515.5</v>
      </c>
      <c r="Z546" s="3">
        <v>5212142.5</v>
      </c>
      <c r="AA546" s="3">
        <v>18013968</v>
      </c>
      <c r="AB546" s="3">
        <v>0.68817836046218872</v>
      </c>
      <c r="AC546" s="3">
        <v>0.3383631706237793</v>
      </c>
      <c r="AD546" s="3">
        <v>26176306</v>
      </c>
      <c r="AE546" s="3">
        <v>73880912</v>
      </c>
      <c r="AF546" s="3">
        <v>20317408</v>
      </c>
      <c r="AG546" s="3">
        <v>205224.75</v>
      </c>
      <c r="AH546" s="3">
        <v>46377011</v>
      </c>
      <c r="AI546" s="3">
        <v>0</v>
      </c>
      <c r="AJ546" s="3">
        <v>0</v>
      </c>
      <c r="AK546" s="3">
        <v>225.9815673828125</v>
      </c>
      <c r="AL546" s="3">
        <v>27.209943771362305</v>
      </c>
      <c r="AM546" s="3">
        <v>127.54946136474609</v>
      </c>
      <c r="AN546" s="3">
        <v>99.000770568847656</v>
      </c>
    </row>
    <row r="547" spans="1:40">
      <c r="A547" s="3">
        <v>125235502</v>
      </c>
      <c r="B547" s="3" t="s">
        <v>290</v>
      </c>
      <c r="C547" s="3" t="s">
        <v>791</v>
      </c>
      <c r="D547" s="52" t="s">
        <v>66</v>
      </c>
      <c r="E547" s="52">
        <v>570663.4375</v>
      </c>
      <c r="F547" s="52">
        <v>271047.59375</v>
      </c>
      <c r="G547" s="52">
        <v>973597.875</v>
      </c>
      <c r="H547" s="52">
        <v>52004.69921875</v>
      </c>
      <c r="I547" s="52">
        <v>134073.609375</v>
      </c>
      <c r="J547" s="52">
        <v>1652135</v>
      </c>
      <c r="K547" s="52">
        <v>356203.75</v>
      </c>
      <c r="L547" s="52"/>
      <c r="M547" s="52">
        <v>570663.4375</v>
      </c>
      <c r="N547" s="52">
        <v>271047.59375</v>
      </c>
      <c r="O547" s="52">
        <v>1189953</v>
      </c>
      <c r="P547" s="52">
        <v>63561.30078125</v>
      </c>
      <c r="Q547" s="52"/>
      <c r="R547" s="52"/>
      <c r="V547" s="3">
        <v>271047.59375</v>
      </c>
      <c r="W547" s="3">
        <v>2086543.375</v>
      </c>
      <c r="X547" s="3">
        <v>2357591</v>
      </c>
      <c r="Y547" s="3">
        <v>1923182.625</v>
      </c>
      <c r="Z547" s="3">
        <v>1824177.75</v>
      </c>
      <c r="AA547" s="3">
        <v>8436570</v>
      </c>
      <c r="AB547" s="3">
        <v>0.51864773035049438</v>
      </c>
      <c r="AC547" s="3">
        <v>0.16042527556419373</v>
      </c>
      <c r="AD547" s="3">
        <v>16266474</v>
      </c>
      <c r="AE547" s="3">
        <v>100390592</v>
      </c>
      <c r="AF547" s="3">
        <v>16694733</v>
      </c>
      <c r="AG547" s="3">
        <v>278862.75</v>
      </c>
      <c r="AH547" s="3">
        <v>82907217</v>
      </c>
      <c r="AI547" s="3">
        <v>0</v>
      </c>
      <c r="AJ547" s="3">
        <v>0</v>
      </c>
      <c r="AK547" s="3">
        <v>297.30474853515625</v>
      </c>
      <c r="AL547" s="3">
        <v>8.4543056488037109</v>
      </c>
      <c r="AM547" s="3">
        <v>58.331470489501953</v>
      </c>
      <c r="AN547" s="3">
        <v>59.867202758789063</v>
      </c>
    </row>
    <row r="548" spans="1:40">
      <c r="A548" s="3">
        <v>125236903</v>
      </c>
      <c r="B548" s="3" t="s">
        <v>376</v>
      </c>
      <c r="C548" s="3" t="s">
        <v>791</v>
      </c>
      <c r="D548" s="52" t="s">
        <v>66</v>
      </c>
      <c r="E548" s="52">
        <v>1225430.25</v>
      </c>
      <c r="F548" s="52">
        <v>404050.5</v>
      </c>
      <c r="G548" s="52">
        <v>1024462.8125</v>
      </c>
      <c r="H548" s="52">
        <v>397720.34375</v>
      </c>
      <c r="I548" s="52">
        <v>87938.1015625</v>
      </c>
      <c r="J548" s="52">
        <v>1176951.75</v>
      </c>
      <c r="K548" s="52">
        <v>249431.8125</v>
      </c>
      <c r="L548" s="52"/>
      <c r="M548" s="52">
        <v>1225430.25</v>
      </c>
      <c r="N548" s="52">
        <v>404050.5</v>
      </c>
      <c r="O548" s="52">
        <v>1252121.25</v>
      </c>
      <c r="P548" s="52">
        <v>486102.65625</v>
      </c>
      <c r="Q548" s="52"/>
      <c r="R548" s="52"/>
      <c r="V548" s="3">
        <v>404050.5</v>
      </c>
      <c r="W548" s="3">
        <v>2984983</v>
      </c>
      <c r="X548" s="3">
        <v>3389033.5</v>
      </c>
      <c r="Y548" s="3">
        <v>1581002.25</v>
      </c>
      <c r="Z548" s="3">
        <v>2963654.25</v>
      </c>
      <c r="AA548" s="3">
        <v>12490750</v>
      </c>
      <c r="AB548" s="3">
        <v>0.65950429439544678</v>
      </c>
      <c r="AC548" s="3">
        <v>0.27260422706604004</v>
      </c>
      <c r="AD548" s="3">
        <v>18939604</v>
      </c>
      <c r="AE548" s="3">
        <v>67769160</v>
      </c>
      <c r="AF548" s="3">
        <v>22290516</v>
      </c>
      <c r="AG548" s="3">
        <v>188247.671875</v>
      </c>
      <c r="AH548" s="3">
        <v>47133374</v>
      </c>
      <c r="AI548" s="3">
        <v>0</v>
      </c>
      <c r="AJ548" s="3">
        <v>0</v>
      </c>
      <c r="AK548" s="3">
        <v>250.37957763671875</v>
      </c>
      <c r="AL548" s="3">
        <v>18.003057479858398</v>
      </c>
      <c r="AM548" s="3">
        <v>100.61003112792969</v>
      </c>
      <c r="AN548" s="3">
        <v>118.41058349609375</v>
      </c>
    </row>
    <row r="549" spans="1:40">
      <c r="A549" s="3">
        <v>125237603</v>
      </c>
      <c r="B549" s="3" t="s">
        <v>404</v>
      </c>
      <c r="C549" s="3" t="s">
        <v>791</v>
      </c>
      <c r="D549" s="52" t="s">
        <v>66</v>
      </c>
      <c r="E549" s="52">
        <v>491442.4375</v>
      </c>
      <c r="F549" s="52">
        <v>212521.796875</v>
      </c>
      <c r="G549" s="52">
        <v>1149723</v>
      </c>
      <c r="H549" s="52">
        <v>51266.25</v>
      </c>
      <c r="I549" s="52">
        <v>85817.109375</v>
      </c>
      <c r="J549" s="52">
        <v>1902282.375</v>
      </c>
      <c r="K549" s="52">
        <v>404913</v>
      </c>
      <c r="L549" s="52"/>
      <c r="M549" s="52">
        <v>491442.4375</v>
      </c>
      <c r="N549" s="52">
        <v>212521.796875</v>
      </c>
      <c r="O549" s="52">
        <v>1405217.125</v>
      </c>
      <c r="P549" s="52">
        <v>62658.75</v>
      </c>
      <c r="Q549" s="52"/>
      <c r="R549" s="52"/>
      <c r="V549" s="3">
        <v>212521.796875</v>
      </c>
      <c r="W549" s="3">
        <v>2183162</v>
      </c>
      <c r="X549" s="3">
        <v>2395683.75</v>
      </c>
      <c r="Y549" s="3">
        <v>2114804.25</v>
      </c>
      <c r="Z549" s="3">
        <v>1959318.25</v>
      </c>
      <c r="AA549" s="3">
        <v>7797321.5</v>
      </c>
      <c r="AB549" s="3">
        <v>0.47511190176010132</v>
      </c>
      <c r="AC549" s="3">
        <v>0.14952424168586731</v>
      </c>
      <c r="AD549" s="3">
        <v>16411547</v>
      </c>
      <c r="AE549" s="3">
        <v>107069736</v>
      </c>
      <c r="AF549" s="3">
        <v>35118640</v>
      </c>
      <c r="AG549" s="3">
        <v>297415.9375</v>
      </c>
      <c r="AH549" s="3">
        <v>93102040</v>
      </c>
      <c r="AI549" s="3">
        <v>0</v>
      </c>
      <c r="AJ549" s="3">
        <v>0</v>
      </c>
      <c r="AK549" s="3">
        <v>313.0364990234375</v>
      </c>
      <c r="AL549" s="3">
        <v>8.0549945831298828</v>
      </c>
      <c r="AM549" s="3">
        <v>55.180454254150391</v>
      </c>
      <c r="AN549" s="3">
        <v>118.07921600341797</v>
      </c>
    </row>
    <row r="550" spans="1:40">
      <c r="A550" s="3">
        <v>125237702</v>
      </c>
      <c r="B550" s="3" t="s">
        <v>411</v>
      </c>
      <c r="C550" s="3" t="s">
        <v>791</v>
      </c>
      <c r="D550" s="52" t="s">
        <v>66</v>
      </c>
      <c r="E550" s="52">
        <v>2461648</v>
      </c>
      <c r="F550" s="52">
        <v>834700.8125</v>
      </c>
      <c r="G550" s="52">
        <v>1621520</v>
      </c>
      <c r="H550" s="52">
        <v>1334111</v>
      </c>
      <c r="I550" s="52">
        <v>162364.296875</v>
      </c>
      <c r="J550" s="52">
        <v>2947912.75</v>
      </c>
      <c r="K550" s="52">
        <v>453981.71875</v>
      </c>
      <c r="L550" s="52"/>
      <c r="M550" s="52">
        <v>2461648</v>
      </c>
      <c r="N550" s="52">
        <v>834700.8125</v>
      </c>
      <c r="O550" s="52">
        <v>1981857.75</v>
      </c>
      <c r="P550" s="52">
        <v>1630580</v>
      </c>
      <c r="Q550" s="52"/>
      <c r="R550" s="52"/>
      <c r="V550" s="3">
        <v>834700.8125</v>
      </c>
      <c r="W550" s="3">
        <v>6033625</v>
      </c>
      <c r="X550" s="3">
        <v>6868326</v>
      </c>
      <c r="Y550" s="3">
        <v>3782613.5</v>
      </c>
      <c r="Z550" s="3">
        <v>6074086</v>
      </c>
      <c r="AA550" s="3">
        <v>23795504</v>
      </c>
      <c r="AB550" s="3">
        <v>0.66566747426986694</v>
      </c>
      <c r="AC550" s="3">
        <v>0.27749854326248169</v>
      </c>
      <c r="AD550" s="3">
        <v>35746832</v>
      </c>
      <c r="AE550" s="3">
        <v>130812856</v>
      </c>
      <c r="AF550" s="3">
        <v>3823243</v>
      </c>
      <c r="AG550" s="3">
        <v>363369.03125</v>
      </c>
      <c r="AH550" s="3">
        <v>83839136</v>
      </c>
      <c r="AI550" s="3">
        <v>0</v>
      </c>
      <c r="AJ550" s="3">
        <v>0</v>
      </c>
      <c r="AK550" s="3">
        <v>230.72724914550781</v>
      </c>
      <c r="AL550" s="3">
        <v>18.901792526245117</v>
      </c>
      <c r="AM550" s="3">
        <v>98.376113891601563</v>
      </c>
      <c r="AN550" s="3">
        <v>10.521653175354004</v>
      </c>
    </row>
    <row r="551" spans="1:40">
      <c r="A551" s="3">
        <v>125237903</v>
      </c>
      <c r="B551" s="3" t="s">
        <v>419</v>
      </c>
      <c r="C551" s="3" t="s">
        <v>791</v>
      </c>
      <c r="D551" s="52" t="s">
        <v>66</v>
      </c>
      <c r="E551" s="52">
        <v>696593.6875</v>
      </c>
      <c r="F551" s="52">
        <v>299305.5</v>
      </c>
      <c r="G551" s="52">
        <v>1264844.5</v>
      </c>
      <c r="H551" s="52">
        <v>63116.1015625</v>
      </c>
      <c r="I551" s="52">
        <v>155941.625</v>
      </c>
      <c r="J551" s="52">
        <v>1952507.625</v>
      </c>
      <c r="K551" s="52">
        <v>440885.3125</v>
      </c>
      <c r="L551" s="52"/>
      <c r="M551" s="52">
        <v>696593.6875</v>
      </c>
      <c r="N551" s="52">
        <v>299305.5</v>
      </c>
      <c r="O551" s="52">
        <v>1545921.125</v>
      </c>
      <c r="P551" s="52">
        <v>77141.8984375</v>
      </c>
      <c r="Q551" s="52"/>
      <c r="R551" s="52"/>
      <c r="V551" s="3">
        <v>299305.5</v>
      </c>
      <c r="W551" s="3">
        <v>2621381.25</v>
      </c>
      <c r="X551" s="3">
        <v>2920686.75</v>
      </c>
      <c r="Y551" s="3">
        <v>2251813</v>
      </c>
      <c r="Z551" s="3">
        <v>2319656.75</v>
      </c>
      <c r="AA551" s="3">
        <v>9830843</v>
      </c>
      <c r="AB551" s="3">
        <v>0.52502679824829102</v>
      </c>
      <c r="AC551" s="3">
        <v>0.17370434105396271</v>
      </c>
      <c r="AD551" s="3">
        <v>18724460</v>
      </c>
      <c r="AE551" s="3">
        <v>106191928</v>
      </c>
      <c r="AF551" s="3">
        <v>19203726</v>
      </c>
      <c r="AG551" s="3">
        <v>294977.5625</v>
      </c>
      <c r="AH551" s="3">
        <v>91182985</v>
      </c>
      <c r="AI551" s="3">
        <v>0</v>
      </c>
      <c r="AJ551" s="3">
        <v>0</v>
      </c>
      <c r="AK551" s="3">
        <v>309.11837768554688</v>
      </c>
      <c r="AL551" s="3">
        <v>9.9013862609863281</v>
      </c>
      <c r="AM551" s="3">
        <v>63.477573394775391</v>
      </c>
      <c r="AN551" s="3">
        <v>65.102325439453125</v>
      </c>
    </row>
    <row r="552" spans="1:40">
      <c r="A552" s="3">
        <v>125238402</v>
      </c>
      <c r="B552" s="3" t="s">
        <v>453</v>
      </c>
      <c r="C552" s="3" t="s">
        <v>791</v>
      </c>
      <c r="D552" s="52" t="s">
        <v>66</v>
      </c>
      <c r="E552" s="52">
        <v>4536926</v>
      </c>
      <c r="F552" s="52">
        <v>644682</v>
      </c>
      <c r="G552" s="52">
        <v>1700268.5</v>
      </c>
      <c r="H552" s="52">
        <v>4152313.25</v>
      </c>
      <c r="I552" s="52">
        <v>162400.140625</v>
      </c>
      <c r="J552" s="52">
        <v>2197555</v>
      </c>
      <c r="K552" s="52">
        <v>363559.34375</v>
      </c>
      <c r="L552" s="52"/>
      <c r="M552" s="52">
        <v>4536926</v>
      </c>
      <c r="N552" s="52">
        <v>644682</v>
      </c>
      <c r="O552" s="52">
        <v>2078105.875</v>
      </c>
      <c r="P552" s="52">
        <v>5075050</v>
      </c>
      <c r="Q552" s="52"/>
      <c r="R552" s="52"/>
      <c r="V552" s="3">
        <v>644682</v>
      </c>
      <c r="W552" s="3">
        <v>10915467</v>
      </c>
      <c r="X552" s="3">
        <v>11560149</v>
      </c>
      <c r="Y552" s="3">
        <v>2842237</v>
      </c>
      <c r="Z552" s="3">
        <v>11690082</v>
      </c>
      <c r="AA552" s="3">
        <v>30322772</v>
      </c>
      <c r="AB552" s="3">
        <v>0.71713167428970337</v>
      </c>
      <c r="AC552" s="3">
        <v>0.43128934502601624</v>
      </c>
      <c r="AD552" s="3">
        <v>42283408</v>
      </c>
      <c r="AE552" s="3">
        <v>96605032</v>
      </c>
      <c r="AF552" s="3">
        <v>5992185</v>
      </c>
      <c r="AG552" s="3">
        <v>268347.3125</v>
      </c>
      <c r="AH552" s="3">
        <v>44462696</v>
      </c>
      <c r="AI552" s="3">
        <v>0</v>
      </c>
      <c r="AJ552" s="3">
        <v>0</v>
      </c>
      <c r="AK552" s="3">
        <v>165.69085693359375</v>
      </c>
      <c r="AL552" s="3">
        <v>43.079055786132813</v>
      </c>
      <c r="AM552" s="3">
        <v>157.5697021484375</v>
      </c>
      <c r="AN552" s="3">
        <v>22.329961776733398</v>
      </c>
    </row>
    <row r="553" spans="1:40">
      <c r="A553" s="3">
        <v>125238502</v>
      </c>
      <c r="B553" s="3" t="s">
        <v>465</v>
      </c>
      <c r="C553" s="3" t="s">
        <v>791</v>
      </c>
      <c r="D553" s="52" t="s">
        <v>66</v>
      </c>
      <c r="E553" s="52">
        <v>800303.375</v>
      </c>
      <c r="F553" s="52">
        <v>381900.90625</v>
      </c>
      <c r="G553" s="52">
        <v>930655.3125</v>
      </c>
      <c r="H553" s="52">
        <v>107995.046875</v>
      </c>
      <c r="I553" s="52">
        <v>112389.609375</v>
      </c>
      <c r="J553" s="52">
        <v>1377714.625</v>
      </c>
      <c r="K553" s="52">
        <v>297909.46875</v>
      </c>
      <c r="L553" s="52"/>
      <c r="M553" s="52">
        <v>800303.375</v>
      </c>
      <c r="N553" s="52">
        <v>381900.90625</v>
      </c>
      <c r="O553" s="52">
        <v>1137467.625</v>
      </c>
      <c r="P553" s="52">
        <v>131993.953125</v>
      </c>
      <c r="Q553" s="52"/>
      <c r="R553" s="52"/>
      <c r="V553" s="3">
        <v>381900.90625</v>
      </c>
      <c r="W553" s="3">
        <v>2249252.75</v>
      </c>
      <c r="X553" s="3">
        <v>2631153.75</v>
      </c>
      <c r="Y553" s="3">
        <v>1759615.5</v>
      </c>
      <c r="Z553" s="3">
        <v>2069765</v>
      </c>
      <c r="AA553" s="3">
        <v>9091606</v>
      </c>
      <c r="AB553" s="3">
        <v>0.57974010705947876</v>
      </c>
      <c r="AC553" s="3">
        <v>0.19148939847946167</v>
      </c>
      <c r="AD553" s="3">
        <v>15682210</v>
      </c>
      <c r="AE553" s="3">
        <v>81646880</v>
      </c>
      <c r="AF553" s="3">
        <v>8718977</v>
      </c>
      <c r="AG553" s="3">
        <v>226796.890625</v>
      </c>
      <c r="AH553" s="3">
        <v>66285315</v>
      </c>
      <c r="AI553" s="3">
        <v>0</v>
      </c>
      <c r="AJ553" s="3">
        <v>0</v>
      </c>
      <c r="AK553" s="3">
        <v>292.26730346679688</v>
      </c>
      <c r="AL553" s="3">
        <v>11.60136604309082</v>
      </c>
      <c r="AM553" s="3">
        <v>69.146492004394531</v>
      </c>
      <c r="AN553" s="3">
        <v>38.443988800048828</v>
      </c>
    </row>
    <row r="554" spans="1:40">
      <c r="A554" s="3">
        <v>125239452</v>
      </c>
      <c r="B554" s="3" t="s">
        <v>498</v>
      </c>
      <c r="C554" s="3" t="s">
        <v>791</v>
      </c>
      <c r="D554" s="52" t="s">
        <v>66</v>
      </c>
      <c r="E554" s="52">
        <v>9706894</v>
      </c>
      <c r="F554" s="52">
        <v>1806627.125</v>
      </c>
      <c r="G554" s="52">
        <v>4031443.75</v>
      </c>
      <c r="H554" s="52">
        <v>8221058.5</v>
      </c>
      <c r="I554" s="52">
        <v>378595.40625</v>
      </c>
      <c r="J554" s="52">
        <v>5457738.5</v>
      </c>
      <c r="K554" s="52">
        <v>1127047.375</v>
      </c>
      <c r="L554" s="52"/>
      <c r="M554" s="52">
        <v>9706894</v>
      </c>
      <c r="N554" s="52">
        <v>1806627.125</v>
      </c>
      <c r="O554" s="52">
        <v>4927320</v>
      </c>
      <c r="P554" s="52">
        <v>10047960</v>
      </c>
      <c r="Q554" s="52"/>
      <c r="R554" s="52"/>
      <c r="V554" s="3">
        <v>1806627.125</v>
      </c>
      <c r="W554" s="3">
        <v>23465040</v>
      </c>
      <c r="X554" s="3">
        <v>25271668</v>
      </c>
      <c r="Y554" s="3">
        <v>7264365.5</v>
      </c>
      <c r="Z554" s="3">
        <v>24682174</v>
      </c>
      <c r="AA554" s="3">
        <v>70560864</v>
      </c>
      <c r="AB554" s="3">
        <v>0.7345091700553894</v>
      </c>
      <c r="AC554" s="3">
        <v>0.40911838412284851</v>
      </c>
      <c r="AD554" s="3">
        <v>96065328</v>
      </c>
      <c r="AE554" s="3">
        <v>232724480</v>
      </c>
      <c r="AF554" s="3">
        <v>35588708</v>
      </c>
      <c r="AG554" s="3">
        <v>646456.875</v>
      </c>
      <c r="AH554" s="3">
        <v>105635254</v>
      </c>
      <c r="AI554" s="3">
        <v>0</v>
      </c>
      <c r="AJ554" s="3">
        <v>0</v>
      </c>
      <c r="AK554" s="3">
        <v>163.406494140625</v>
      </c>
      <c r="AL554" s="3">
        <v>39.092582702636719</v>
      </c>
      <c r="AM554" s="3">
        <v>148.60284423828125</v>
      </c>
      <c r="AN554" s="3">
        <v>55.051944732666016</v>
      </c>
    </row>
    <row r="555" spans="1:40">
      <c r="A555" s="3">
        <v>125239603</v>
      </c>
      <c r="B555" s="3" t="s">
        <v>508</v>
      </c>
      <c r="C555" s="3" t="s">
        <v>791</v>
      </c>
      <c r="D555" s="52" t="s">
        <v>66</v>
      </c>
      <c r="E555" s="52">
        <v>735088.625</v>
      </c>
      <c r="F555" s="52">
        <v>383129.25</v>
      </c>
      <c r="G555" s="52">
        <v>1372691</v>
      </c>
      <c r="H555" s="52">
        <v>445152.15625</v>
      </c>
      <c r="I555" s="52">
        <v>116942.5234375</v>
      </c>
      <c r="J555" s="52">
        <v>1652012.125</v>
      </c>
      <c r="K555" s="52">
        <v>353415.125</v>
      </c>
      <c r="L555" s="52"/>
      <c r="M555" s="52">
        <v>735088.625</v>
      </c>
      <c r="N555" s="52">
        <v>383129.25</v>
      </c>
      <c r="O555" s="52">
        <v>1677733.5</v>
      </c>
      <c r="P555" s="52">
        <v>544074.875</v>
      </c>
      <c r="Q555" s="52"/>
      <c r="R555" s="52"/>
      <c r="V555" s="3">
        <v>383129.25</v>
      </c>
      <c r="W555" s="3">
        <v>3023289.5</v>
      </c>
      <c r="X555" s="3">
        <v>3406418.75</v>
      </c>
      <c r="Y555" s="3">
        <v>2035141.375</v>
      </c>
      <c r="Z555" s="3">
        <v>2956897</v>
      </c>
      <c r="AA555" s="3">
        <v>10475185</v>
      </c>
      <c r="AB555" s="3">
        <v>0.59038621187210083</v>
      </c>
      <c r="AC555" s="3">
        <v>0.19160978496074677</v>
      </c>
      <c r="AD555" s="3">
        <v>17742936</v>
      </c>
      <c r="AE555" s="3">
        <v>91904656</v>
      </c>
      <c r="AF555" s="3">
        <v>12672395</v>
      </c>
      <c r="AG555" s="3">
        <v>255290.71875</v>
      </c>
      <c r="AH555" s="3">
        <v>74034006</v>
      </c>
      <c r="AI555" s="3">
        <v>0</v>
      </c>
      <c r="AJ555" s="3">
        <v>0</v>
      </c>
      <c r="AK555" s="3">
        <v>289.99880981445313</v>
      </c>
      <c r="AL555" s="3">
        <v>13.343292236328125</v>
      </c>
      <c r="AM555" s="3">
        <v>69.500907897949219</v>
      </c>
      <c r="AN555" s="3">
        <v>49.639076232910156</v>
      </c>
    </row>
    <row r="556" spans="1:40">
      <c r="A556" s="3">
        <v>125239652</v>
      </c>
      <c r="B556" s="3" t="s">
        <v>534</v>
      </c>
      <c r="C556" s="3" t="s">
        <v>791</v>
      </c>
      <c r="D556" s="52" t="s">
        <v>66</v>
      </c>
      <c r="E556" s="52">
        <v>5330750</v>
      </c>
      <c r="F556" s="52">
        <v>980060.125</v>
      </c>
      <c r="G556" s="52">
        <v>2668880.5</v>
      </c>
      <c r="H556" s="52">
        <v>4452526</v>
      </c>
      <c r="I556" s="52">
        <v>358943.5</v>
      </c>
      <c r="J556" s="52">
        <v>2441497.75</v>
      </c>
      <c r="K556" s="52">
        <v>530698.875</v>
      </c>
      <c r="L556" s="52"/>
      <c r="M556" s="52">
        <v>5330750</v>
      </c>
      <c r="N556" s="52">
        <v>980060.125</v>
      </c>
      <c r="O556" s="52">
        <v>3261965.25</v>
      </c>
      <c r="P556" s="52">
        <v>5441976</v>
      </c>
      <c r="Q556" s="52"/>
      <c r="R556" s="52"/>
      <c r="V556" s="3">
        <v>980060.125</v>
      </c>
      <c r="W556" s="3">
        <v>13341799</v>
      </c>
      <c r="X556" s="3">
        <v>14321859</v>
      </c>
      <c r="Y556" s="3">
        <v>3421558</v>
      </c>
      <c r="Z556" s="3">
        <v>14034691</v>
      </c>
      <c r="AA556" s="3">
        <v>40960312</v>
      </c>
      <c r="AB556" s="3">
        <v>0.76670825481414795</v>
      </c>
      <c r="AC556" s="3">
        <v>0.4533824622631073</v>
      </c>
      <c r="AD556" s="3">
        <v>53423596</v>
      </c>
      <c r="AE556" s="3">
        <v>118768704</v>
      </c>
      <c r="AF556" s="3">
        <v>-4923033</v>
      </c>
      <c r="AG556" s="3">
        <v>329913.0625</v>
      </c>
      <c r="AH556" s="3">
        <v>50133753</v>
      </c>
      <c r="AI556" s="3">
        <v>0</v>
      </c>
      <c r="AJ556" s="3">
        <v>0</v>
      </c>
      <c r="AK556" s="3">
        <v>151.96049499511719</v>
      </c>
      <c r="AL556" s="3">
        <v>43.4110107421875</v>
      </c>
      <c r="AM556" s="3">
        <v>161.93234252929688</v>
      </c>
      <c r="AN556" s="3">
        <v>0</v>
      </c>
    </row>
    <row r="557" spans="1:40">
      <c r="A557" s="3">
        <v>126514007</v>
      </c>
      <c r="B557" s="3" t="s">
        <v>609</v>
      </c>
      <c r="C557" s="3" t="s">
        <v>552</v>
      </c>
      <c r="D557" s="52" t="s">
        <v>66</v>
      </c>
      <c r="E557" s="52"/>
      <c r="F557" s="52"/>
      <c r="G557" s="52"/>
      <c r="H557" s="52"/>
      <c r="I557" s="52"/>
      <c r="J557" s="52">
        <v>991778.125</v>
      </c>
      <c r="K557" s="52">
        <v>260557.5</v>
      </c>
      <c r="L557" s="52">
        <v>1603738.25</v>
      </c>
      <c r="M557" s="52"/>
      <c r="N557" s="52"/>
      <c r="O557" s="52"/>
      <c r="P557" s="52"/>
      <c r="Q557" s="52">
        <v>1603738.25</v>
      </c>
      <c r="R557" s="52"/>
      <c r="V557" s="3">
        <v>0</v>
      </c>
      <c r="W557" s="3">
        <v>1864295.75</v>
      </c>
      <c r="X557" s="3">
        <v>1864295.75</v>
      </c>
      <c r="Y557" s="3">
        <v>991778.125</v>
      </c>
      <c r="Z557" s="3">
        <v>1603738.25</v>
      </c>
      <c r="AA557" s="3">
        <v>8673210</v>
      </c>
      <c r="AB557" s="3">
        <v>0.65483248233795166</v>
      </c>
      <c r="AC557" s="3">
        <v>0.37146282196044922</v>
      </c>
      <c r="AD557" s="3">
        <v>13244929</v>
      </c>
      <c r="AE557" s="3">
        <v>35656140</v>
      </c>
      <c r="AF557" s="3">
        <v>0</v>
      </c>
      <c r="AG557" s="3">
        <v>99044.8359375</v>
      </c>
      <c r="AJ557" s="3">
        <v>0</v>
      </c>
      <c r="AL557" s="3">
        <v>18.822746276855469</v>
      </c>
      <c r="AM557" s="3">
        <v>133.72659301757813</v>
      </c>
      <c r="AN557" s="3">
        <v>0</v>
      </c>
    </row>
    <row r="558" spans="1:40">
      <c r="A558" s="3">
        <v>126515001</v>
      </c>
      <c r="B558" s="3" t="s">
        <v>385</v>
      </c>
      <c r="C558" s="3" t="s">
        <v>791</v>
      </c>
      <c r="D558" s="52" t="s">
        <v>66</v>
      </c>
      <c r="E558" s="52">
        <v>232517072</v>
      </c>
      <c r="F558" s="52">
        <v>27777264</v>
      </c>
      <c r="G558" s="52">
        <v>41270792</v>
      </c>
      <c r="H558" s="52">
        <v>142325280</v>
      </c>
      <c r="I558" s="52">
        <v>11350439</v>
      </c>
      <c r="J558" s="52">
        <v>55835652</v>
      </c>
      <c r="K558" s="52">
        <v>10068175</v>
      </c>
      <c r="L558" s="52"/>
      <c r="M558" s="52">
        <v>232517072</v>
      </c>
      <c r="N558" s="52">
        <v>27777264</v>
      </c>
      <c r="O558" s="52">
        <v>50442080</v>
      </c>
      <c r="P558" s="52">
        <v>173953120</v>
      </c>
      <c r="Q558" s="52"/>
      <c r="R558" s="52"/>
      <c r="V558" s="3">
        <v>27777264</v>
      </c>
      <c r="W558" s="3">
        <v>437531744</v>
      </c>
      <c r="X558" s="3">
        <v>465308992</v>
      </c>
      <c r="Y558" s="3">
        <v>83612912</v>
      </c>
      <c r="Z558" s="3">
        <v>456912288</v>
      </c>
      <c r="AA558" s="3">
        <v>1550344320</v>
      </c>
      <c r="AB558" s="3">
        <v>0.82553422451019287</v>
      </c>
      <c r="AC558" s="3">
        <v>0.43717265129089355</v>
      </c>
      <c r="AD558" s="3">
        <v>1877989120</v>
      </c>
      <c r="AE558" s="3">
        <v>4190196224</v>
      </c>
      <c r="AF558" s="3">
        <v>598253568</v>
      </c>
      <c r="AG558" s="3">
        <v>11639434</v>
      </c>
      <c r="AH558" s="3">
        <v>1080839000</v>
      </c>
      <c r="AI558" s="3">
        <v>0</v>
      </c>
      <c r="AJ558" s="3">
        <v>0</v>
      </c>
      <c r="AK558" s="3">
        <v>92.860099792480469</v>
      </c>
      <c r="AL558" s="3">
        <v>39.976943969726563</v>
      </c>
      <c r="AM558" s="3">
        <v>161.34712219238281</v>
      </c>
      <c r="AN558" s="3">
        <v>51.398853302001953</v>
      </c>
    </row>
    <row r="559" spans="1:40">
      <c r="A559" s="3">
        <v>127000000</v>
      </c>
      <c r="B559" s="3" t="s">
        <v>651</v>
      </c>
      <c r="C559" s="3" t="s">
        <v>627</v>
      </c>
      <c r="D559" s="52" t="s">
        <v>47</v>
      </c>
      <c r="E559" s="52"/>
      <c r="F559" s="52"/>
      <c r="G559" s="52"/>
      <c r="H559" s="52"/>
      <c r="I559" s="52"/>
      <c r="J559" s="52">
        <v>539437.0625</v>
      </c>
      <c r="K559" s="52">
        <v>110645.1171875</v>
      </c>
      <c r="L559" s="52"/>
      <c r="M559" s="52"/>
      <c r="N559" s="52"/>
      <c r="O559" s="52"/>
      <c r="P559" s="52"/>
      <c r="Q559" s="52"/>
      <c r="R559" s="52">
        <v>80949.390625</v>
      </c>
      <c r="S559" s="3">
        <v>518953.375</v>
      </c>
      <c r="T559" s="3">
        <v>347423.28125</v>
      </c>
      <c r="U559" s="3">
        <v>347423.28125</v>
      </c>
      <c r="V559" s="3">
        <v>347423.28125</v>
      </c>
      <c r="W559" s="3">
        <v>1057971.125</v>
      </c>
      <c r="X559" s="3">
        <v>1405394.375</v>
      </c>
      <c r="Y559" s="3">
        <v>539437.0625</v>
      </c>
      <c r="Z559" s="3">
        <v>0</v>
      </c>
      <c r="AA559" s="3">
        <v>5300320.5</v>
      </c>
      <c r="AB559" s="3">
        <v>0.70195972919464111</v>
      </c>
      <c r="AC559" s="3">
        <v>0.27679795026779175</v>
      </c>
      <c r="AD559" s="3">
        <v>7550747</v>
      </c>
      <c r="AE559" s="3">
        <v>26554012</v>
      </c>
      <c r="AF559" s="3">
        <v>5264214</v>
      </c>
      <c r="AG559" s="3">
        <v>73761.140625</v>
      </c>
      <c r="AJ559" s="3">
        <v>0</v>
      </c>
      <c r="AL559" s="3">
        <v>19.053316116333008</v>
      </c>
      <c r="AM559" s="3">
        <v>102.36754608154297</v>
      </c>
      <c r="AN559" s="3">
        <v>71.368392944335938</v>
      </c>
    </row>
    <row r="560" spans="1:40">
      <c r="A560" s="3">
        <v>127040503</v>
      </c>
      <c r="B560" s="3" t="s">
        <v>46</v>
      </c>
      <c r="C560" s="3" t="s">
        <v>791</v>
      </c>
      <c r="D560" s="52" t="s">
        <v>47</v>
      </c>
      <c r="E560" s="52">
        <v>2254335</v>
      </c>
      <c r="F560" s="52">
        <v>257502.59375</v>
      </c>
      <c r="G560" s="52">
        <v>542704</v>
      </c>
      <c r="H560" s="52">
        <v>987072.75</v>
      </c>
      <c r="I560" s="52">
        <v>114619.6171875</v>
      </c>
      <c r="J560" s="52">
        <v>504176.5</v>
      </c>
      <c r="K560" s="52">
        <v>76214.7578125</v>
      </c>
      <c r="L560" s="52"/>
      <c r="M560" s="52">
        <v>2254335</v>
      </c>
      <c r="N560" s="52">
        <v>257502.59375</v>
      </c>
      <c r="O560" s="52">
        <v>663304.8125</v>
      </c>
      <c r="P560" s="52">
        <v>1206422.25</v>
      </c>
      <c r="Q560" s="52"/>
      <c r="R560" s="52"/>
      <c r="V560" s="3">
        <v>257502.59375</v>
      </c>
      <c r="W560" s="3">
        <v>3974946</v>
      </c>
      <c r="X560" s="3">
        <v>4232448.5</v>
      </c>
      <c r="Y560" s="3">
        <v>761679.125</v>
      </c>
      <c r="Z560" s="3">
        <v>4124062</v>
      </c>
      <c r="AA560" s="3">
        <v>14460951</v>
      </c>
      <c r="AB560" s="3">
        <v>0.84488373994827271</v>
      </c>
      <c r="AC560" s="3">
        <v>0.59642982482910156</v>
      </c>
      <c r="AD560" s="3">
        <v>17115906</v>
      </c>
      <c r="AE560" s="3">
        <v>27150138</v>
      </c>
      <c r="AF560" s="3">
        <v>12506616</v>
      </c>
      <c r="AG560" s="3">
        <v>75417.046875</v>
      </c>
      <c r="AH560" s="3">
        <v>5227000</v>
      </c>
      <c r="AI560" s="3">
        <v>0</v>
      </c>
      <c r="AJ560" s="3">
        <v>0</v>
      </c>
      <c r="AK560" s="3">
        <v>69.307937622070313</v>
      </c>
      <c r="AL560" s="3">
        <v>56.120582580566406</v>
      </c>
      <c r="AM560" s="3">
        <v>226.95008850097656</v>
      </c>
      <c r="AN560" s="3">
        <v>165.83274841308594</v>
      </c>
    </row>
    <row r="561" spans="1:40">
      <c r="A561" s="3">
        <v>127040703</v>
      </c>
      <c r="B561" s="3" t="s">
        <v>55</v>
      </c>
      <c r="C561" s="3" t="s">
        <v>791</v>
      </c>
      <c r="D561" s="52" t="s">
        <v>47</v>
      </c>
      <c r="E561" s="52">
        <v>1957654.375</v>
      </c>
      <c r="F561" s="52">
        <v>451878.3125</v>
      </c>
      <c r="G561" s="52">
        <v>824756.875</v>
      </c>
      <c r="H561" s="52">
        <v>1309158</v>
      </c>
      <c r="I561" s="52">
        <v>242725.234375</v>
      </c>
      <c r="J561" s="52">
        <v>685940.25</v>
      </c>
      <c r="K561" s="52">
        <v>139304.34375</v>
      </c>
      <c r="L561" s="52"/>
      <c r="M561" s="52">
        <v>1957654.375</v>
      </c>
      <c r="N561" s="52">
        <v>451878.3125</v>
      </c>
      <c r="O561" s="52">
        <v>1008036.1875</v>
      </c>
      <c r="P561" s="52">
        <v>1600082</v>
      </c>
      <c r="Q561" s="52"/>
      <c r="R561" s="52"/>
      <c r="V561" s="3">
        <v>451878.3125</v>
      </c>
      <c r="W561" s="3">
        <v>4473599</v>
      </c>
      <c r="X561" s="3">
        <v>4925477.5</v>
      </c>
      <c r="Y561" s="3">
        <v>1137818.5</v>
      </c>
      <c r="Z561" s="3">
        <v>4565772.5</v>
      </c>
      <c r="AA561" s="3">
        <v>17403876</v>
      </c>
      <c r="AB561" s="3">
        <v>0.788307785987854</v>
      </c>
      <c r="AC561" s="3">
        <v>0.42079243063926697</v>
      </c>
      <c r="AD561" s="3">
        <v>22077514</v>
      </c>
      <c r="AE561" s="3">
        <v>50171708</v>
      </c>
      <c r="AF561" s="3">
        <v>12022648</v>
      </c>
      <c r="AG561" s="3">
        <v>139365.859375</v>
      </c>
      <c r="AH561" s="3">
        <v>20079373</v>
      </c>
      <c r="AI561" s="3">
        <v>0</v>
      </c>
      <c r="AJ561" s="3">
        <v>0</v>
      </c>
      <c r="AK561" s="3">
        <v>144.07670593261719</v>
      </c>
      <c r="AL561" s="3">
        <v>35.342067718505859</v>
      </c>
      <c r="AM561" s="3">
        <v>158.41407775878906</v>
      </c>
      <c r="AN561" s="3">
        <v>86.266807556152344</v>
      </c>
    </row>
    <row r="562" spans="1:40">
      <c r="A562" s="3">
        <v>127041203</v>
      </c>
      <c r="B562" s="3" t="s">
        <v>71</v>
      </c>
      <c r="C562" s="3" t="s">
        <v>791</v>
      </c>
      <c r="D562" s="52" t="s">
        <v>47</v>
      </c>
      <c r="E562" s="52">
        <v>1055659.375</v>
      </c>
      <c r="F562" s="52">
        <v>214806.75</v>
      </c>
      <c r="G562" s="52">
        <v>337790.03125</v>
      </c>
      <c r="H562" s="52">
        <v>647077.0625</v>
      </c>
      <c r="I562" s="52">
        <v>136467.4375</v>
      </c>
      <c r="J562" s="52">
        <v>660399.8125</v>
      </c>
      <c r="K562" s="52">
        <v>145814.515625</v>
      </c>
      <c r="L562" s="52"/>
      <c r="M562" s="52">
        <v>1055659.375</v>
      </c>
      <c r="N562" s="52">
        <v>214806.75</v>
      </c>
      <c r="O562" s="52">
        <v>412854.46875</v>
      </c>
      <c r="P562" s="52">
        <v>790871.9375</v>
      </c>
      <c r="Q562" s="52"/>
      <c r="R562" s="52"/>
      <c r="V562" s="3">
        <v>214806.75</v>
      </c>
      <c r="W562" s="3">
        <v>2322808.5</v>
      </c>
      <c r="X562" s="3">
        <v>2537615.25</v>
      </c>
      <c r="Y562" s="3">
        <v>875206.5625</v>
      </c>
      <c r="Z562" s="3">
        <v>2259385.75</v>
      </c>
      <c r="AA562" s="3">
        <v>9337106</v>
      </c>
      <c r="AB562" s="3">
        <v>0.74000018835067749</v>
      </c>
      <c r="AC562" s="3">
        <v>0.33319875597953796</v>
      </c>
      <c r="AD562" s="3">
        <v>12617708</v>
      </c>
      <c r="AE562" s="3">
        <v>36265372</v>
      </c>
      <c r="AF562" s="3">
        <v>12587189</v>
      </c>
      <c r="AG562" s="3">
        <v>100737.140625</v>
      </c>
      <c r="AH562" s="3">
        <v>21577865</v>
      </c>
      <c r="AI562" s="3">
        <v>0</v>
      </c>
      <c r="AJ562" s="3">
        <v>0</v>
      </c>
      <c r="AK562" s="3">
        <v>214.19969177246094</v>
      </c>
      <c r="AL562" s="3">
        <v>25.190464019775391</v>
      </c>
      <c r="AM562" s="3">
        <v>125.2537841796875</v>
      </c>
      <c r="AN562" s="3">
        <v>124.95082855224609</v>
      </c>
    </row>
    <row r="563" spans="1:40">
      <c r="A563" s="3">
        <v>127041307</v>
      </c>
      <c r="B563" s="3" t="s">
        <v>556</v>
      </c>
      <c r="C563" s="3" t="s">
        <v>552</v>
      </c>
      <c r="D563" s="52" t="s">
        <v>47</v>
      </c>
      <c r="E563" s="52"/>
      <c r="F563" s="52"/>
      <c r="G563" s="52"/>
      <c r="H563" s="52"/>
      <c r="I563" s="52"/>
      <c r="J563" s="52">
        <v>143399.046875</v>
      </c>
      <c r="K563" s="52">
        <v>31344.09375</v>
      </c>
      <c r="L563" s="52">
        <v>204578.25</v>
      </c>
      <c r="M563" s="52"/>
      <c r="N563" s="52"/>
      <c r="O563" s="52"/>
      <c r="P563" s="52"/>
      <c r="Q563" s="52">
        <v>204578.25</v>
      </c>
      <c r="R563" s="52"/>
      <c r="V563" s="3">
        <v>0</v>
      </c>
      <c r="W563" s="3">
        <v>235922.34375</v>
      </c>
      <c r="X563" s="3">
        <v>235922.34375</v>
      </c>
      <c r="Y563" s="3">
        <v>143399.046875</v>
      </c>
      <c r="Z563" s="3">
        <v>204578.25</v>
      </c>
      <c r="AA563" s="3">
        <v>943675.75</v>
      </c>
      <c r="AB563" s="3">
        <v>0.59070557355880737</v>
      </c>
      <c r="AC563" s="3">
        <v>0.21880108118057251</v>
      </c>
      <c r="AD563" s="3">
        <v>1597539.875</v>
      </c>
      <c r="AE563" s="3">
        <v>7102128</v>
      </c>
      <c r="AF563" s="3">
        <v>788372</v>
      </c>
      <c r="AG563" s="3">
        <v>19728.1328125</v>
      </c>
      <c r="AJ563" s="3">
        <v>0</v>
      </c>
      <c r="AL563" s="3">
        <v>11.958675384521484</v>
      </c>
      <c r="AM563" s="3">
        <v>80.977752685546875</v>
      </c>
      <c r="AN563" s="3">
        <v>39.961814880371094</v>
      </c>
    </row>
    <row r="564" spans="1:40">
      <c r="A564" s="3">
        <v>127041503</v>
      </c>
      <c r="B564" s="3" t="s">
        <v>85</v>
      </c>
      <c r="C564" s="3" t="s">
        <v>791</v>
      </c>
      <c r="D564" s="52" t="s">
        <v>47</v>
      </c>
      <c r="E564" s="52">
        <v>2414830</v>
      </c>
      <c r="F564" s="52">
        <v>353211.90625</v>
      </c>
      <c r="G564" s="52">
        <v>737072.0625</v>
      </c>
      <c r="H564" s="52">
        <v>1325700</v>
      </c>
      <c r="I564" s="52">
        <v>221758.5</v>
      </c>
      <c r="J564" s="52">
        <v>870508.9375</v>
      </c>
      <c r="K564" s="52">
        <v>144436.515625</v>
      </c>
      <c r="L564" s="52"/>
      <c r="M564" s="52">
        <v>2414830</v>
      </c>
      <c r="N564" s="52">
        <v>353211.90625</v>
      </c>
      <c r="O564" s="52">
        <v>900865.875</v>
      </c>
      <c r="P564" s="52">
        <v>1620300</v>
      </c>
      <c r="Q564" s="52"/>
      <c r="R564" s="52"/>
      <c r="V564" s="3">
        <v>353211.90625</v>
      </c>
      <c r="W564" s="3">
        <v>4843797</v>
      </c>
      <c r="X564" s="3">
        <v>5197009</v>
      </c>
      <c r="Y564" s="3">
        <v>1223720.875</v>
      </c>
      <c r="Z564" s="3">
        <v>4935996</v>
      </c>
      <c r="AA564" s="3">
        <v>17213216</v>
      </c>
      <c r="AB564" s="3">
        <v>0.79193353652954102</v>
      </c>
      <c r="AC564" s="3">
        <v>0.6279672384262085</v>
      </c>
      <c r="AD564" s="3">
        <v>21735682</v>
      </c>
      <c r="AE564" s="3">
        <v>32920740</v>
      </c>
      <c r="AF564" s="3">
        <v>13544258</v>
      </c>
      <c r="AG564" s="3">
        <v>91446.5</v>
      </c>
      <c r="AH564" s="3">
        <v>5503603</v>
      </c>
      <c r="AI564" s="3">
        <v>0</v>
      </c>
      <c r="AJ564" s="3">
        <v>0</v>
      </c>
      <c r="AK564" s="3">
        <v>60.183856964111328</v>
      </c>
      <c r="AL564" s="3">
        <v>56.831142425537109</v>
      </c>
      <c r="AM564" s="3">
        <v>237.68740844726563</v>
      </c>
      <c r="AN564" s="3">
        <v>148.11128234863281</v>
      </c>
    </row>
    <row r="565" spans="1:40">
      <c r="A565" s="3">
        <v>127041603</v>
      </c>
      <c r="B565" s="3" t="s">
        <v>87</v>
      </c>
      <c r="C565" s="3" t="s">
        <v>791</v>
      </c>
      <c r="D565" s="52" t="s">
        <v>47</v>
      </c>
      <c r="E565" s="52">
        <v>1562632.75</v>
      </c>
      <c r="F565" s="52">
        <v>317328.15625</v>
      </c>
      <c r="G565" s="52">
        <v>674103.125</v>
      </c>
      <c r="H565" s="52">
        <v>515079</v>
      </c>
      <c r="I565" s="52">
        <v>295087</v>
      </c>
      <c r="J565" s="52">
        <v>745109.1875</v>
      </c>
      <c r="K565" s="52">
        <v>166501.765625</v>
      </c>
      <c r="L565" s="52">
        <v>13028.5498046875</v>
      </c>
      <c r="M565" s="52">
        <v>1562632.75</v>
      </c>
      <c r="N565" s="52">
        <v>317328.15625</v>
      </c>
      <c r="O565" s="52">
        <v>823903.875</v>
      </c>
      <c r="P565" s="52">
        <v>629541</v>
      </c>
      <c r="Q565" s="52">
        <v>13028.5498046875</v>
      </c>
      <c r="R565" s="52"/>
      <c r="V565" s="3">
        <v>317328.15625</v>
      </c>
      <c r="W565" s="3">
        <v>3226432.25</v>
      </c>
      <c r="X565" s="3">
        <v>3543760.5</v>
      </c>
      <c r="Y565" s="3">
        <v>1062437.375</v>
      </c>
      <c r="Z565" s="3">
        <v>3029106</v>
      </c>
      <c r="AA565" s="3">
        <v>15019761</v>
      </c>
      <c r="AB565" s="3">
        <v>0.80987519025802612</v>
      </c>
      <c r="AC565" s="3">
        <v>0.45556491613388062</v>
      </c>
      <c r="AD565" s="3">
        <v>18545772</v>
      </c>
      <c r="AE565" s="3">
        <v>40957216</v>
      </c>
      <c r="AF565" s="3">
        <v>5594821</v>
      </c>
      <c r="AG565" s="3">
        <v>113770.046875</v>
      </c>
      <c r="AH565" s="3">
        <v>16175806</v>
      </c>
      <c r="AI565" s="3">
        <v>0</v>
      </c>
      <c r="AJ565" s="3">
        <v>0</v>
      </c>
      <c r="AK565" s="3">
        <v>142.17982482910156</v>
      </c>
      <c r="AL565" s="3">
        <v>31.148448944091797</v>
      </c>
      <c r="AM565" s="3">
        <v>163.01103210449219</v>
      </c>
      <c r="AN565" s="3">
        <v>49.17657470703125</v>
      </c>
    </row>
    <row r="566" spans="1:40">
      <c r="A566" s="3">
        <v>127042003</v>
      </c>
      <c r="B566" s="3" t="s">
        <v>123</v>
      </c>
      <c r="C566" s="3" t="s">
        <v>791</v>
      </c>
      <c r="D566" s="52" t="s">
        <v>47</v>
      </c>
      <c r="E566" s="52">
        <v>1504531.625</v>
      </c>
      <c r="F566" s="52">
        <v>291930</v>
      </c>
      <c r="G566" s="52">
        <v>658562</v>
      </c>
      <c r="H566" s="52">
        <v>473197.9375</v>
      </c>
      <c r="I566" s="52">
        <v>120296.7578125</v>
      </c>
      <c r="J566" s="52">
        <v>671968.625</v>
      </c>
      <c r="K566" s="52">
        <v>149286.234375</v>
      </c>
      <c r="L566" s="52"/>
      <c r="M566" s="52">
        <v>1504531.625</v>
      </c>
      <c r="N566" s="52">
        <v>291930</v>
      </c>
      <c r="O566" s="52">
        <v>804909.0625</v>
      </c>
      <c r="P566" s="52">
        <v>578353.0625</v>
      </c>
      <c r="Q566" s="52"/>
      <c r="R566" s="52"/>
      <c r="V566" s="3">
        <v>291930</v>
      </c>
      <c r="W566" s="3">
        <v>2905874.5</v>
      </c>
      <c r="X566" s="3">
        <v>3197804.5</v>
      </c>
      <c r="Y566" s="3">
        <v>963898.625</v>
      </c>
      <c r="Z566" s="3">
        <v>2887793.75</v>
      </c>
      <c r="AA566" s="3">
        <v>13404276</v>
      </c>
      <c r="AB566" s="3">
        <v>0.80916565656661987</v>
      </c>
      <c r="AC566" s="3">
        <v>0.39785817265510559</v>
      </c>
      <c r="AD566" s="3">
        <v>16565552</v>
      </c>
      <c r="AE566" s="3">
        <v>40716788</v>
      </c>
      <c r="AF566" s="3">
        <v>4992533</v>
      </c>
      <c r="AG566" s="3">
        <v>113102.1875</v>
      </c>
      <c r="AH566" s="3">
        <v>20312808</v>
      </c>
      <c r="AI566" s="3">
        <v>0</v>
      </c>
      <c r="AJ566" s="3">
        <v>0</v>
      </c>
      <c r="AK566" s="3">
        <v>179.59695434570313</v>
      </c>
      <c r="AL566" s="3">
        <v>28.273586273193359</v>
      </c>
      <c r="AM566" s="3">
        <v>146.46534729003906</v>
      </c>
      <c r="AN566" s="3">
        <v>44.141788482666016</v>
      </c>
    </row>
    <row r="567" spans="1:40">
      <c r="A567" s="3">
        <v>127042853</v>
      </c>
      <c r="B567" s="3" t="s">
        <v>208</v>
      </c>
      <c r="C567" s="3" t="s">
        <v>791</v>
      </c>
      <c r="D567" s="52" t="s">
        <v>47</v>
      </c>
      <c r="E567" s="52">
        <v>1382758.375</v>
      </c>
      <c r="F567" s="52">
        <v>207167.703125</v>
      </c>
      <c r="G567" s="52">
        <v>392091.15625</v>
      </c>
      <c r="H567" s="52">
        <v>660416.875</v>
      </c>
      <c r="I567" s="52">
        <v>129757.5078125</v>
      </c>
      <c r="J567" s="52">
        <v>459597.96875</v>
      </c>
      <c r="K567" s="52">
        <v>93984.4375</v>
      </c>
      <c r="L567" s="52"/>
      <c r="M567" s="52">
        <v>1382758.375</v>
      </c>
      <c r="N567" s="52">
        <v>207167.703125</v>
      </c>
      <c r="O567" s="52">
        <v>479222.5</v>
      </c>
      <c r="P567" s="52">
        <v>807176.125</v>
      </c>
      <c r="Q567" s="52"/>
      <c r="R567" s="52"/>
      <c r="V567" s="3">
        <v>207167.703125</v>
      </c>
      <c r="W567" s="3">
        <v>2659008.5</v>
      </c>
      <c r="X567" s="3">
        <v>2866176.25</v>
      </c>
      <c r="Y567" s="3">
        <v>666765.6875</v>
      </c>
      <c r="Z567" s="3">
        <v>2669157</v>
      </c>
      <c r="AA567" s="3">
        <v>11430156</v>
      </c>
      <c r="AB567" s="3">
        <v>0.83770662546157837</v>
      </c>
      <c r="AC567" s="3">
        <v>0.52459019422531128</v>
      </c>
      <c r="AD567" s="3">
        <v>13644581</v>
      </c>
      <c r="AE567" s="3">
        <v>25383258</v>
      </c>
      <c r="AF567" s="3">
        <v>9053487</v>
      </c>
      <c r="AG567" s="3">
        <v>70509.046875</v>
      </c>
      <c r="AH567" s="3">
        <v>9096383</v>
      </c>
      <c r="AI567" s="3">
        <v>0</v>
      </c>
      <c r="AJ567" s="3">
        <v>0</v>
      </c>
      <c r="AK567" s="3">
        <v>129.01014709472656</v>
      </c>
      <c r="AL567" s="3">
        <v>40.649765014648438</v>
      </c>
      <c r="AM567" s="3">
        <v>193.51531982421875</v>
      </c>
      <c r="AN567" s="3">
        <v>128.40177917480469</v>
      </c>
    </row>
    <row r="568" spans="1:40">
      <c r="A568" s="3">
        <v>127044103</v>
      </c>
      <c r="B568" s="3" t="s">
        <v>244</v>
      </c>
      <c r="C568" s="3" t="s">
        <v>791</v>
      </c>
      <c r="D568" s="52" t="s">
        <v>47</v>
      </c>
      <c r="E568" s="52">
        <v>1644102.25</v>
      </c>
      <c r="F568" s="52">
        <v>354954</v>
      </c>
      <c r="G568" s="52">
        <v>900628.9375</v>
      </c>
      <c r="H568" s="52">
        <v>301256.09375</v>
      </c>
      <c r="I568" s="52">
        <v>256401.734375</v>
      </c>
      <c r="J568" s="52">
        <v>862629.5</v>
      </c>
      <c r="K568" s="52">
        <v>185388.734375</v>
      </c>
      <c r="L568" s="52"/>
      <c r="M568" s="52">
        <v>1644102.25</v>
      </c>
      <c r="N568" s="52">
        <v>354954</v>
      </c>
      <c r="O568" s="52">
        <v>1100768.625</v>
      </c>
      <c r="P568" s="52">
        <v>368201.90625</v>
      </c>
      <c r="Q568" s="52"/>
      <c r="R568" s="52"/>
      <c r="V568" s="3">
        <v>354954</v>
      </c>
      <c r="W568" s="3">
        <v>3287777.75</v>
      </c>
      <c r="X568" s="3">
        <v>3642731.75</v>
      </c>
      <c r="Y568" s="3">
        <v>1217583.5</v>
      </c>
      <c r="Z568" s="3">
        <v>3113073</v>
      </c>
      <c r="AA568" s="3">
        <v>15624073</v>
      </c>
      <c r="AB568" s="3">
        <v>0.75710690021514893</v>
      </c>
      <c r="AC568" s="3">
        <v>0.4607875645160675</v>
      </c>
      <c r="AD568" s="3">
        <v>20636548</v>
      </c>
      <c r="AE568" s="3">
        <v>44393008</v>
      </c>
      <c r="AF568" s="3">
        <v>6905308</v>
      </c>
      <c r="AG568" s="3">
        <v>123313.9140625</v>
      </c>
      <c r="AH568" s="3">
        <v>20225272</v>
      </c>
      <c r="AI568" s="3">
        <v>0</v>
      </c>
      <c r="AJ568" s="3">
        <v>0</v>
      </c>
      <c r="AK568" s="3">
        <v>164.01451110839844</v>
      </c>
      <c r="AL568" s="3">
        <v>29.540313720703125</v>
      </c>
      <c r="AM568" s="3">
        <v>167.34971618652344</v>
      </c>
      <c r="AN568" s="3">
        <v>55.997802734375</v>
      </c>
    </row>
    <row r="569" spans="1:40">
      <c r="A569" s="3">
        <v>127045303</v>
      </c>
      <c r="B569" s="3" t="s">
        <v>301</v>
      </c>
      <c r="C569" s="3" t="s">
        <v>791</v>
      </c>
      <c r="D569" s="52" t="s">
        <v>47</v>
      </c>
      <c r="E569" s="52">
        <v>575499.75</v>
      </c>
      <c r="F569" s="52">
        <v>50433.1484375</v>
      </c>
      <c r="G569" s="52">
        <v>66128.5078125</v>
      </c>
      <c r="H569" s="52">
        <v>170208.453125</v>
      </c>
      <c r="I569" s="52">
        <v>13547.2060546875</v>
      </c>
      <c r="J569" s="52">
        <v>83188.2734375</v>
      </c>
      <c r="K569" s="52">
        <v>8500.7958984375</v>
      </c>
      <c r="L569" s="52"/>
      <c r="M569" s="52">
        <v>575499.75</v>
      </c>
      <c r="N569" s="52">
        <v>50433.1484375</v>
      </c>
      <c r="O569" s="52">
        <v>80823.734375</v>
      </c>
      <c r="P569" s="52">
        <v>208032.546875</v>
      </c>
      <c r="Q569" s="52"/>
      <c r="R569" s="52"/>
      <c r="V569" s="3">
        <v>50433.1484375</v>
      </c>
      <c r="W569" s="3">
        <v>833884.6875</v>
      </c>
      <c r="X569" s="3">
        <v>884317.8125</v>
      </c>
      <c r="Y569" s="3">
        <v>133621.421875</v>
      </c>
      <c r="Z569" s="3">
        <v>864356.0625</v>
      </c>
      <c r="AA569" s="3">
        <v>4187984.25</v>
      </c>
      <c r="AB569" s="3">
        <v>0.89030361175537109</v>
      </c>
      <c r="AC569" s="3">
        <v>0.7134363055229187</v>
      </c>
      <c r="AD569" s="3">
        <v>4703995.5</v>
      </c>
      <c r="AE569" s="3">
        <v>6624700.5</v>
      </c>
      <c r="AF569" s="3">
        <v>3574807</v>
      </c>
      <c r="AG569" s="3">
        <v>18401.9453125</v>
      </c>
      <c r="AH569" s="3">
        <v>540374</v>
      </c>
      <c r="AI569" s="3">
        <v>0</v>
      </c>
      <c r="AJ569" s="3">
        <v>0</v>
      </c>
      <c r="AK569" s="3">
        <v>29.365047454833984</v>
      </c>
      <c r="AL569" s="3">
        <v>48.055671691894531</v>
      </c>
      <c r="AM569" s="3">
        <v>255.62490844726563</v>
      </c>
      <c r="AN569" s="3">
        <v>194.262451171875</v>
      </c>
    </row>
    <row r="570" spans="1:40">
      <c r="A570" s="3">
        <v>127045653</v>
      </c>
      <c r="B570" s="3" t="s">
        <v>329</v>
      </c>
      <c r="C570" s="3" t="s">
        <v>791</v>
      </c>
      <c r="D570" s="52" t="s">
        <v>47</v>
      </c>
      <c r="E570" s="52">
        <v>1963775.75</v>
      </c>
      <c r="F570" s="52">
        <v>293341.9375</v>
      </c>
      <c r="G570" s="52">
        <v>491576.5625</v>
      </c>
      <c r="H570" s="52">
        <v>610662.625</v>
      </c>
      <c r="I570" s="52">
        <v>157409.875</v>
      </c>
      <c r="J570" s="52">
        <v>627953.0625</v>
      </c>
      <c r="K570" s="52">
        <v>135783.109375</v>
      </c>
      <c r="L570" s="52"/>
      <c r="M570" s="52">
        <v>1963775.75</v>
      </c>
      <c r="N570" s="52">
        <v>293341.9375</v>
      </c>
      <c r="O570" s="52">
        <v>600815.75</v>
      </c>
      <c r="P570" s="52">
        <v>746365.375</v>
      </c>
      <c r="Q570" s="52"/>
      <c r="R570" s="52"/>
      <c r="V570" s="3">
        <v>293341.9375</v>
      </c>
      <c r="W570" s="3">
        <v>3359208</v>
      </c>
      <c r="X570" s="3">
        <v>3652550</v>
      </c>
      <c r="Y570" s="3">
        <v>921295</v>
      </c>
      <c r="Z570" s="3">
        <v>3310957</v>
      </c>
      <c r="AA570" s="3">
        <v>15429764</v>
      </c>
      <c r="AB570" s="3">
        <v>0.8405231237411499</v>
      </c>
      <c r="AC570" s="3">
        <v>0.63806873559951782</v>
      </c>
      <c r="AD570" s="3">
        <v>18357334</v>
      </c>
      <c r="AE570" s="3">
        <v>27107670</v>
      </c>
      <c r="AF570" s="3">
        <v>13715723</v>
      </c>
      <c r="AG570" s="3">
        <v>75299.0859375</v>
      </c>
      <c r="AH570" s="3">
        <v>5960963</v>
      </c>
      <c r="AI570" s="3">
        <v>0</v>
      </c>
      <c r="AJ570" s="3">
        <v>0</v>
      </c>
      <c r="AK570" s="3">
        <v>79.163818359375</v>
      </c>
      <c r="AL570" s="3">
        <v>48.507228851318359</v>
      </c>
      <c r="AM570" s="3">
        <v>243.79225158691406</v>
      </c>
      <c r="AN570" s="3">
        <v>182.14993286132813</v>
      </c>
    </row>
    <row r="571" spans="1:40">
      <c r="A571" s="3">
        <v>127045853</v>
      </c>
      <c r="B571" s="3" t="s">
        <v>415</v>
      </c>
      <c r="C571" s="3" t="s">
        <v>791</v>
      </c>
      <c r="D571" s="52" t="s">
        <v>47</v>
      </c>
      <c r="E571" s="52">
        <v>1271174.875</v>
      </c>
      <c r="F571" s="52">
        <v>222332.25</v>
      </c>
      <c r="G571" s="52">
        <v>625580.875</v>
      </c>
      <c r="H571" s="52">
        <v>273932.5625</v>
      </c>
      <c r="I571" s="52">
        <v>118807.7421875</v>
      </c>
      <c r="J571" s="52">
        <v>498090</v>
      </c>
      <c r="K571" s="52">
        <v>109376.7734375</v>
      </c>
      <c r="L571" s="52"/>
      <c r="M571" s="52">
        <v>1271174.875</v>
      </c>
      <c r="N571" s="52">
        <v>222332.25</v>
      </c>
      <c r="O571" s="52">
        <v>764598.8125</v>
      </c>
      <c r="P571" s="52">
        <v>334806.4375</v>
      </c>
      <c r="Q571" s="52"/>
      <c r="R571" s="52"/>
      <c r="V571" s="3">
        <v>222332.25</v>
      </c>
      <c r="W571" s="3">
        <v>2398872.75</v>
      </c>
      <c r="X571" s="3">
        <v>2621205</v>
      </c>
      <c r="Y571" s="3">
        <v>720422.25</v>
      </c>
      <c r="Z571" s="3">
        <v>2370580.25</v>
      </c>
      <c r="AA571" s="3">
        <v>11544162</v>
      </c>
      <c r="AB571" s="3">
        <v>0.80133610963821411</v>
      </c>
      <c r="AC571" s="3">
        <v>0.54648923873901367</v>
      </c>
      <c r="AD571" s="3">
        <v>14406142</v>
      </c>
      <c r="AE571" s="3">
        <v>25752364</v>
      </c>
      <c r="AF571" s="3">
        <v>4870395</v>
      </c>
      <c r="AG571" s="3">
        <v>71534.34375</v>
      </c>
      <c r="AH571" s="3">
        <v>8323170</v>
      </c>
      <c r="AI571" s="3">
        <v>0</v>
      </c>
      <c r="AJ571" s="3">
        <v>0</v>
      </c>
      <c r="AK571" s="3">
        <v>116.35208129882813</v>
      </c>
      <c r="AL571" s="3">
        <v>36.642608642578125</v>
      </c>
      <c r="AM571" s="3">
        <v>201.38777160644531</v>
      </c>
      <c r="AN571" s="3">
        <v>68.084709167480469</v>
      </c>
    </row>
    <row r="572" spans="1:40">
      <c r="A572" s="3">
        <v>127046903</v>
      </c>
      <c r="B572" s="3" t="s">
        <v>417</v>
      </c>
      <c r="C572" s="3" t="s">
        <v>791</v>
      </c>
      <c r="D572" s="52" t="s">
        <v>47</v>
      </c>
      <c r="E572" s="52">
        <v>1233484.75</v>
      </c>
      <c r="F572" s="52">
        <v>171567.15625</v>
      </c>
      <c r="G572" s="52">
        <v>375352.9375</v>
      </c>
      <c r="H572" s="52">
        <v>82473.296875</v>
      </c>
      <c r="I572" s="52">
        <v>62317.15625</v>
      </c>
      <c r="J572" s="52">
        <v>433944</v>
      </c>
      <c r="K572" s="52">
        <v>90826.53125</v>
      </c>
      <c r="L572" s="52"/>
      <c r="M572" s="52">
        <v>1233484.75</v>
      </c>
      <c r="N572" s="52">
        <v>171567.15625</v>
      </c>
      <c r="O572" s="52">
        <v>458764.6875</v>
      </c>
      <c r="P572" s="52">
        <v>100800.703125</v>
      </c>
      <c r="Q572" s="52"/>
      <c r="R572" s="52"/>
      <c r="V572" s="3">
        <v>171567.15625</v>
      </c>
      <c r="W572" s="3">
        <v>1844454.625</v>
      </c>
      <c r="X572" s="3">
        <v>2016021.75</v>
      </c>
      <c r="Y572" s="3">
        <v>605511.125</v>
      </c>
      <c r="Z572" s="3">
        <v>1793050.25</v>
      </c>
      <c r="AA572" s="3">
        <v>9279511</v>
      </c>
      <c r="AB572" s="3">
        <v>0.79438149929046631</v>
      </c>
      <c r="AC572" s="3">
        <v>0.60382318496704102</v>
      </c>
      <c r="AD572" s="3">
        <v>11681429</v>
      </c>
      <c r="AE572" s="3">
        <v>19730208</v>
      </c>
      <c r="AF572" s="3">
        <v>231982</v>
      </c>
      <c r="AG572" s="3">
        <v>54806.1328125</v>
      </c>
      <c r="AH572" s="3">
        <v>4365167</v>
      </c>
      <c r="AI572" s="3">
        <v>0</v>
      </c>
      <c r="AJ572" s="3">
        <v>0</v>
      </c>
      <c r="AK572" s="3">
        <v>79.647415161132813</v>
      </c>
      <c r="AL572" s="3">
        <v>36.784603118896484</v>
      </c>
      <c r="AM572" s="3">
        <v>213.14091491699219</v>
      </c>
      <c r="AN572" s="3">
        <v>4.2327742576599121</v>
      </c>
    </row>
    <row r="573" spans="1:40">
      <c r="A573" s="3">
        <v>127047404</v>
      </c>
      <c r="B573" s="3" t="s">
        <v>450</v>
      </c>
      <c r="C573" s="3" t="s">
        <v>791</v>
      </c>
      <c r="D573" s="52" t="s">
        <v>47</v>
      </c>
      <c r="E573" s="52">
        <v>1623134.5</v>
      </c>
      <c r="F573" s="52">
        <v>137746.203125</v>
      </c>
      <c r="G573" s="52">
        <v>269407.40625</v>
      </c>
      <c r="H573" s="52">
        <v>84905.1015625</v>
      </c>
      <c r="I573" s="52">
        <v>110375.8125</v>
      </c>
      <c r="J573" s="52">
        <v>463566.5</v>
      </c>
      <c r="K573" s="52">
        <v>104194.1171875</v>
      </c>
      <c r="L573" s="52"/>
      <c r="M573" s="52">
        <v>1623134.5</v>
      </c>
      <c r="N573" s="52">
        <v>137746.203125</v>
      </c>
      <c r="O573" s="52">
        <v>329275.71875</v>
      </c>
      <c r="P573" s="52">
        <v>103772.8984375</v>
      </c>
      <c r="Q573" s="52"/>
      <c r="R573" s="52"/>
      <c r="V573" s="3">
        <v>137746.203125</v>
      </c>
      <c r="W573" s="3">
        <v>2192016.75</v>
      </c>
      <c r="X573" s="3">
        <v>2329763</v>
      </c>
      <c r="Y573" s="3">
        <v>601312.6875</v>
      </c>
      <c r="Z573" s="3">
        <v>2056183.125</v>
      </c>
      <c r="AA573" s="3">
        <v>12751292</v>
      </c>
      <c r="AB573" s="3">
        <v>0.84986793994903564</v>
      </c>
      <c r="AC573" s="3">
        <v>0.59181904792785645</v>
      </c>
      <c r="AD573" s="3">
        <v>15003851</v>
      </c>
      <c r="AE573" s="3">
        <v>25230336</v>
      </c>
      <c r="AF573" s="3">
        <v>6041423</v>
      </c>
      <c r="AG573" s="3">
        <v>70084.265625</v>
      </c>
      <c r="AH573" s="3">
        <v>7522174</v>
      </c>
      <c r="AI573" s="3">
        <v>0</v>
      </c>
      <c r="AJ573" s="3">
        <v>0</v>
      </c>
      <c r="AK573" s="3">
        <v>107.33042144775391</v>
      </c>
      <c r="AL573" s="3">
        <v>33.242313385009766</v>
      </c>
      <c r="AM573" s="3">
        <v>214.08302307128906</v>
      </c>
      <c r="AN573" s="3">
        <v>86.2022705078125</v>
      </c>
    </row>
    <row r="574" spans="1:40">
      <c r="A574" s="3">
        <v>127049303</v>
      </c>
      <c r="B574" s="3" t="s">
        <v>528</v>
      </c>
      <c r="C574" s="3" t="s">
        <v>791</v>
      </c>
      <c r="D574" s="52" t="s">
        <v>47</v>
      </c>
      <c r="E574" s="52">
        <v>923434.0625</v>
      </c>
      <c r="F574" s="52">
        <v>125470.5</v>
      </c>
      <c r="G574" s="52">
        <v>229631.453125</v>
      </c>
      <c r="H574" s="52">
        <v>107037.8984375</v>
      </c>
      <c r="I574" s="52">
        <v>130918.78125</v>
      </c>
      <c r="J574" s="52">
        <v>294781.25</v>
      </c>
      <c r="K574" s="52">
        <v>63019.7265625</v>
      </c>
      <c r="L574" s="52"/>
      <c r="M574" s="52">
        <v>923434.0625</v>
      </c>
      <c r="N574" s="52">
        <v>125470.5</v>
      </c>
      <c r="O574" s="52">
        <v>280660.6875</v>
      </c>
      <c r="P574" s="52">
        <v>130824.1015625</v>
      </c>
      <c r="Q574" s="52"/>
      <c r="R574" s="52"/>
      <c r="V574" s="3">
        <v>125470.5</v>
      </c>
      <c r="W574" s="3">
        <v>1454041.875</v>
      </c>
      <c r="X574" s="3">
        <v>1579512.375</v>
      </c>
      <c r="Y574" s="3">
        <v>420251.75</v>
      </c>
      <c r="Z574" s="3">
        <v>1334918.875</v>
      </c>
      <c r="AA574" s="3">
        <v>7693507.5</v>
      </c>
      <c r="AB574" s="3">
        <v>0.8047710657119751</v>
      </c>
      <c r="AC574" s="3">
        <v>0.63222414255142212</v>
      </c>
      <c r="AD574" s="3">
        <v>9559871</v>
      </c>
      <c r="AE574" s="3">
        <v>15384558</v>
      </c>
      <c r="AF574" s="3">
        <v>852013</v>
      </c>
      <c r="AG574" s="3">
        <v>42734.8828125</v>
      </c>
      <c r="AH574" s="3">
        <v>4151303</v>
      </c>
      <c r="AI574" s="3">
        <v>0</v>
      </c>
      <c r="AJ574" s="3">
        <v>0</v>
      </c>
      <c r="AK574" s="3">
        <v>97.140853881835938</v>
      </c>
      <c r="AL574" s="3">
        <v>36.960727691650391</v>
      </c>
      <c r="AM574" s="3">
        <v>223.70181274414063</v>
      </c>
      <c r="AN574" s="3">
        <v>19.937179565429688</v>
      </c>
    </row>
    <row r="575" spans="1:40">
      <c r="A575" s="3">
        <v>128000000</v>
      </c>
      <c r="B575" s="3" t="s">
        <v>652</v>
      </c>
      <c r="C575" s="3" t="s">
        <v>627</v>
      </c>
      <c r="D575" s="52" t="s">
        <v>60</v>
      </c>
      <c r="E575" s="52"/>
      <c r="F575" s="52"/>
      <c r="G575" s="52"/>
      <c r="H575" s="52"/>
      <c r="I575" s="52"/>
      <c r="J575" s="52">
        <v>416779.375</v>
      </c>
      <c r="K575" s="52">
        <v>71248.1328125</v>
      </c>
      <c r="L575" s="52"/>
      <c r="M575" s="52"/>
      <c r="N575" s="52"/>
      <c r="O575" s="52"/>
      <c r="P575" s="52"/>
      <c r="Q575" s="52"/>
      <c r="R575" s="52">
        <v>1110437.625</v>
      </c>
      <c r="S575" s="3">
        <v>480626.25</v>
      </c>
      <c r="T575" s="3">
        <v>260111.046875</v>
      </c>
      <c r="U575" s="3">
        <v>260111.046875</v>
      </c>
      <c r="V575" s="3">
        <v>260111.046875</v>
      </c>
      <c r="W575" s="3">
        <v>1922423</v>
      </c>
      <c r="X575" s="3">
        <v>2182534</v>
      </c>
      <c r="Y575" s="3">
        <v>416779.375</v>
      </c>
      <c r="Z575" s="3">
        <v>0</v>
      </c>
      <c r="AA575" s="3">
        <v>7638645</v>
      </c>
      <c r="AB575" s="3">
        <v>0.6784895658493042</v>
      </c>
      <c r="AC575" s="3">
        <v>0.44321140646934509</v>
      </c>
      <c r="AD575" s="3">
        <v>11258309</v>
      </c>
      <c r="AE575" s="3">
        <v>25128600</v>
      </c>
      <c r="AF575" s="3">
        <v>3057133</v>
      </c>
      <c r="AG575" s="3">
        <v>69801.6640625</v>
      </c>
      <c r="AJ575" s="3">
        <v>0</v>
      </c>
      <c r="AL575" s="3">
        <v>31.267650604248047</v>
      </c>
      <c r="AM575" s="3">
        <v>161.28997802734375</v>
      </c>
      <c r="AN575" s="3">
        <v>43.79742431640625</v>
      </c>
    </row>
    <row r="576" spans="1:40">
      <c r="A576" s="3">
        <v>128030603</v>
      </c>
      <c r="B576" s="3" t="s">
        <v>59</v>
      </c>
      <c r="C576" s="3" t="s">
        <v>791</v>
      </c>
      <c r="D576" s="52" t="s">
        <v>60</v>
      </c>
      <c r="E576" s="52">
        <v>1467174.625</v>
      </c>
      <c r="F576" s="52">
        <v>223371.90625</v>
      </c>
      <c r="G576" s="52">
        <v>646986.75</v>
      </c>
      <c r="H576" s="52">
        <v>131194.34375</v>
      </c>
      <c r="I576" s="52">
        <v>217677.859375</v>
      </c>
      <c r="J576" s="52">
        <v>584258.75</v>
      </c>
      <c r="K576" s="52">
        <v>118212.8125</v>
      </c>
      <c r="L576" s="52"/>
      <c r="M576" s="52">
        <v>1467174.625</v>
      </c>
      <c r="N576" s="52">
        <v>223371.90625</v>
      </c>
      <c r="O576" s="52">
        <v>790761.5</v>
      </c>
      <c r="P576" s="52">
        <v>160348.65625</v>
      </c>
      <c r="Q576" s="52"/>
      <c r="R576" s="52"/>
      <c r="V576" s="3">
        <v>223371.90625</v>
      </c>
      <c r="W576" s="3">
        <v>2581246.25</v>
      </c>
      <c r="X576" s="3">
        <v>2804618.25</v>
      </c>
      <c r="Y576" s="3">
        <v>807630.625</v>
      </c>
      <c r="Z576" s="3">
        <v>2418284.75</v>
      </c>
      <c r="AA576" s="3">
        <v>12867535</v>
      </c>
      <c r="AB576" s="3">
        <v>0.81517243385314941</v>
      </c>
      <c r="AC576" s="3">
        <v>0.60838717222213745</v>
      </c>
      <c r="AD576" s="3">
        <v>15785047</v>
      </c>
      <c r="AE576" s="3">
        <v>25967552</v>
      </c>
      <c r="AF576" s="3">
        <v>9919584</v>
      </c>
      <c r="AG576" s="3">
        <v>72132.0859375</v>
      </c>
      <c r="AH576" s="3">
        <v>6799072</v>
      </c>
      <c r="AI576" s="3">
        <v>0</v>
      </c>
      <c r="AJ576" s="3">
        <v>0</v>
      </c>
      <c r="AK576" s="3">
        <v>94.258636474609375</v>
      </c>
      <c r="AL576" s="3">
        <v>38.881702423095703</v>
      </c>
      <c r="AM576" s="3">
        <v>218.83531188964844</v>
      </c>
      <c r="AN576" s="3">
        <v>137.51971435546875</v>
      </c>
    </row>
    <row r="577" spans="1:40">
      <c r="A577" s="3">
        <v>128030852</v>
      </c>
      <c r="B577" s="3" t="s">
        <v>61</v>
      </c>
      <c r="C577" s="3" t="s">
        <v>791</v>
      </c>
      <c r="D577" s="52" t="s">
        <v>60</v>
      </c>
      <c r="E577" s="52">
        <v>5280937</v>
      </c>
      <c r="F577" s="52">
        <v>965425.9375</v>
      </c>
      <c r="G577" s="52">
        <v>2813462.25</v>
      </c>
      <c r="H577" s="52">
        <v>1146558.625</v>
      </c>
      <c r="I577" s="52">
        <v>1110084.25</v>
      </c>
      <c r="J577" s="52">
        <v>2172749.5</v>
      </c>
      <c r="K577" s="52">
        <v>449690.46875</v>
      </c>
      <c r="L577" s="52"/>
      <c r="M577" s="52">
        <v>5280937</v>
      </c>
      <c r="N577" s="52">
        <v>965425.9375</v>
      </c>
      <c r="O577" s="52">
        <v>3438676</v>
      </c>
      <c r="P577" s="52">
        <v>1401349.375</v>
      </c>
      <c r="Q577" s="52"/>
      <c r="R577" s="52"/>
      <c r="V577" s="3">
        <v>965425.9375</v>
      </c>
      <c r="W577" s="3">
        <v>10800732</v>
      </c>
      <c r="X577" s="3">
        <v>11766158</v>
      </c>
      <c r="Y577" s="3">
        <v>3138175.5</v>
      </c>
      <c r="Z577" s="3">
        <v>10120962</v>
      </c>
      <c r="AA577" s="3">
        <v>49063604</v>
      </c>
      <c r="AB577" s="3">
        <v>0.81854403018951416</v>
      </c>
      <c r="AC577" s="3">
        <v>0.56460744142532349</v>
      </c>
      <c r="AD577" s="3">
        <v>59940092</v>
      </c>
      <c r="AE577" s="3">
        <v>104903768</v>
      </c>
      <c r="AF577" s="3">
        <v>17579986</v>
      </c>
      <c r="AG577" s="3">
        <v>291399.34375</v>
      </c>
      <c r="AH577" s="3">
        <v>28879769</v>
      </c>
      <c r="AI577" s="3">
        <v>0</v>
      </c>
      <c r="AJ577" s="3">
        <v>0</v>
      </c>
      <c r="AK577" s="3">
        <v>99.107185363769531</v>
      </c>
      <c r="AL577" s="3">
        <v>40.378120422363281</v>
      </c>
      <c r="AM577" s="3">
        <v>205.69741821289063</v>
      </c>
      <c r="AN577" s="3">
        <v>60.329532623291016</v>
      </c>
    </row>
    <row r="578" spans="1:40">
      <c r="A578" s="3">
        <v>128033053</v>
      </c>
      <c r="B578" s="3" t="s">
        <v>209</v>
      </c>
      <c r="C578" s="3" t="s">
        <v>791</v>
      </c>
      <c r="D578" s="52" t="s">
        <v>60</v>
      </c>
      <c r="E578" s="52">
        <v>1221999.5</v>
      </c>
      <c r="F578" s="52">
        <v>222306</v>
      </c>
      <c r="G578" s="52">
        <v>553156.5625</v>
      </c>
      <c r="H578" s="52">
        <v>389050.1875</v>
      </c>
      <c r="I578" s="52">
        <v>210914.1875</v>
      </c>
      <c r="J578" s="52">
        <v>649247.75</v>
      </c>
      <c r="K578" s="52">
        <v>145384.28125</v>
      </c>
      <c r="L578" s="52"/>
      <c r="M578" s="52">
        <v>1221999.5</v>
      </c>
      <c r="N578" s="52">
        <v>222306</v>
      </c>
      <c r="O578" s="52">
        <v>676080.25</v>
      </c>
      <c r="P578" s="52">
        <v>475505.8125</v>
      </c>
      <c r="Q578" s="52"/>
      <c r="R578" s="52"/>
      <c r="V578" s="3">
        <v>222306</v>
      </c>
      <c r="W578" s="3">
        <v>2520504.75</v>
      </c>
      <c r="X578" s="3">
        <v>2742810.75</v>
      </c>
      <c r="Y578" s="3">
        <v>871553.75</v>
      </c>
      <c r="Z578" s="3">
        <v>2373585.5</v>
      </c>
      <c r="AA578" s="3">
        <v>10782983</v>
      </c>
      <c r="AB578" s="3">
        <v>0.76361894607543945</v>
      </c>
      <c r="AC578" s="3">
        <v>0.40381938219070435</v>
      </c>
      <c r="AD578" s="3">
        <v>14120895</v>
      </c>
      <c r="AE578" s="3">
        <v>34851712</v>
      </c>
      <c r="AF578" s="3">
        <v>7185284</v>
      </c>
      <c r="AG578" s="3">
        <v>96810.3125</v>
      </c>
      <c r="AH578" s="3">
        <v>17589416</v>
      </c>
      <c r="AI578" s="3">
        <v>0</v>
      </c>
      <c r="AJ578" s="3">
        <v>0</v>
      </c>
      <c r="AK578" s="3">
        <v>181.68948364257813</v>
      </c>
      <c r="AL578" s="3">
        <v>28.331804275512695</v>
      </c>
      <c r="AM578" s="3">
        <v>145.86148071289063</v>
      </c>
      <c r="AN578" s="3">
        <v>74.220230102539063</v>
      </c>
    </row>
    <row r="579" spans="1:40">
      <c r="A579" s="3">
        <v>128034503</v>
      </c>
      <c r="B579" s="3" t="s">
        <v>276</v>
      </c>
      <c r="C579" s="3" t="s">
        <v>791</v>
      </c>
      <c r="D579" s="52" t="s">
        <v>60</v>
      </c>
      <c r="E579" s="52">
        <v>719141.375</v>
      </c>
      <c r="F579" s="52">
        <v>119243.1015625</v>
      </c>
      <c r="G579" s="52">
        <v>350159.9375</v>
      </c>
      <c r="H579" s="52">
        <v>116227.3515625</v>
      </c>
      <c r="I579" s="52">
        <v>81094.5390625</v>
      </c>
      <c r="J579" s="52">
        <v>347579.40625</v>
      </c>
      <c r="K579" s="52">
        <v>75501.9453125</v>
      </c>
      <c r="L579" s="52"/>
      <c r="M579" s="52">
        <v>719141.375</v>
      </c>
      <c r="N579" s="52">
        <v>119243.1015625</v>
      </c>
      <c r="O579" s="52">
        <v>427973.28125</v>
      </c>
      <c r="P579" s="52">
        <v>142055.65625</v>
      </c>
      <c r="Q579" s="52"/>
      <c r="R579" s="52"/>
      <c r="V579" s="3">
        <v>119243.1015625</v>
      </c>
      <c r="W579" s="3">
        <v>1342125.125</v>
      </c>
      <c r="X579" s="3">
        <v>1461368.25</v>
      </c>
      <c r="Y579" s="3">
        <v>466822.5</v>
      </c>
      <c r="Z579" s="3">
        <v>1289170.25</v>
      </c>
      <c r="AA579" s="3">
        <v>6342469.5</v>
      </c>
      <c r="AB579" s="3">
        <v>0.79237169027328491</v>
      </c>
      <c r="AC579" s="3">
        <v>0.51100075244903564</v>
      </c>
      <c r="AD579" s="3">
        <v>8004412</v>
      </c>
      <c r="AE579" s="3">
        <v>15632566</v>
      </c>
      <c r="AF579" s="3">
        <v>5656225</v>
      </c>
      <c r="AG579" s="3">
        <v>43423.79296875</v>
      </c>
      <c r="AH579" s="3">
        <v>5074948</v>
      </c>
      <c r="AI579" s="3">
        <v>0</v>
      </c>
      <c r="AJ579" s="3">
        <v>0</v>
      </c>
      <c r="AK579" s="3">
        <v>116.87021636962891</v>
      </c>
      <c r="AL579" s="3">
        <v>33.653629302978516</v>
      </c>
      <c r="AM579" s="3">
        <v>184.3323974609375</v>
      </c>
      <c r="AN579" s="3">
        <v>130.25634765625</v>
      </c>
    </row>
    <row r="580" spans="1:40">
      <c r="A580" s="3">
        <v>128034607</v>
      </c>
      <c r="B580" s="3" t="s">
        <v>596</v>
      </c>
      <c r="C580" s="3" t="s">
        <v>552</v>
      </c>
      <c r="D580" s="52" t="s">
        <v>60</v>
      </c>
      <c r="E580" s="52"/>
      <c r="F580" s="52"/>
      <c r="G580" s="52"/>
      <c r="H580" s="52"/>
      <c r="I580" s="52"/>
      <c r="J580" s="52">
        <v>235864.40625</v>
      </c>
      <c r="K580" s="52">
        <v>49682.14453125</v>
      </c>
      <c r="L580" s="52">
        <v>190554</v>
      </c>
      <c r="M580" s="52"/>
      <c r="N580" s="52"/>
      <c r="O580" s="52"/>
      <c r="P580" s="52"/>
      <c r="Q580" s="52">
        <v>190554</v>
      </c>
      <c r="R580" s="52"/>
      <c r="V580" s="3">
        <v>0</v>
      </c>
      <c r="W580" s="3">
        <v>240236.140625</v>
      </c>
      <c r="X580" s="3">
        <v>240236.140625</v>
      </c>
      <c r="Y580" s="3">
        <v>235864.40625</v>
      </c>
      <c r="Z580" s="3">
        <v>190554</v>
      </c>
      <c r="AA580" s="3">
        <v>961205.3125</v>
      </c>
      <c r="AB580" s="3">
        <v>0.48558348417282104</v>
      </c>
      <c r="AC580" s="3">
        <v>0.20201848447322845</v>
      </c>
      <c r="AD580" s="3">
        <v>1979485.125</v>
      </c>
      <c r="AE580" s="3">
        <v>9647918</v>
      </c>
      <c r="AF580" s="3">
        <v>988794</v>
      </c>
      <c r="AG580" s="3">
        <v>26799.771484375</v>
      </c>
      <c r="AJ580" s="3">
        <v>0</v>
      </c>
      <c r="AL580" s="3">
        <v>8.964111328125</v>
      </c>
      <c r="AM580" s="3">
        <v>73.862014770507813</v>
      </c>
      <c r="AN580" s="3">
        <v>36.895614624023438</v>
      </c>
    </row>
    <row r="581" spans="1:40">
      <c r="A581" s="3">
        <v>128321103</v>
      </c>
      <c r="B581" s="3" t="s">
        <v>413</v>
      </c>
      <c r="C581" s="3" t="s">
        <v>791</v>
      </c>
      <c r="D581" s="52" t="s">
        <v>60</v>
      </c>
      <c r="E581" s="52">
        <v>1637820</v>
      </c>
      <c r="F581" s="52">
        <v>264372.90625</v>
      </c>
      <c r="G581" s="52">
        <v>889584.1875</v>
      </c>
      <c r="H581" s="52">
        <v>147639.59375</v>
      </c>
      <c r="I581" s="52"/>
      <c r="J581" s="52"/>
      <c r="K581" s="52"/>
      <c r="L581" s="52">
        <v>23112.44921875</v>
      </c>
      <c r="M581" s="52">
        <v>1637820</v>
      </c>
      <c r="N581" s="52">
        <v>264372.90625</v>
      </c>
      <c r="O581" s="52">
        <v>1087269.625</v>
      </c>
      <c r="P581" s="52">
        <v>180448.40625</v>
      </c>
      <c r="Q581" s="52">
        <v>23112.44921875</v>
      </c>
      <c r="R581" s="52"/>
      <c r="V581" s="3">
        <v>264372.90625</v>
      </c>
      <c r="W581" s="3">
        <v>2698156.25</v>
      </c>
      <c r="X581" s="3">
        <v>2962529.25</v>
      </c>
      <c r="Y581" s="3">
        <v>264372.90625</v>
      </c>
      <c r="Z581" s="3">
        <v>2928650.5</v>
      </c>
      <c r="AA581" s="3">
        <v>14480713</v>
      </c>
      <c r="AB581" s="3">
        <v>0.80568623542785645</v>
      </c>
      <c r="AC581" s="3">
        <v>0.5299450159072876</v>
      </c>
      <c r="AD581" s="3">
        <v>17973142</v>
      </c>
      <c r="AE581" s="3">
        <v>35331500</v>
      </c>
      <c r="AF581" s="3">
        <v>3201123</v>
      </c>
      <c r="AG581" s="3">
        <v>98143.0546875</v>
      </c>
      <c r="AH581" s="3">
        <v>9766463</v>
      </c>
      <c r="AI581" s="3">
        <v>0</v>
      </c>
      <c r="AJ581" s="3">
        <v>0</v>
      </c>
      <c r="AK581" s="3">
        <v>99.512519836425781</v>
      </c>
      <c r="AL581" s="3">
        <v>30.185827255249023</v>
      </c>
      <c r="AM581" s="3">
        <v>183.132080078125</v>
      </c>
      <c r="AN581" s="3">
        <v>32.616909027099609</v>
      </c>
    </row>
    <row r="582" spans="1:40">
      <c r="A582" s="3">
        <v>128323303</v>
      </c>
      <c r="B582" s="3" t="s">
        <v>243</v>
      </c>
      <c r="C582" s="3" t="s">
        <v>791</v>
      </c>
      <c r="D582" s="52" t="s">
        <v>60</v>
      </c>
      <c r="E582" s="52">
        <v>1068766.75</v>
      </c>
      <c r="F582" s="52">
        <v>140848.5</v>
      </c>
      <c r="G582" s="52">
        <v>308219.84375</v>
      </c>
      <c r="H582" s="52">
        <v>188768.703125</v>
      </c>
      <c r="I582" s="52">
        <v>77490.1328125</v>
      </c>
      <c r="J582" s="52">
        <v>379839.46875</v>
      </c>
      <c r="K582" s="52">
        <v>81013.1015625</v>
      </c>
      <c r="L582" s="52"/>
      <c r="M582" s="52">
        <v>1068766.75</v>
      </c>
      <c r="N582" s="52">
        <v>140848.5</v>
      </c>
      <c r="O582" s="52">
        <v>376713.15625</v>
      </c>
      <c r="P582" s="52">
        <v>230717.296875</v>
      </c>
      <c r="Q582" s="52"/>
      <c r="R582" s="52"/>
      <c r="V582" s="3">
        <v>140848.5</v>
      </c>
      <c r="W582" s="3">
        <v>1724258.625</v>
      </c>
      <c r="X582" s="3">
        <v>1865107.125</v>
      </c>
      <c r="Y582" s="3">
        <v>520687.96875</v>
      </c>
      <c r="Z582" s="3">
        <v>1676197.125</v>
      </c>
      <c r="AA582" s="3">
        <v>8212461</v>
      </c>
      <c r="AB582" s="3">
        <v>0.80924755334854126</v>
      </c>
      <c r="AC582" s="3">
        <v>0.56338798999786377</v>
      </c>
      <c r="AD582" s="3">
        <v>10148268</v>
      </c>
      <c r="AE582" s="3">
        <v>17956990</v>
      </c>
      <c r="AF582" s="3">
        <v>5203513</v>
      </c>
      <c r="AG582" s="3">
        <v>49880.52734375</v>
      </c>
      <c r="AH582" s="3">
        <v>5171046</v>
      </c>
      <c r="AI582" s="3">
        <v>0</v>
      </c>
      <c r="AJ582" s="3">
        <v>0</v>
      </c>
      <c r="AK582" s="3">
        <v>103.66863250732422</v>
      </c>
      <c r="AL582" s="3">
        <v>37.391487121582031</v>
      </c>
      <c r="AM582" s="3">
        <v>203.45149230957031</v>
      </c>
      <c r="AN582" s="3">
        <v>104.31952667236328</v>
      </c>
    </row>
    <row r="583" spans="1:40">
      <c r="A583" s="3">
        <v>128323703</v>
      </c>
      <c r="B583" s="3" t="s">
        <v>246</v>
      </c>
      <c r="C583" s="3" t="s">
        <v>791</v>
      </c>
      <c r="D583" s="52" t="s">
        <v>60</v>
      </c>
      <c r="E583" s="52">
        <v>1889260.5</v>
      </c>
      <c r="F583" s="52">
        <v>361059</v>
      </c>
      <c r="G583" s="52">
        <v>809702.6875</v>
      </c>
      <c r="H583" s="52">
        <v>159205.953125</v>
      </c>
      <c r="I583" s="52">
        <v>221526.609375</v>
      </c>
      <c r="J583" s="52">
        <v>1048804.5</v>
      </c>
      <c r="K583" s="52">
        <v>229569.65625</v>
      </c>
      <c r="L583" s="52"/>
      <c r="M583" s="52">
        <v>1889260.5</v>
      </c>
      <c r="N583" s="52">
        <v>361059</v>
      </c>
      <c r="O583" s="52">
        <v>989636.625</v>
      </c>
      <c r="P583" s="52">
        <v>194585.046875</v>
      </c>
      <c r="Q583" s="52"/>
      <c r="R583" s="52"/>
      <c r="V583" s="3">
        <v>361059</v>
      </c>
      <c r="W583" s="3">
        <v>3309265.5</v>
      </c>
      <c r="X583" s="3">
        <v>3670324.5</v>
      </c>
      <c r="Y583" s="3">
        <v>1409863.5</v>
      </c>
      <c r="Z583" s="3">
        <v>3073482</v>
      </c>
      <c r="AA583" s="3">
        <v>15859224</v>
      </c>
      <c r="AB583" s="3">
        <v>0.77023047208786011</v>
      </c>
      <c r="AC583" s="3">
        <v>0.35290315747261047</v>
      </c>
      <c r="AD583" s="3">
        <v>20590232</v>
      </c>
      <c r="AE583" s="3">
        <v>58091468</v>
      </c>
      <c r="AF583" s="3">
        <v>8614725</v>
      </c>
      <c r="AG583" s="3">
        <v>161365.1875</v>
      </c>
      <c r="AH583" s="3">
        <v>28900706</v>
      </c>
      <c r="AI583" s="3">
        <v>0</v>
      </c>
      <c r="AJ583" s="3">
        <v>0</v>
      </c>
      <c r="AK583" s="3">
        <v>179.10124206542969</v>
      </c>
      <c r="AL583" s="3">
        <v>22.745454788208008</v>
      </c>
      <c r="AM583" s="3">
        <v>127.60021209716797</v>
      </c>
      <c r="AN583" s="3">
        <v>53.386516571044922</v>
      </c>
    </row>
    <row r="584" spans="1:40">
      <c r="A584" s="3">
        <v>128324207</v>
      </c>
      <c r="B584" s="3" t="s">
        <v>588</v>
      </c>
      <c r="C584" s="3" t="s">
        <v>552</v>
      </c>
      <c r="D584" s="52" t="s">
        <v>60</v>
      </c>
      <c r="E584" s="52"/>
      <c r="F584" s="52"/>
      <c r="G584" s="52"/>
      <c r="H584" s="52"/>
      <c r="I584" s="52"/>
      <c r="J584" s="52">
        <v>122520.8984375</v>
      </c>
      <c r="K584" s="52">
        <v>27629.263671875</v>
      </c>
      <c r="L584" s="52">
        <v>159164.40625</v>
      </c>
      <c r="M584" s="52"/>
      <c r="N584" s="52"/>
      <c r="O584" s="52"/>
      <c r="P584" s="52"/>
      <c r="Q584" s="52">
        <v>159164.40625</v>
      </c>
      <c r="R584" s="52"/>
      <c r="V584" s="3">
        <v>0</v>
      </c>
      <c r="W584" s="3">
        <v>186793.671875</v>
      </c>
      <c r="X584" s="3">
        <v>186793.671875</v>
      </c>
      <c r="Y584" s="3">
        <v>122520.8984375</v>
      </c>
      <c r="Z584" s="3">
        <v>159164.40625</v>
      </c>
      <c r="AA584" s="3">
        <v>877316.9375</v>
      </c>
      <c r="AB584" s="3">
        <v>0.55867356061935425</v>
      </c>
      <c r="AC584" s="3">
        <v>0.21917735040187836</v>
      </c>
      <c r="AD584" s="3">
        <v>1570357</v>
      </c>
      <c r="AE584" s="3">
        <v>6854084.5</v>
      </c>
      <c r="AF584" s="3">
        <v>2576546</v>
      </c>
      <c r="AG584" s="3">
        <v>19039.123046875</v>
      </c>
      <c r="AJ584" s="3">
        <v>0</v>
      </c>
      <c r="AL584" s="3">
        <v>9.8110437393188477</v>
      </c>
      <c r="AM584" s="3">
        <v>82.48052978515625</v>
      </c>
      <c r="AN584" s="3">
        <v>135.32902526855469</v>
      </c>
    </row>
    <row r="585" spans="1:40">
      <c r="A585" s="3">
        <v>128325203</v>
      </c>
      <c r="B585" s="3" t="s">
        <v>289</v>
      </c>
      <c r="C585" s="3" t="s">
        <v>791</v>
      </c>
      <c r="D585" s="52" t="s">
        <v>60</v>
      </c>
      <c r="E585" s="52">
        <v>1685434.5</v>
      </c>
      <c r="F585" s="52">
        <v>218875.046875</v>
      </c>
      <c r="G585" s="52">
        <v>439419.75</v>
      </c>
      <c r="H585" s="52">
        <v>259019.09375</v>
      </c>
      <c r="I585" s="52">
        <v>281332.125</v>
      </c>
      <c r="J585" s="52">
        <v>601401.375</v>
      </c>
      <c r="K585" s="52">
        <v>114831.4140625</v>
      </c>
      <c r="L585" s="52">
        <v>5140.5</v>
      </c>
      <c r="M585" s="52">
        <v>1685434.5</v>
      </c>
      <c r="N585" s="52">
        <v>218875.046875</v>
      </c>
      <c r="O585" s="52">
        <v>537068.5625</v>
      </c>
      <c r="P585" s="52">
        <v>316578.90625</v>
      </c>
      <c r="Q585" s="52">
        <v>5140.5</v>
      </c>
      <c r="R585" s="52"/>
      <c r="V585" s="3">
        <v>218875.046875</v>
      </c>
      <c r="W585" s="3">
        <v>2785177.5</v>
      </c>
      <c r="X585" s="3">
        <v>3004052.5</v>
      </c>
      <c r="Y585" s="3">
        <v>820276.4375</v>
      </c>
      <c r="Z585" s="3">
        <v>2544222.5</v>
      </c>
      <c r="AA585" s="3">
        <v>14017197</v>
      </c>
      <c r="AB585" s="3">
        <v>0.81910419464111328</v>
      </c>
      <c r="AC585" s="3">
        <v>0.61273616552352905</v>
      </c>
      <c r="AD585" s="3">
        <v>17112838</v>
      </c>
      <c r="AE585" s="3">
        <v>27110132</v>
      </c>
      <c r="AF585" s="3">
        <v>4033897</v>
      </c>
      <c r="AG585" s="3">
        <v>75305.921875</v>
      </c>
      <c r="AH585" s="3">
        <v>5820090</v>
      </c>
      <c r="AI585" s="3">
        <v>0</v>
      </c>
      <c r="AJ585" s="3">
        <v>0</v>
      </c>
      <c r="AK585" s="3">
        <v>77.285957336425781</v>
      </c>
      <c r="AL585" s="3">
        <v>39.891319274902344</v>
      </c>
      <c r="AM585" s="3">
        <v>227.24424743652344</v>
      </c>
      <c r="AN585" s="3">
        <v>53.566795349121094</v>
      </c>
    </row>
    <row r="586" spans="1:40">
      <c r="A586" s="3">
        <v>128326303</v>
      </c>
      <c r="B586" s="3" t="s">
        <v>379</v>
      </c>
      <c r="C586" s="3" t="s">
        <v>791</v>
      </c>
      <c r="D586" s="52" t="s">
        <v>60</v>
      </c>
      <c r="E586" s="52">
        <v>1236162.625</v>
      </c>
      <c r="F586" s="52">
        <v>158232.296875</v>
      </c>
      <c r="G586" s="52">
        <v>203398.59375</v>
      </c>
      <c r="H586" s="52">
        <v>87446.25</v>
      </c>
      <c r="I586" s="52">
        <v>217694.75</v>
      </c>
      <c r="J586" s="52">
        <v>390423.03125</v>
      </c>
      <c r="K586" s="52">
        <v>83128</v>
      </c>
      <c r="L586" s="52">
        <v>7498.0498046875</v>
      </c>
      <c r="M586" s="52">
        <v>1236162.625</v>
      </c>
      <c r="N586" s="52">
        <v>158232.296875</v>
      </c>
      <c r="O586" s="52">
        <v>248598.265625</v>
      </c>
      <c r="P586" s="52">
        <v>106878.75</v>
      </c>
      <c r="Q586" s="52">
        <v>7498.0498046875</v>
      </c>
      <c r="R586" s="52"/>
      <c r="V586" s="3">
        <v>158232.296875</v>
      </c>
      <c r="W586" s="3">
        <v>1835328.25</v>
      </c>
      <c r="X586" s="3">
        <v>1993560.5</v>
      </c>
      <c r="Y586" s="3">
        <v>548655.3125</v>
      </c>
      <c r="Z586" s="3">
        <v>1599137.625</v>
      </c>
      <c r="AA586" s="3">
        <v>10507527</v>
      </c>
      <c r="AB586" s="3">
        <v>0.82443565130233765</v>
      </c>
      <c r="AC586" s="3">
        <v>0.65179985761642456</v>
      </c>
      <c r="AD586" s="3">
        <v>12745115</v>
      </c>
      <c r="AE586" s="3">
        <v>18972108</v>
      </c>
      <c r="AF586" s="3">
        <v>5810939</v>
      </c>
      <c r="AG586" s="3">
        <v>52700.30078125</v>
      </c>
      <c r="AH586" s="3">
        <v>3582581</v>
      </c>
      <c r="AI586" s="3">
        <v>0</v>
      </c>
      <c r="AJ586" s="3">
        <v>0</v>
      </c>
      <c r="AK586" s="3">
        <v>67.980278015136719</v>
      </c>
      <c r="AL586" s="3">
        <v>37.828254699707031</v>
      </c>
      <c r="AM586" s="3">
        <v>241.84141540527344</v>
      </c>
      <c r="AN586" s="3">
        <v>110.26387023925781</v>
      </c>
    </row>
    <row r="587" spans="1:40">
      <c r="A587" s="3">
        <v>128327303</v>
      </c>
      <c r="B587" s="3" t="s">
        <v>401</v>
      </c>
      <c r="C587" s="3" t="s">
        <v>791</v>
      </c>
      <c r="D587" s="52" t="s">
        <v>60</v>
      </c>
      <c r="E587" s="52">
        <v>1455971</v>
      </c>
      <c r="F587" s="52">
        <v>167829.453125</v>
      </c>
      <c r="G587" s="52">
        <v>208083.40625</v>
      </c>
      <c r="H587" s="52">
        <v>98356.953125</v>
      </c>
      <c r="I587" s="52">
        <v>283214.1875</v>
      </c>
      <c r="J587" s="52">
        <v>418872.0625</v>
      </c>
      <c r="K587" s="52">
        <v>86381.8046875</v>
      </c>
      <c r="L587" s="52"/>
      <c r="M587" s="52">
        <v>1455971</v>
      </c>
      <c r="N587" s="52">
        <v>167829.453125</v>
      </c>
      <c r="O587" s="52">
        <v>254324.15625</v>
      </c>
      <c r="P587" s="52">
        <v>120214.046875</v>
      </c>
      <c r="Q587" s="52"/>
      <c r="R587" s="52"/>
      <c r="V587" s="3">
        <v>167829.453125</v>
      </c>
      <c r="W587" s="3">
        <v>2132007.25</v>
      </c>
      <c r="X587" s="3">
        <v>2299836.75</v>
      </c>
      <c r="Y587" s="3">
        <v>586701.5</v>
      </c>
      <c r="Z587" s="3">
        <v>1830509.125</v>
      </c>
      <c r="AA587" s="3">
        <v>12462836</v>
      </c>
      <c r="AB587" s="3">
        <v>0.8458939790725708</v>
      </c>
      <c r="AC587" s="3">
        <v>0.71242642402648926</v>
      </c>
      <c r="AD587" s="3">
        <v>14733331</v>
      </c>
      <c r="AE587" s="3">
        <v>20468012</v>
      </c>
      <c r="AF587" s="3">
        <v>8203997</v>
      </c>
      <c r="AG587" s="3">
        <v>56855.58984375</v>
      </c>
      <c r="AH587" s="3">
        <v>2528811</v>
      </c>
      <c r="AI587" s="3">
        <v>0</v>
      </c>
      <c r="AJ587" s="3">
        <v>0</v>
      </c>
      <c r="AK587" s="3">
        <v>44.477790832519531</v>
      </c>
      <c r="AL587" s="3">
        <v>40.450496673583984</v>
      </c>
      <c r="AM587" s="3">
        <v>259.13601684570313</v>
      </c>
      <c r="AN587" s="3">
        <v>144.29534912109375</v>
      </c>
    </row>
    <row r="588" spans="1:40">
      <c r="A588" s="3">
        <v>128328003</v>
      </c>
      <c r="B588" s="3" t="s">
        <v>496</v>
      </c>
      <c r="C588" s="3" t="s">
        <v>791</v>
      </c>
      <c r="D588" s="52" t="s">
        <v>60</v>
      </c>
      <c r="E588" s="52">
        <v>1468319.5</v>
      </c>
      <c r="F588" s="52">
        <v>169493.40625</v>
      </c>
      <c r="G588" s="52">
        <v>328628.46875</v>
      </c>
      <c r="H588" s="52">
        <v>96162.296875</v>
      </c>
      <c r="I588" s="52">
        <v>323477.65625</v>
      </c>
      <c r="J588" s="52">
        <v>445423.09375</v>
      </c>
      <c r="K588" s="52">
        <v>91332.4765625</v>
      </c>
      <c r="L588" s="52"/>
      <c r="M588" s="52">
        <v>1468319.5</v>
      </c>
      <c r="N588" s="52">
        <v>169493.40625</v>
      </c>
      <c r="O588" s="52">
        <v>401657</v>
      </c>
      <c r="P588" s="52">
        <v>117531.703125</v>
      </c>
      <c r="Q588" s="52"/>
      <c r="R588" s="52"/>
      <c r="V588" s="3">
        <v>169493.40625</v>
      </c>
      <c r="W588" s="3">
        <v>2307920.5</v>
      </c>
      <c r="X588" s="3">
        <v>2477414</v>
      </c>
      <c r="Y588" s="3">
        <v>614916.5</v>
      </c>
      <c r="Z588" s="3">
        <v>1987508.25</v>
      </c>
      <c r="AA588" s="3">
        <v>12844753</v>
      </c>
      <c r="AB588" s="3">
        <v>0.83103722333908081</v>
      </c>
      <c r="AC588" s="3">
        <v>0.66293185949325562</v>
      </c>
      <c r="AD588" s="3">
        <v>15456291</v>
      </c>
      <c r="AE588" s="3">
        <v>22397238</v>
      </c>
      <c r="AF588" s="3">
        <v>11624262</v>
      </c>
      <c r="AG588" s="3">
        <v>62214.55078125</v>
      </c>
      <c r="AH588" s="3">
        <v>3864950</v>
      </c>
      <c r="AI588" s="3">
        <v>0</v>
      </c>
      <c r="AJ588" s="3">
        <v>0</v>
      </c>
      <c r="AK588" s="3">
        <v>62.122928619384766</v>
      </c>
      <c r="AL588" s="3">
        <v>39.820491790771484</v>
      </c>
      <c r="AM588" s="3">
        <v>248.435302734375</v>
      </c>
      <c r="AN588" s="3">
        <v>186.84153747558594</v>
      </c>
    </row>
    <row r="589" spans="1:40">
      <c r="A589" s="3">
        <v>129000000</v>
      </c>
      <c r="B589" s="3" t="s">
        <v>653</v>
      </c>
      <c r="C589" s="3" t="s">
        <v>627</v>
      </c>
      <c r="D589" s="52" t="s">
        <v>52</v>
      </c>
      <c r="E589" s="52"/>
      <c r="F589" s="52"/>
      <c r="G589" s="52"/>
      <c r="H589" s="52"/>
      <c r="I589" s="52"/>
      <c r="J589" s="52">
        <v>470358.5</v>
      </c>
      <c r="K589" s="52">
        <v>90359.390625</v>
      </c>
      <c r="L589" s="52"/>
      <c r="M589" s="52"/>
      <c r="N589" s="52"/>
      <c r="O589" s="52"/>
      <c r="P589" s="52"/>
      <c r="Q589" s="52"/>
      <c r="R589" s="52">
        <v>96445.3359375</v>
      </c>
      <c r="S589" s="3">
        <v>490087.34375</v>
      </c>
      <c r="T589" s="3">
        <v>284092.96875</v>
      </c>
      <c r="U589" s="3">
        <v>284092.96875</v>
      </c>
      <c r="V589" s="3">
        <v>284092.96875</v>
      </c>
      <c r="W589" s="3">
        <v>960985</v>
      </c>
      <c r="X589" s="3">
        <v>1245078</v>
      </c>
      <c r="Y589" s="3">
        <v>470358.5</v>
      </c>
      <c r="Z589" s="3">
        <v>0</v>
      </c>
      <c r="AA589" s="3">
        <v>5256438.5</v>
      </c>
      <c r="AB589" s="3">
        <v>0.63593637943267822</v>
      </c>
      <c r="AC589" s="3">
        <v>0.25696972012519836</v>
      </c>
      <c r="AD589" s="3">
        <v>8265667</v>
      </c>
      <c r="AE589" s="3">
        <v>31053314</v>
      </c>
      <c r="AF589" s="3">
        <v>8693007</v>
      </c>
      <c r="AG589" s="3">
        <v>86259.203125</v>
      </c>
      <c r="AJ589" s="3">
        <v>0</v>
      </c>
      <c r="AL589" s="3">
        <v>14.434146881103516</v>
      </c>
      <c r="AM589" s="3">
        <v>95.823593139648438</v>
      </c>
      <c r="AN589" s="3">
        <v>100.77773284912109</v>
      </c>
    </row>
    <row r="590" spans="1:40">
      <c r="A590" s="3">
        <v>129540803</v>
      </c>
      <c r="B590" s="3" t="s">
        <v>90</v>
      </c>
      <c r="C590" s="3" t="s">
        <v>791</v>
      </c>
      <c r="D590" s="52" t="s">
        <v>52</v>
      </c>
      <c r="E590" s="52">
        <v>1481526.25</v>
      </c>
      <c r="F590" s="52">
        <v>306091.8125</v>
      </c>
      <c r="G590" s="52">
        <v>599337.5625</v>
      </c>
      <c r="H590" s="52">
        <v>522368.09375</v>
      </c>
      <c r="I590" s="52">
        <v>405180.96875</v>
      </c>
      <c r="J590" s="52">
        <v>746863.8125</v>
      </c>
      <c r="K590" s="52">
        <v>165697.625</v>
      </c>
      <c r="L590" s="52"/>
      <c r="M590" s="52">
        <v>1481526.25</v>
      </c>
      <c r="N590" s="52">
        <v>306091.8125</v>
      </c>
      <c r="O590" s="52">
        <v>732523.625</v>
      </c>
      <c r="P590" s="52">
        <v>638449.875</v>
      </c>
      <c r="Q590" s="52"/>
      <c r="R590" s="52"/>
      <c r="V590" s="3">
        <v>306091.8125</v>
      </c>
      <c r="W590" s="3">
        <v>3174110.5</v>
      </c>
      <c r="X590" s="3">
        <v>3480202.25</v>
      </c>
      <c r="Y590" s="3">
        <v>1052955.625</v>
      </c>
      <c r="Z590" s="3">
        <v>2852500</v>
      </c>
      <c r="AA590" s="3">
        <v>14154905</v>
      </c>
      <c r="AB590" s="3">
        <v>0.77541112899780273</v>
      </c>
      <c r="AC590" s="3">
        <v>0.3440532386302948</v>
      </c>
      <c r="AD590" s="3">
        <v>18254710</v>
      </c>
      <c r="AE590" s="3">
        <v>53558760</v>
      </c>
      <c r="AF590" s="3">
        <v>5202206</v>
      </c>
      <c r="AG590" s="3">
        <v>148774.328125</v>
      </c>
      <c r="AH590" s="3">
        <v>21934831</v>
      </c>
      <c r="AI590" s="3">
        <v>0</v>
      </c>
      <c r="AJ590" s="3">
        <v>0</v>
      </c>
      <c r="AK590" s="3">
        <v>147.43693542480469</v>
      </c>
      <c r="AL590" s="3">
        <v>23.392492294311523</v>
      </c>
      <c r="AM590" s="3">
        <v>122.70066833496094</v>
      </c>
      <c r="AN590" s="3">
        <v>34.967094421386719</v>
      </c>
    </row>
    <row r="591" spans="1:40">
      <c r="A591" s="3">
        <v>129544503</v>
      </c>
      <c r="B591" s="3" t="s">
        <v>286</v>
      </c>
      <c r="C591" s="3" t="s">
        <v>791</v>
      </c>
      <c r="D591" s="52" t="s">
        <v>52</v>
      </c>
      <c r="E591" s="52">
        <v>1597099.625</v>
      </c>
      <c r="F591" s="52">
        <v>226756.046875</v>
      </c>
      <c r="G591" s="52">
        <v>337121.96875</v>
      </c>
      <c r="H591" s="52">
        <v>461119.0625</v>
      </c>
      <c r="I591" s="52">
        <v>111623.8046875</v>
      </c>
      <c r="J591" s="52">
        <v>565064.4375</v>
      </c>
      <c r="K591" s="52">
        <v>121197.03125</v>
      </c>
      <c r="L591" s="52"/>
      <c r="M591" s="52">
        <v>1597099.625</v>
      </c>
      <c r="N591" s="52">
        <v>226756.046875</v>
      </c>
      <c r="O591" s="52">
        <v>412038</v>
      </c>
      <c r="P591" s="52">
        <v>563589.9375</v>
      </c>
      <c r="Q591" s="52"/>
      <c r="R591" s="52"/>
      <c r="V591" s="3">
        <v>226756.046875</v>
      </c>
      <c r="W591" s="3">
        <v>2628161.5</v>
      </c>
      <c r="X591" s="3">
        <v>2854917.5</v>
      </c>
      <c r="Y591" s="3">
        <v>791820.5</v>
      </c>
      <c r="Z591" s="3">
        <v>2572727.5</v>
      </c>
      <c r="AA591" s="3">
        <v>11542245</v>
      </c>
      <c r="AB591" s="3">
        <v>0.82676827907562256</v>
      </c>
      <c r="AC591" s="3">
        <v>0.60521793365478516</v>
      </c>
      <c r="AD591" s="3">
        <v>13960677</v>
      </c>
      <c r="AE591" s="3">
        <v>23210084</v>
      </c>
      <c r="AF591" s="3">
        <v>3549130</v>
      </c>
      <c r="AG591" s="3">
        <v>64472.45703125</v>
      </c>
      <c r="AH591" s="3">
        <v>4034757</v>
      </c>
      <c r="AI591" s="3">
        <v>0</v>
      </c>
      <c r="AJ591" s="3">
        <v>0</v>
      </c>
      <c r="AK591" s="3">
        <v>62.581096649169922</v>
      </c>
      <c r="AL591" s="3">
        <v>44.281196594238281</v>
      </c>
      <c r="AM591" s="3">
        <v>216.53706359863281</v>
      </c>
      <c r="AN591" s="3">
        <v>55.048778533935547</v>
      </c>
    </row>
    <row r="592" spans="1:40">
      <c r="A592" s="3">
        <v>129544703</v>
      </c>
      <c r="B592" s="3" t="s">
        <v>308</v>
      </c>
      <c r="C592" s="3" t="s">
        <v>791</v>
      </c>
      <c r="D592" s="52" t="s">
        <v>52</v>
      </c>
      <c r="E592" s="52">
        <v>1334789.125</v>
      </c>
      <c r="F592" s="52">
        <v>209823.59375</v>
      </c>
      <c r="G592" s="52">
        <v>279228.90625</v>
      </c>
      <c r="H592" s="52">
        <v>1041314.875</v>
      </c>
      <c r="I592" s="52">
        <v>95814.6015625</v>
      </c>
      <c r="J592" s="52">
        <v>432576</v>
      </c>
      <c r="K592" s="52">
        <v>88820.2265625</v>
      </c>
      <c r="L592" s="52"/>
      <c r="M592" s="52">
        <v>1334789.125</v>
      </c>
      <c r="N592" s="52">
        <v>209823.59375</v>
      </c>
      <c r="O592" s="52">
        <v>341279.75</v>
      </c>
      <c r="P592" s="52">
        <v>1272718.125</v>
      </c>
      <c r="Q592" s="52"/>
      <c r="R592" s="52"/>
      <c r="V592" s="3">
        <v>209823.59375</v>
      </c>
      <c r="W592" s="3">
        <v>2839967.75</v>
      </c>
      <c r="X592" s="3">
        <v>3049791.25</v>
      </c>
      <c r="Y592" s="3">
        <v>642399.625</v>
      </c>
      <c r="Z592" s="3">
        <v>2948787</v>
      </c>
      <c r="AA592" s="3">
        <v>9280326</v>
      </c>
      <c r="AB592" s="3">
        <v>0.82046788930892944</v>
      </c>
      <c r="AC592" s="3">
        <v>0.48864695429801941</v>
      </c>
      <c r="AD592" s="3">
        <v>11311017</v>
      </c>
      <c r="AE592" s="3">
        <v>22777930</v>
      </c>
      <c r="AF592" s="3">
        <v>4748136</v>
      </c>
      <c r="AG592" s="3">
        <v>63272.02734375</v>
      </c>
      <c r="AH592" s="3">
        <v>7224000</v>
      </c>
      <c r="AI592" s="3">
        <v>0</v>
      </c>
      <c r="AJ592" s="3">
        <v>0</v>
      </c>
      <c r="AK592" s="3">
        <v>114.17367553710938</v>
      </c>
      <c r="AL592" s="3">
        <v>48.201255798339844</v>
      </c>
      <c r="AM592" s="3">
        <v>178.76805114746094</v>
      </c>
      <c r="AN592" s="3">
        <v>75.043212890625</v>
      </c>
    </row>
    <row r="593" spans="1:40">
      <c r="A593" s="3">
        <v>129545003</v>
      </c>
      <c r="B593" s="3" t="s">
        <v>341</v>
      </c>
      <c r="C593" s="3" t="s">
        <v>791</v>
      </c>
      <c r="D593" s="52" t="s">
        <v>52</v>
      </c>
      <c r="E593" s="52">
        <v>1773705.75</v>
      </c>
      <c r="F593" s="52">
        <v>318213.15625</v>
      </c>
      <c r="G593" s="52">
        <v>327591.34375</v>
      </c>
      <c r="H593" s="52">
        <v>1023675.3125</v>
      </c>
      <c r="I593" s="52">
        <v>350515.3125</v>
      </c>
      <c r="J593" s="52">
        <v>792489.25</v>
      </c>
      <c r="K593" s="52">
        <v>166932.859375</v>
      </c>
      <c r="L593" s="52"/>
      <c r="M593" s="52">
        <v>1773705.75</v>
      </c>
      <c r="N593" s="52">
        <v>318213.15625</v>
      </c>
      <c r="O593" s="52">
        <v>400389.4375</v>
      </c>
      <c r="P593" s="52">
        <v>1251158.75</v>
      </c>
      <c r="Q593" s="52"/>
      <c r="R593" s="52"/>
      <c r="V593" s="3">
        <v>318213.15625</v>
      </c>
      <c r="W593" s="3">
        <v>3642420.25</v>
      </c>
      <c r="X593" s="3">
        <v>3960633.5</v>
      </c>
      <c r="Y593" s="3">
        <v>1110702.375</v>
      </c>
      <c r="Z593" s="3">
        <v>3425254</v>
      </c>
      <c r="AA593" s="3">
        <v>14512061</v>
      </c>
      <c r="AB593" s="3">
        <v>0.7803005576133728</v>
      </c>
      <c r="AC593" s="3">
        <v>0.4633558988571167</v>
      </c>
      <c r="AD593" s="3">
        <v>18598040</v>
      </c>
      <c r="AE593" s="3">
        <v>39788492</v>
      </c>
      <c r="AF593" s="3">
        <v>7978305</v>
      </c>
      <c r="AG593" s="3">
        <v>110523.5859375</v>
      </c>
      <c r="AH593" s="3">
        <v>9218670</v>
      </c>
      <c r="AI593" s="3">
        <v>0</v>
      </c>
      <c r="AJ593" s="3">
        <v>0</v>
      </c>
      <c r="AK593" s="3">
        <v>83.409072875976563</v>
      </c>
      <c r="AL593" s="3">
        <v>35.835189819335938</v>
      </c>
      <c r="AM593" s="3">
        <v>168.27214050292969</v>
      </c>
      <c r="AN593" s="3">
        <v>72.186447143554688</v>
      </c>
    </row>
    <row r="594" spans="1:40">
      <c r="A594" s="3">
        <v>129546003</v>
      </c>
      <c r="B594" s="3" t="s">
        <v>388</v>
      </c>
      <c r="C594" s="3" t="s">
        <v>791</v>
      </c>
      <c r="D594" s="52" t="s">
        <v>52</v>
      </c>
      <c r="E594" s="52">
        <v>1180681.75</v>
      </c>
      <c r="F594" s="52">
        <v>181729.5</v>
      </c>
      <c r="G594" s="52">
        <v>457758.46875</v>
      </c>
      <c r="H594" s="52">
        <v>452924.09375</v>
      </c>
      <c r="I594" s="52">
        <v>150368.390625</v>
      </c>
      <c r="J594" s="52">
        <v>508983.6875</v>
      </c>
      <c r="K594" s="52">
        <v>108819.125</v>
      </c>
      <c r="L594" s="52"/>
      <c r="M594" s="52">
        <v>1180681.75</v>
      </c>
      <c r="N594" s="52">
        <v>181729.5</v>
      </c>
      <c r="O594" s="52">
        <v>559482.5625</v>
      </c>
      <c r="P594" s="52">
        <v>553573.875</v>
      </c>
      <c r="Q594" s="52"/>
      <c r="R594" s="52"/>
      <c r="V594" s="3">
        <v>181729.5</v>
      </c>
      <c r="W594" s="3">
        <v>2350552</v>
      </c>
      <c r="X594" s="3">
        <v>2532281.5</v>
      </c>
      <c r="Y594" s="3">
        <v>690713.1875</v>
      </c>
      <c r="Z594" s="3">
        <v>2293738</v>
      </c>
      <c r="AA594" s="3">
        <v>10513734</v>
      </c>
      <c r="AB594" s="3">
        <v>0.80475449562072754</v>
      </c>
      <c r="AC594" s="3">
        <v>0.46231034398078918</v>
      </c>
      <c r="AD594" s="3">
        <v>13064523</v>
      </c>
      <c r="AE594" s="3">
        <v>27793590</v>
      </c>
      <c r="AF594" s="3">
        <v>7376277</v>
      </c>
      <c r="AG594" s="3">
        <v>77204.4140625</v>
      </c>
      <c r="AH594" s="3">
        <v>11479610</v>
      </c>
      <c r="AI594" s="3">
        <v>0</v>
      </c>
      <c r="AJ594" s="3">
        <v>0</v>
      </c>
      <c r="AK594" s="3">
        <v>148.69111633300781</v>
      </c>
      <c r="AL594" s="3">
        <v>32.799697875976563</v>
      </c>
      <c r="AM594" s="3">
        <v>169.21989440917969</v>
      </c>
      <c r="AN594" s="3">
        <v>95.542167663574219</v>
      </c>
    </row>
    <row r="595" spans="1:40">
      <c r="A595" s="3">
        <v>129546103</v>
      </c>
      <c r="B595" s="3" t="s">
        <v>399</v>
      </c>
      <c r="C595" s="3" t="s">
        <v>791</v>
      </c>
      <c r="D595" s="52" t="s">
        <v>52</v>
      </c>
      <c r="E595" s="52">
        <v>2840616.25</v>
      </c>
      <c r="F595" s="52">
        <v>427084.8125</v>
      </c>
      <c r="G595" s="52">
        <v>551247.375</v>
      </c>
      <c r="H595" s="52">
        <v>1626392.75</v>
      </c>
      <c r="I595" s="52">
        <v>93931.78125</v>
      </c>
      <c r="J595" s="52">
        <v>921272.125</v>
      </c>
      <c r="K595" s="52">
        <v>190713.078125</v>
      </c>
      <c r="L595" s="52"/>
      <c r="M595" s="52">
        <v>2840616.25</v>
      </c>
      <c r="N595" s="52">
        <v>427084.8125</v>
      </c>
      <c r="O595" s="52">
        <v>673746.75</v>
      </c>
      <c r="P595" s="52">
        <v>1987813.25</v>
      </c>
      <c r="Q595" s="52"/>
      <c r="R595" s="52"/>
      <c r="V595" s="3">
        <v>427084.8125</v>
      </c>
      <c r="W595" s="3">
        <v>5302901</v>
      </c>
      <c r="X595" s="3">
        <v>5729986</v>
      </c>
      <c r="Y595" s="3">
        <v>1348357</v>
      </c>
      <c r="Z595" s="3">
        <v>5502176</v>
      </c>
      <c r="AA595" s="3">
        <v>19856170</v>
      </c>
      <c r="AB595" s="3">
        <v>0.83064347505569458</v>
      </c>
      <c r="AC595" s="3">
        <v>0.49972337484359741</v>
      </c>
      <c r="AD595" s="3">
        <v>23904564</v>
      </c>
      <c r="AE595" s="3">
        <v>43081500</v>
      </c>
      <c r="AF595" s="3">
        <v>22773012</v>
      </c>
      <c r="AG595" s="3">
        <v>119670.8359375</v>
      </c>
      <c r="AH595" s="3">
        <v>11167827</v>
      </c>
      <c r="AI595" s="3">
        <v>0</v>
      </c>
      <c r="AJ595" s="3">
        <v>0</v>
      </c>
      <c r="AK595" s="3">
        <v>93.321205139160156</v>
      </c>
      <c r="AL595" s="3">
        <v>47.881221771240234</v>
      </c>
      <c r="AM595" s="3">
        <v>199.75262451171875</v>
      </c>
      <c r="AN595" s="3">
        <v>190.29708862304688</v>
      </c>
    </row>
    <row r="596" spans="1:40">
      <c r="A596" s="3">
        <v>129546803</v>
      </c>
      <c r="B596" s="3" t="s">
        <v>420</v>
      </c>
      <c r="C596" s="3" t="s">
        <v>791</v>
      </c>
      <c r="D596" s="52" t="s">
        <v>52</v>
      </c>
      <c r="E596" s="52">
        <v>698476.625</v>
      </c>
      <c r="F596" s="52">
        <v>133473.75</v>
      </c>
      <c r="G596" s="52">
        <v>114812.1484375</v>
      </c>
      <c r="H596" s="52">
        <v>512208.90625</v>
      </c>
      <c r="I596" s="52">
        <v>92984.5390625</v>
      </c>
      <c r="J596" s="52">
        <v>190683.578125</v>
      </c>
      <c r="K596" s="52">
        <v>37558.765625</v>
      </c>
      <c r="L596" s="52"/>
      <c r="M596" s="52">
        <v>698476.625</v>
      </c>
      <c r="N596" s="52">
        <v>133473.75</v>
      </c>
      <c r="O596" s="52">
        <v>140325.953125</v>
      </c>
      <c r="P596" s="52">
        <v>626033.125</v>
      </c>
      <c r="Q596" s="52"/>
      <c r="R596" s="52"/>
      <c r="V596" s="3">
        <v>133473.75</v>
      </c>
      <c r="W596" s="3">
        <v>1456040.875</v>
      </c>
      <c r="X596" s="3">
        <v>1589514.625</v>
      </c>
      <c r="Y596" s="3">
        <v>324157.3125</v>
      </c>
      <c r="Z596" s="3">
        <v>1464835.75</v>
      </c>
      <c r="AA596" s="3">
        <v>5389309.5</v>
      </c>
      <c r="AB596" s="3">
        <v>0.82257789373397827</v>
      </c>
      <c r="AC596" s="3">
        <v>0.44138619303703308</v>
      </c>
      <c r="AD596" s="3">
        <v>6551731.5</v>
      </c>
      <c r="AE596" s="3">
        <v>13789545</v>
      </c>
      <c r="AF596" s="3">
        <v>9712531</v>
      </c>
      <c r="AG596" s="3">
        <v>38304.29296875</v>
      </c>
      <c r="AH596" s="3">
        <v>3760038</v>
      </c>
      <c r="AI596" s="3">
        <v>0</v>
      </c>
      <c r="AJ596" s="3">
        <v>0</v>
      </c>
      <c r="AK596" s="3">
        <v>98.162315368652344</v>
      </c>
      <c r="AL596" s="3">
        <v>41.497035980224609</v>
      </c>
      <c r="AM596" s="3">
        <v>171.0443115234375</v>
      </c>
      <c r="AN596" s="3">
        <v>253.56246948242188</v>
      </c>
    </row>
    <row r="597" spans="1:40">
      <c r="A597" s="3">
        <v>129546907</v>
      </c>
      <c r="B597" s="3" t="s">
        <v>612</v>
      </c>
      <c r="C597" s="3" t="s">
        <v>552</v>
      </c>
      <c r="D597" s="52" t="s">
        <v>52</v>
      </c>
      <c r="E597" s="52"/>
      <c r="F597" s="52"/>
      <c r="G597" s="52"/>
      <c r="H597" s="52"/>
      <c r="I597" s="52"/>
      <c r="J597" s="52">
        <v>177455.484375</v>
      </c>
      <c r="K597" s="52">
        <v>36746.875</v>
      </c>
      <c r="L597" s="52">
        <v>217440.453125</v>
      </c>
      <c r="M597" s="52"/>
      <c r="N597" s="52"/>
      <c r="O597" s="52"/>
      <c r="P597" s="52"/>
      <c r="Q597" s="52">
        <v>217440.453125</v>
      </c>
      <c r="R597" s="52"/>
      <c r="V597" s="3">
        <v>0</v>
      </c>
      <c r="W597" s="3">
        <v>254187.328125</v>
      </c>
      <c r="X597" s="3">
        <v>254187.328125</v>
      </c>
      <c r="Y597" s="3">
        <v>177455.484375</v>
      </c>
      <c r="Z597" s="3">
        <v>217440.453125</v>
      </c>
      <c r="AA597" s="3">
        <v>1139916.25</v>
      </c>
      <c r="AB597" s="3">
        <v>0.55619031190872192</v>
      </c>
      <c r="AC597" s="3">
        <v>0.23636399209499359</v>
      </c>
      <c r="AD597" s="3">
        <v>2049507.625</v>
      </c>
      <c r="AE597" s="3">
        <v>8644722</v>
      </c>
      <c r="AF597" s="3">
        <v>791281</v>
      </c>
      <c r="AG597" s="3">
        <v>24013.1171875</v>
      </c>
      <c r="AJ597" s="3">
        <v>0</v>
      </c>
      <c r="AL597" s="3">
        <v>10.585352897644043</v>
      </c>
      <c r="AM597" s="3">
        <v>85.349502563476563</v>
      </c>
      <c r="AN597" s="3">
        <v>32.952030181884766</v>
      </c>
    </row>
    <row r="598" spans="1:40">
      <c r="A598" s="3">
        <v>129547203</v>
      </c>
      <c r="B598" s="3" t="s">
        <v>436</v>
      </c>
      <c r="C598" s="3" t="s">
        <v>791</v>
      </c>
      <c r="D598" s="52" t="s">
        <v>52</v>
      </c>
      <c r="E598" s="52">
        <v>1721119.75</v>
      </c>
      <c r="F598" s="52">
        <v>207888.75</v>
      </c>
      <c r="G598" s="52">
        <v>230900.484375</v>
      </c>
      <c r="H598" s="52">
        <v>1097252.5</v>
      </c>
      <c r="I598" s="52">
        <v>58394.71875</v>
      </c>
      <c r="J598" s="52">
        <v>599476.5625</v>
      </c>
      <c r="K598" s="52">
        <v>125443.4375</v>
      </c>
      <c r="L598" s="52"/>
      <c r="M598" s="52">
        <v>1721119.75</v>
      </c>
      <c r="N598" s="52">
        <v>207888.75</v>
      </c>
      <c r="O598" s="52">
        <v>282211.6875</v>
      </c>
      <c r="P598" s="52">
        <v>1341086.5</v>
      </c>
      <c r="Q598" s="52"/>
      <c r="R598" s="52"/>
      <c r="V598" s="3">
        <v>207888.75</v>
      </c>
      <c r="W598" s="3">
        <v>3233111</v>
      </c>
      <c r="X598" s="3">
        <v>3440999.75</v>
      </c>
      <c r="Y598" s="3">
        <v>807365.3125</v>
      </c>
      <c r="Z598" s="3">
        <v>3344418</v>
      </c>
      <c r="AA598" s="3">
        <v>11213148</v>
      </c>
      <c r="AB598" s="3">
        <v>0.78926151990890503</v>
      </c>
      <c r="AC598" s="3">
        <v>0.56820303201675415</v>
      </c>
      <c r="AD598" s="3">
        <v>14207139</v>
      </c>
      <c r="AE598" s="3">
        <v>23668004</v>
      </c>
      <c r="AF598" s="3">
        <v>10417065</v>
      </c>
      <c r="AG598" s="3">
        <v>65744.453125</v>
      </c>
      <c r="AH598" s="3">
        <v>3435993</v>
      </c>
      <c r="AI598" s="3">
        <v>0</v>
      </c>
      <c r="AJ598" s="3">
        <v>0</v>
      </c>
      <c r="AK598" s="3">
        <v>52.262859344482422</v>
      </c>
      <c r="AL598" s="3">
        <v>52.339012145996094</v>
      </c>
      <c r="AM598" s="3">
        <v>216.09638977050781</v>
      </c>
      <c r="AN598" s="3">
        <v>158.44781494140625</v>
      </c>
    </row>
    <row r="599" spans="1:40">
      <c r="A599" s="3">
        <v>129547303</v>
      </c>
      <c r="B599" s="3" t="s">
        <v>425</v>
      </c>
      <c r="C599" s="3" t="s">
        <v>791</v>
      </c>
      <c r="D599" s="52" t="s">
        <v>52</v>
      </c>
      <c r="E599" s="52">
        <v>1132410.875</v>
      </c>
      <c r="F599" s="52">
        <v>176054.703125</v>
      </c>
      <c r="G599" s="52">
        <v>367458.375</v>
      </c>
      <c r="H599" s="52">
        <v>273418.1875</v>
      </c>
      <c r="I599" s="52">
        <v>108402</v>
      </c>
      <c r="J599" s="52">
        <v>490909.09375</v>
      </c>
      <c r="K599" s="52">
        <v>109048.0234375</v>
      </c>
      <c r="L599" s="52"/>
      <c r="M599" s="52">
        <v>1132410.875</v>
      </c>
      <c r="N599" s="52">
        <v>176054.703125</v>
      </c>
      <c r="O599" s="52">
        <v>449115.78125</v>
      </c>
      <c r="P599" s="52">
        <v>334177.8125</v>
      </c>
      <c r="Q599" s="52"/>
      <c r="R599" s="52"/>
      <c r="V599" s="3">
        <v>176054.703125</v>
      </c>
      <c r="W599" s="3">
        <v>1990737.5</v>
      </c>
      <c r="X599" s="3">
        <v>2166792.25</v>
      </c>
      <c r="Y599" s="3">
        <v>666963.8125</v>
      </c>
      <c r="Z599" s="3">
        <v>1915704.5</v>
      </c>
      <c r="AA599" s="3">
        <v>9459342</v>
      </c>
      <c r="AB599" s="3">
        <v>0.79308623075485229</v>
      </c>
      <c r="AC599" s="3">
        <v>0.52659863233566284</v>
      </c>
      <c r="AD599" s="3">
        <v>11927255</v>
      </c>
      <c r="AE599" s="3">
        <v>22854430</v>
      </c>
      <c r="AF599" s="3">
        <v>5380190</v>
      </c>
      <c r="AG599" s="3">
        <v>63484.52734375</v>
      </c>
      <c r="AH599" s="3">
        <v>6109384</v>
      </c>
      <c r="AI599" s="3">
        <v>0</v>
      </c>
      <c r="AJ599" s="3">
        <v>0</v>
      </c>
      <c r="AK599" s="3">
        <v>96.234222412109375</v>
      </c>
      <c r="AL599" s="3">
        <v>34.131027221679688</v>
      </c>
      <c r="AM599" s="3">
        <v>187.87657165527344</v>
      </c>
      <c r="AN599" s="3">
        <v>84.748054504394531</v>
      </c>
    </row>
    <row r="600" spans="1:40">
      <c r="A600" s="3">
        <v>129547603</v>
      </c>
      <c r="B600" s="3" t="s">
        <v>477</v>
      </c>
      <c r="C600" s="3" t="s">
        <v>791</v>
      </c>
      <c r="D600" s="52" t="s">
        <v>52</v>
      </c>
      <c r="E600" s="52">
        <v>1598573.75</v>
      </c>
      <c r="F600" s="52">
        <v>321495.90625</v>
      </c>
      <c r="G600" s="52">
        <v>549205.375</v>
      </c>
      <c r="H600" s="52">
        <v>1455844</v>
      </c>
      <c r="I600" s="52">
        <v>232752.34375</v>
      </c>
      <c r="J600" s="52">
        <v>701270.6875</v>
      </c>
      <c r="K600" s="52">
        <v>136052.359375</v>
      </c>
      <c r="L600" s="52"/>
      <c r="M600" s="52">
        <v>1598573.75</v>
      </c>
      <c r="N600" s="52">
        <v>321495.90625</v>
      </c>
      <c r="O600" s="52">
        <v>671251</v>
      </c>
      <c r="P600" s="52">
        <v>1779365</v>
      </c>
      <c r="Q600" s="52"/>
      <c r="R600" s="52"/>
      <c r="V600" s="3">
        <v>321495.90625</v>
      </c>
      <c r="W600" s="3">
        <v>3972427.5</v>
      </c>
      <c r="X600" s="3">
        <v>4293923.5</v>
      </c>
      <c r="Y600" s="3">
        <v>1022766.625</v>
      </c>
      <c r="Z600" s="3">
        <v>4049189.75</v>
      </c>
      <c r="AA600" s="3">
        <v>12550535</v>
      </c>
      <c r="AB600" s="3">
        <v>0.79497742652893066</v>
      </c>
      <c r="AC600" s="3">
        <v>0.4322773814201355</v>
      </c>
      <c r="AD600" s="3">
        <v>15787285</v>
      </c>
      <c r="AE600" s="3">
        <v>36725052</v>
      </c>
      <c r="AF600" s="3">
        <v>3688294</v>
      </c>
      <c r="AG600" s="3">
        <v>102014.03125</v>
      </c>
      <c r="AH600" s="3">
        <v>13591816</v>
      </c>
      <c r="AI600" s="3">
        <v>0</v>
      </c>
      <c r="AJ600" s="3">
        <v>0</v>
      </c>
      <c r="AK600" s="3">
        <v>133.23477172851563</v>
      </c>
      <c r="AL600" s="3">
        <v>42.091499328613281</v>
      </c>
      <c r="AM600" s="3">
        <v>154.75601196289063</v>
      </c>
      <c r="AN600" s="3">
        <v>36.154769897460938</v>
      </c>
    </row>
    <row r="601" spans="1:40">
      <c r="A601" s="3">
        <v>129547803</v>
      </c>
      <c r="B601" s="3" t="s">
        <v>481</v>
      </c>
      <c r="C601" s="3" t="s">
        <v>791</v>
      </c>
      <c r="D601" s="52" t="s">
        <v>52</v>
      </c>
      <c r="E601" s="52">
        <v>771188.125</v>
      </c>
      <c r="F601" s="52">
        <v>120019.5</v>
      </c>
      <c r="G601" s="52">
        <v>189291.21875</v>
      </c>
      <c r="H601" s="52">
        <v>429971.40625</v>
      </c>
      <c r="I601" s="52">
        <v>100252.71875</v>
      </c>
      <c r="J601" s="52">
        <v>277620.34375</v>
      </c>
      <c r="K601" s="52">
        <v>64196.6171875</v>
      </c>
      <c r="L601" s="52">
        <v>9554.849609375</v>
      </c>
      <c r="M601" s="52">
        <v>771188.125</v>
      </c>
      <c r="N601" s="52">
        <v>120019.5</v>
      </c>
      <c r="O601" s="52">
        <v>231355.921875</v>
      </c>
      <c r="P601" s="52">
        <v>525520.625</v>
      </c>
      <c r="Q601" s="52">
        <v>9554.849609375</v>
      </c>
      <c r="R601" s="52"/>
      <c r="V601" s="3">
        <v>120019.5</v>
      </c>
      <c r="W601" s="3">
        <v>1564455</v>
      </c>
      <c r="X601" s="3">
        <v>1684474.5</v>
      </c>
      <c r="Y601" s="3">
        <v>397639.84375</v>
      </c>
      <c r="Z601" s="3">
        <v>1537619.625</v>
      </c>
      <c r="AA601" s="3">
        <v>6567072.5</v>
      </c>
      <c r="AB601" s="3">
        <v>0.81263935565948486</v>
      </c>
      <c r="AC601" s="3">
        <v>0.52961140871047974</v>
      </c>
      <c r="AD601" s="3">
        <v>8081165</v>
      </c>
      <c r="AE601" s="3">
        <v>14630579</v>
      </c>
      <c r="AF601" s="3">
        <v>5286416</v>
      </c>
      <c r="AG601" s="3">
        <v>40640.49609375</v>
      </c>
      <c r="AH601" s="3">
        <v>5061912</v>
      </c>
      <c r="AI601" s="3">
        <v>0</v>
      </c>
      <c r="AJ601" s="3">
        <v>0</v>
      </c>
      <c r="AK601" s="3">
        <v>124.55339813232422</v>
      </c>
      <c r="AL601" s="3">
        <v>41.448177337646484</v>
      </c>
      <c r="AM601" s="3">
        <v>198.84513854980469</v>
      </c>
      <c r="AN601" s="3">
        <v>130.07754516601563</v>
      </c>
    </row>
    <row r="602" spans="1:40">
      <c r="A602" s="3">
        <v>129548803</v>
      </c>
      <c r="B602" s="3" t="s">
        <v>535</v>
      </c>
      <c r="C602" s="3" t="s">
        <v>791</v>
      </c>
      <c r="D602" s="52" t="s">
        <v>52</v>
      </c>
      <c r="E602" s="52">
        <v>1266189.75</v>
      </c>
      <c r="F602" s="52">
        <v>190312.953125</v>
      </c>
      <c r="G602" s="52">
        <v>248378.5625</v>
      </c>
      <c r="H602" s="52">
        <v>411918.3125</v>
      </c>
      <c r="I602" s="52">
        <v>107790.6953125</v>
      </c>
      <c r="J602" s="52">
        <v>331285.0625</v>
      </c>
      <c r="K602" s="52">
        <v>70686.765625</v>
      </c>
      <c r="L602" s="52"/>
      <c r="M602" s="52">
        <v>1266189.75</v>
      </c>
      <c r="N602" s="52">
        <v>190312.953125</v>
      </c>
      <c r="O602" s="52">
        <v>303573.8125</v>
      </c>
      <c r="P602" s="52">
        <v>503455.6875</v>
      </c>
      <c r="Q602" s="52"/>
      <c r="R602" s="52"/>
      <c r="V602" s="3">
        <v>190312.953125</v>
      </c>
      <c r="W602" s="3">
        <v>2104964</v>
      </c>
      <c r="X602" s="3">
        <v>2295277</v>
      </c>
      <c r="Y602" s="3">
        <v>521598</v>
      </c>
      <c r="Z602" s="3">
        <v>2073219.25</v>
      </c>
      <c r="AA602" s="3">
        <v>10042712</v>
      </c>
      <c r="AB602" s="3">
        <v>0.83878690004348755</v>
      </c>
      <c r="AC602" s="3">
        <v>0.6645236611366272</v>
      </c>
      <c r="AD602" s="3">
        <v>11972900</v>
      </c>
      <c r="AE602" s="3">
        <v>18586882</v>
      </c>
      <c r="AF602" s="3">
        <v>2217314</v>
      </c>
      <c r="AG602" s="3">
        <v>51630.2265625</v>
      </c>
      <c r="AH602" s="3">
        <v>2846903</v>
      </c>
      <c r="AI602" s="3">
        <v>0</v>
      </c>
      <c r="AJ602" s="3">
        <v>0</v>
      </c>
      <c r="AK602" s="3">
        <v>55.140239715576172</v>
      </c>
      <c r="AL602" s="3">
        <v>44.456069946289063</v>
      </c>
      <c r="AM602" s="3">
        <v>231.89710998535156</v>
      </c>
      <c r="AN602" s="3">
        <v>42.946044921875</v>
      </c>
    </row>
    <row r="604" spans="1:40">
      <c r="G604" s="52"/>
    </row>
    <row r="608" spans="1:40">
      <c r="G608" s="5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B51"/>
  <sheetViews>
    <sheetView workbookViewId="0">
      <selection activeCell="E32" sqref="E32"/>
    </sheetView>
  </sheetViews>
  <sheetFormatPr defaultRowHeight="15"/>
  <cols>
    <col min="2" max="2" width="22.7109375" bestFit="1" customWidth="1"/>
  </cols>
  <sheetData>
    <row r="1" spans="1:2">
      <c r="A1" t="s">
        <v>792</v>
      </c>
      <c r="B1" t="s">
        <v>713</v>
      </c>
    </row>
    <row r="2" spans="1:2">
      <c r="A2">
        <v>1</v>
      </c>
      <c r="B2" s="24">
        <v>465308992</v>
      </c>
    </row>
    <row r="3" spans="1:2">
      <c r="A3">
        <v>2</v>
      </c>
      <c r="B3" s="24">
        <v>465308992</v>
      </c>
    </row>
    <row r="4" spans="1:2">
      <c r="A4">
        <v>3</v>
      </c>
      <c r="B4" s="24">
        <v>465308992</v>
      </c>
    </row>
    <row r="5" spans="1:2">
      <c r="A5">
        <v>4</v>
      </c>
      <c r="B5" s="24">
        <v>495823424</v>
      </c>
    </row>
    <row r="6" spans="1:2">
      <c r="A6">
        <v>5</v>
      </c>
      <c r="B6" s="24">
        <v>465308992</v>
      </c>
    </row>
    <row r="7" spans="1:2">
      <c r="A7">
        <v>6</v>
      </c>
      <c r="B7" s="24">
        <v>56484812</v>
      </c>
    </row>
    <row r="8" spans="1:2">
      <c r="A8">
        <v>7</v>
      </c>
      <c r="B8" s="24">
        <v>480664512</v>
      </c>
    </row>
    <row r="9" spans="1:2">
      <c r="A9">
        <v>8</v>
      </c>
      <c r="B9" s="24">
        <v>502264992</v>
      </c>
    </row>
    <row r="10" spans="1:2">
      <c r="A10">
        <v>9</v>
      </c>
      <c r="B10" s="24">
        <v>85114816</v>
      </c>
    </row>
    <row r="11" spans="1:2">
      <c r="A11">
        <v>10</v>
      </c>
      <c r="B11" s="24">
        <v>80303288</v>
      </c>
    </row>
    <row r="12" spans="1:2">
      <c r="A12">
        <v>11</v>
      </c>
      <c r="B12" s="24">
        <v>105852944</v>
      </c>
    </row>
    <row r="13" spans="1:2">
      <c r="A13">
        <v>12</v>
      </c>
      <c r="B13" s="24">
        <v>57684540</v>
      </c>
    </row>
    <row r="14" spans="1:2">
      <c r="A14">
        <v>13</v>
      </c>
      <c r="B14" s="24">
        <v>76284248</v>
      </c>
    </row>
    <row r="15" spans="1:2">
      <c r="A15">
        <v>14</v>
      </c>
      <c r="B15" s="24">
        <v>135334416</v>
      </c>
    </row>
    <row r="16" spans="1:2">
      <c r="A16">
        <v>15</v>
      </c>
      <c r="B16" s="24">
        <v>63584396</v>
      </c>
    </row>
    <row r="17" spans="1:2">
      <c r="A17">
        <v>16</v>
      </c>
      <c r="B17" s="24">
        <v>146060848</v>
      </c>
    </row>
    <row r="18" spans="1:2">
      <c r="A18">
        <v>17</v>
      </c>
      <c r="B18" s="24">
        <v>46123076</v>
      </c>
    </row>
    <row r="19" spans="1:2">
      <c r="A19">
        <v>18</v>
      </c>
      <c r="B19" s="24">
        <v>52514720</v>
      </c>
    </row>
    <row r="20" spans="1:2">
      <c r="A20">
        <v>19</v>
      </c>
      <c r="B20" s="24">
        <v>66021420</v>
      </c>
    </row>
    <row r="21" spans="1:2">
      <c r="A21">
        <v>20</v>
      </c>
      <c r="B21" s="24">
        <v>100951528</v>
      </c>
    </row>
    <row r="22" spans="1:2">
      <c r="A22">
        <v>21</v>
      </c>
      <c r="B22" s="24">
        <v>84352976</v>
      </c>
    </row>
    <row r="23" spans="1:2">
      <c r="A23">
        <v>22</v>
      </c>
      <c r="B23" s="24">
        <v>84843072</v>
      </c>
    </row>
    <row r="24" spans="1:2">
      <c r="A24">
        <v>23</v>
      </c>
      <c r="B24" s="24">
        <v>75585984</v>
      </c>
    </row>
    <row r="25" spans="1:2">
      <c r="A25">
        <v>24</v>
      </c>
      <c r="B25" s="24">
        <v>76220024</v>
      </c>
    </row>
    <row r="26" spans="1:2">
      <c r="A26">
        <v>25</v>
      </c>
      <c r="B26" s="24">
        <v>78598040</v>
      </c>
    </row>
    <row r="27" spans="1:2">
      <c r="A27">
        <v>26</v>
      </c>
      <c r="B27" s="24">
        <v>68851704</v>
      </c>
    </row>
    <row r="28" spans="1:2">
      <c r="A28">
        <v>27</v>
      </c>
      <c r="B28" s="24">
        <v>96588616</v>
      </c>
    </row>
    <row r="29" spans="1:2">
      <c r="A29">
        <v>28</v>
      </c>
      <c r="B29" s="24">
        <v>53542812</v>
      </c>
    </row>
    <row r="30" spans="1:2">
      <c r="A30">
        <v>29</v>
      </c>
      <c r="B30" s="24">
        <v>115095048</v>
      </c>
    </row>
    <row r="31" spans="1:2">
      <c r="A31">
        <v>30</v>
      </c>
      <c r="B31" s="24">
        <v>74214144</v>
      </c>
    </row>
    <row r="32" spans="1:2">
      <c r="A32">
        <v>31</v>
      </c>
      <c r="B32" s="24">
        <v>76818376</v>
      </c>
    </row>
    <row r="33" spans="1:2">
      <c r="A33">
        <v>32</v>
      </c>
      <c r="B33" s="24">
        <v>80720344</v>
      </c>
    </row>
    <row r="34" spans="1:2">
      <c r="A34">
        <v>33</v>
      </c>
      <c r="B34" s="24">
        <v>66607712</v>
      </c>
    </row>
    <row r="35" spans="1:2">
      <c r="A35">
        <v>34</v>
      </c>
      <c r="B35" s="24">
        <v>68810152</v>
      </c>
    </row>
    <row r="36" spans="1:2">
      <c r="A36">
        <v>35</v>
      </c>
      <c r="B36" s="24">
        <v>84986488</v>
      </c>
    </row>
    <row r="37" spans="1:2">
      <c r="A37">
        <v>36</v>
      </c>
      <c r="B37" s="24">
        <v>47994248</v>
      </c>
    </row>
    <row r="38" spans="1:2">
      <c r="A38">
        <v>37</v>
      </c>
      <c r="B38" s="24">
        <v>47677308</v>
      </c>
    </row>
    <row r="39" spans="1:2">
      <c r="A39">
        <v>38</v>
      </c>
      <c r="B39" s="24">
        <v>87704384</v>
      </c>
    </row>
    <row r="40" spans="1:2">
      <c r="A40">
        <v>39</v>
      </c>
      <c r="B40" s="24">
        <v>55210684</v>
      </c>
    </row>
    <row r="41" spans="1:2">
      <c r="A41">
        <v>40</v>
      </c>
      <c r="B41" s="24">
        <v>89306032</v>
      </c>
    </row>
    <row r="42" spans="1:2">
      <c r="A42">
        <v>41</v>
      </c>
      <c r="B42" s="24">
        <v>81732544</v>
      </c>
    </row>
    <row r="43" spans="1:2">
      <c r="A43">
        <v>42</v>
      </c>
      <c r="B43" s="24">
        <v>82705080</v>
      </c>
    </row>
    <row r="44" spans="1:2">
      <c r="A44">
        <v>43</v>
      </c>
      <c r="B44" s="24">
        <v>85064256</v>
      </c>
    </row>
    <row r="45" spans="1:2">
      <c r="A45">
        <v>44</v>
      </c>
      <c r="B45" s="24">
        <v>80657256</v>
      </c>
    </row>
    <row r="46" spans="1:2">
      <c r="A46">
        <v>45</v>
      </c>
      <c r="B46" s="24">
        <v>95374528</v>
      </c>
    </row>
    <row r="47" spans="1:2">
      <c r="A47">
        <v>46</v>
      </c>
      <c r="B47" s="24">
        <v>66702196</v>
      </c>
    </row>
    <row r="48" spans="1:2">
      <c r="A48">
        <v>47</v>
      </c>
      <c r="B48" s="24">
        <v>61234372</v>
      </c>
    </row>
    <row r="49" spans="1:2">
      <c r="A49">
        <v>48</v>
      </c>
      <c r="B49" s="24">
        <v>79988536</v>
      </c>
    </row>
    <row r="50" spans="1:2">
      <c r="A50">
        <v>49</v>
      </c>
      <c r="B50" s="24">
        <v>75034992</v>
      </c>
    </row>
    <row r="51" spans="1:2">
      <c r="A51">
        <v>50</v>
      </c>
      <c r="B51" s="24">
        <v>83124824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20B61-2C0C-4587-ACA0-EA1FCB4E83EF}">
  <dimension ref="A1:E209"/>
  <sheetViews>
    <sheetView workbookViewId="0">
      <selection activeCell="B2" sqref="B2:D2"/>
    </sheetView>
  </sheetViews>
  <sheetFormatPr defaultRowHeight="14.25"/>
  <cols>
    <col min="1" max="1" width="5.7109375" style="2" customWidth="1"/>
    <col min="2" max="2" width="13.140625" style="2" customWidth="1"/>
    <col min="3" max="3" width="27" style="2" bestFit="1" customWidth="1"/>
    <col min="4" max="4" width="23.140625" style="2"/>
    <col min="5" max="5" width="5.7109375" style="2" customWidth="1"/>
    <col min="6" max="16384" width="9.140625" style="2"/>
  </cols>
  <sheetData>
    <row r="1" spans="1:5">
      <c r="A1" s="9"/>
      <c r="B1" s="9"/>
      <c r="C1" s="9"/>
      <c r="D1" s="9"/>
      <c r="E1" s="9"/>
    </row>
    <row r="2" spans="1:5" ht="76.5" customHeight="1">
      <c r="A2" s="9"/>
      <c r="B2" s="80" t="s">
        <v>793</v>
      </c>
      <c r="C2" s="80"/>
      <c r="D2" s="80"/>
      <c r="E2" s="9"/>
    </row>
    <row r="3" spans="1:5" ht="71.25">
      <c r="A3" s="9"/>
      <c r="B3" s="50" t="s">
        <v>794</v>
      </c>
      <c r="C3" s="51" t="s">
        <v>795</v>
      </c>
      <c r="D3" s="50" t="s">
        <v>659</v>
      </c>
      <c r="E3" s="9"/>
    </row>
    <row r="4" spans="1:5">
      <c r="A4" s="9"/>
      <c r="B4" s="71">
        <v>1</v>
      </c>
      <c r="C4" s="9" t="s">
        <v>796</v>
      </c>
      <c r="D4" s="25">
        <f>VLOOKUP(B4,'DATA ST HOUSE TOTAL'!$A$2:$B$204,2,FALSE)</f>
        <v>44215604</v>
      </c>
      <c r="E4" s="9"/>
    </row>
    <row r="5" spans="1:5">
      <c r="A5" s="9"/>
      <c r="B5" s="71">
        <v>2</v>
      </c>
      <c r="C5" s="9" t="s">
        <v>797</v>
      </c>
      <c r="D5" s="25">
        <f>VLOOKUP(B5,'DATA ST HOUSE TOTAL'!$A$2:$B$204,2,FALSE)</f>
        <v>52543500</v>
      </c>
      <c r="E5" s="9"/>
    </row>
    <row r="6" spans="1:5">
      <c r="A6" s="9"/>
      <c r="B6" s="71">
        <v>3</v>
      </c>
      <c r="C6" s="9" t="s">
        <v>798</v>
      </c>
      <c r="D6" s="25">
        <f>VLOOKUP(B6,'DATA ST HOUSE TOTAL'!$A$2:$B$204,2,FALSE)</f>
        <v>11316793</v>
      </c>
      <c r="E6" s="9"/>
    </row>
    <row r="7" spans="1:5">
      <c r="A7" s="9"/>
      <c r="B7" s="71">
        <v>4</v>
      </c>
      <c r="C7" s="9" t="s">
        <v>799</v>
      </c>
      <c r="D7" s="25">
        <f>VLOOKUP(B7,'DATA ST HOUSE TOTAL'!$A$2:$B$204,2,FALSE)</f>
        <v>27539214</v>
      </c>
      <c r="E7" s="9"/>
    </row>
    <row r="8" spans="1:5">
      <c r="A8" s="9"/>
      <c r="B8" s="71">
        <v>5</v>
      </c>
      <c r="C8" s="9" t="s">
        <v>800</v>
      </c>
      <c r="D8" s="25">
        <f>VLOOKUP(B8,'DATA ST HOUSE TOTAL'!$A$2:$B$204,2,FALSE)</f>
        <v>23384168</v>
      </c>
      <c r="E8" s="9"/>
    </row>
    <row r="9" spans="1:5">
      <c r="A9" s="9"/>
      <c r="B9" s="71">
        <v>6</v>
      </c>
      <c r="C9" s="9" t="s">
        <v>801</v>
      </c>
      <c r="D9" s="25">
        <f>VLOOKUP(B9,'DATA ST HOUSE TOTAL'!$A$2:$B$204,2,FALSE)</f>
        <v>25362602</v>
      </c>
      <c r="E9" s="9"/>
    </row>
    <row r="10" spans="1:5">
      <c r="A10" s="9"/>
      <c r="B10" s="71">
        <v>7</v>
      </c>
      <c r="C10" s="9" t="s">
        <v>802</v>
      </c>
      <c r="D10" s="25">
        <f>VLOOKUP(B10,'DATA ST HOUSE TOTAL'!$A$2:$B$204,2,FALSE)</f>
        <v>23191946</v>
      </c>
      <c r="E10" s="9"/>
    </row>
    <row r="11" spans="1:5">
      <c r="A11" s="9"/>
      <c r="B11" s="71">
        <v>8</v>
      </c>
      <c r="C11" s="9" t="s">
        <v>803</v>
      </c>
      <c r="D11" s="25">
        <f>VLOOKUP(B11,'DATA ST HOUSE TOTAL'!$A$2:$B$204,2,FALSE)</f>
        <v>43382480</v>
      </c>
      <c r="E11" s="9"/>
    </row>
    <row r="12" spans="1:5">
      <c r="A12" s="9"/>
      <c r="B12" s="71">
        <v>9</v>
      </c>
      <c r="C12" s="9" t="s">
        <v>804</v>
      </c>
      <c r="D12" s="25">
        <f>VLOOKUP(B12,'DATA ST HOUSE TOTAL'!$A$2:$B$204,2,FALSE)</f>
        <v>21932854</v>
      </c>
      <c r="E12" s="9"/>
    </row>
    <row r="13" spans="1:5">
      <c r="A13" s="9"/>
      <c r="B13" s="71">
        <v>10</v>
      </c>
      <c r="C13" s="9" t="s">
        <v>805</v>
      </c>
      <c r="D13" s="25">
        <f>VLOOKUP(B13,'DATA ST HOUSE TOTAL'!$A$2:$B$204,2,FALSE)</f>
        <v>465308992</v>
      </c>
      <c r="E13" s="9"/>
    </row>
    <row r="14" spans="1:5">
      <c r="A14" s="9"/>
      <c r="B14" s="71">
        <v>11</v>
      </c>
      <c r="C14" s="9" t="s">
        <v>806</v>
      </c>
      <c r="D14" s="25">
        <f>VLOOKUP(B14,'DATA ST HOUSE TOTAL'!$A$2:$B$204,2,FALSE)</f>
        <v>22615590</v>
      </c>
      <c r="E14" s="9"/>
    </row>
    <row r="15" spans="1:5">
      <c r="A15" s="9"/>
      <c r="B15" s="71">
        <v>12</v>
      </c>
      <c r="C15" s="9" t="s">
        <v>807</v>
      </c>
      <c r="D15" s="25">
        <f>VLOOKUP(B15,'DATA ST HOUSE TOTAL'!$A$2:$B$204,2,FALSE)</f>
        <v>9920260</v>
      </c>
      <c r="E15" s="9"/>
    </row>
    <row r="16" spans="1:5">
      <c r="A16" s="9"/>
      <c r="B16" s="71">
        <v>13</v>
      </c>
      <c r="C16" s="9" t="s">
        <v>808</v>
      </c>
      <c r="D16" s="25">
        <f>VLOOKUP(B16,'DATA ST HOUSE TOTAL'!$A$2:$B$204,2,FALSE)</f>
        <v>24299932</v>
      </c>
      <c r="E16" s="9"/>
    </row>
    <row r="17" spans="1:5">
      <c r="A17" s="9"/>
      <c r="B17" s="71">
        <v>14</v>
      </c>
      <c r="C17" s="9" t="s">
        <v>809</v>
      </c>
      <c r="D17" s="25">
        <f>VLOOKUP(B17,'DATA ST HOUSE TOTAL'!$A$2:$B$204,2,FALSE)</f>
        <v>32741840</v>
      </c>
      <c r="E17" s="9"/>
    </row>
    <row r="18" spans="1:5">
      <c r="A18" s="9"/>
      <c r="B18" s="71">
        <v>15</v>
      </c>
      <c r="C18" s="9" t="s">
        <v>810</v>
      </c>
      <c r="D18" s="25">
        <f>VLOOKUP(B18,'DATA ST HOUSE TOTAL'!$A$2:$B$204,2,FALSE)</f>
        <v>34933664</v>
      </c>
      <c r="E18" s="9"/>
    </row>
    <row r="19" spans="1:5">
      <c r="A19" s="9"/>
      <c r="B19" s="71">
        <v>16</v>
      </c>
      <c r="C19" s="9" t="s">
        <v>811</v>
      </c>
      <c r="D19" s="25">
        <f>VLOOKUP(B19,'DATA ST HOUSE TOTAL'!$A$2:$B$204,2,FALSE)</f>
        <v>22521976</v>
      </c>
      <c r="E19" s="9"/>
    </row>
    <row r="20" spans="1:5">
      <c r="A20" s="9"/>
      <c r="B20" s="71">
        <v>17</v>
      </c>
      <c r="C20" s="9" t="s">
        <v>812</v>
      </c>
      <c r="D20" s="25">
        <f>VLOOKUP(B20,'DATA ST HOUSE TOTAL'!$A$2:$B$204,2,FALSE)</f>
        <v>38494436</v>
      </c>
      <c r="E20" s="9"/>
    </row>
    <row r="21" spans="1:5">
      <c r="A21" s="9"/>
      <c r="B21" s="71">
        <v>18</v>
      </c>
      <c r="C21" s="9" t="s">
        <v>813</v>
      </c>
      <c r="D21" s="25">
        <f>VLOOKUP(B21,'DATA ST HOUSE TOTAL'!$A$2:$B$204,2,FALSE)</f>
        <v>30237476</v>
      </c>
      <c r="E21" s="9"/>
    </row>
    <row r="22" spans="1:5">
      <c r="A22" s="9"/>
      <c r="B22" s="71">
        <v>19</v>
      </c>
      <c r="C22" s="9" t="s">
        <v>814</v>
      </c>
      <c r="D22" s="25">
        <f>VLOOKUP(B22,'DATA ST HOUSE TOTAL'!$A$2:$B$204,2,FALSE)</f>
        <v>50562304</v>
      </c>
      <c r="E22" s="9"/>
    </row>
    <row r="23" spans="1:5">
      <c r="A23" s="9"/>
      <c r="B23" s="71">
        <v>20</v>
      </c>
      <c r="C23" s="9" t="s">
        <v>815</v>
      </c>
      <c r="D23" s="25">
        <f>VLOOKUP(B23,'DATA ST HOUSE TOTAL'!$A$2:$B$204,2,FALSE)</f>
        <v>60434648</v>
      </c>
      <c r="E23" s="9"/>
    </row>
    <row r="24" spans="1:5">
      <c r="A24" s="9"/>
      <c r="B24" s="71">
        <v>21</v>
      </c>
      <c r="C24" s="9" t="s">
        <v>816</v>
      </c>
      <c r="D24" s="25">
        <f>VLOOKUP(B24,'DATA ST HOUSE TOTAL'!$A$2:$B$204,2,FALSE)</f>
        <v>59938212</v>
      </c>
      <c r="E24" s="9"/>
    </row>
    <row r="25" spans="1:5">
      <c r="A25" s="9"/>
      <c r="B25" s="71">
        <v>22</v>
      </c>
      <c r="C25" s="9" t="s">
        <v>817</v>
      </c>
      <c r="D25" s="25">
        <f>VLOOKUP(B25,'DATA ST HOUSE TOTAL'!$A$2:$B$204,2,FALSE)</f>
        <v>77665280</v>
      </c>
      <c r="E25" s="9"/>
    </row>
    <row r="26" spans="1:5">
      <c r="A26" s="9"/>
      <c r="B26" s="71">
        <v>23</v>
      </c>
      <c r="C26" s="9" t="s">
        <v>818</v>
      </c>
      <c r="D26" s="25">
        <f>VLOOKUP(B26,'DATA ST HOUSE TOTAL'!$A$2:$B$204,2,FALSE)</f>
        <v>50562304</v>
      </c>
      <c r="E26" s="9"/>
    </row>
    <row r="27" spans="1:5">
      <c r="A27" s="9"/>
      <c r="B27" s="71">
        <v>24</v>
      </c>
      <c r="C27" s="9" t="s">
        <v>819</v>
      </c>
      <c r="D27" s="25">
        <f>VLOOKUP(B27,'DATA ST HOUSE TOTAL'!$A$2:$B$204,2,FALSE)</f>
        <v>50562304</v>
      </c>
      <c r="E27" s="9"/>
    </row>
    <row r="28" spans="1:5">
      <c r="A28" s="9"/>
      <c r="B28" s="71">
        <v>25</v>
      </c>
      <c r="C28" s="9" t="s">
        <v>820</v>
      </c>
      <c r="D28" s="25">
        <f>VLOOKUP(B28,'DATA ST HOUSE TOTAL'!$A$2:$B$204,2,FALSE)</f>
        <v>34433076</v>
      </c>
      <c r="E28" s="9"/>
    </row>
    <row r="29" spans="1:5">
      <c r="A29" s="9"/>
      <c r="B29" s="71">
        <v>26</v>
      </c>
      <c r="C29" s="9" t="s">
        <v>821</v>
      </c>
      <c r="D29" s="25">
        <f>VLOOKUP(B29,'DATA ST HOUSE TOTAL'!$A$2:$B$204,2,FALSE)</f>
        <v>41443176</v>
      </c>
      <c r="E29" s="9"/>
    </row>
    <row r="30" spans="1:5">
      <c r="A30" s="9"/>
      <c r="B30" s="71">
        <v>27</v>
      </c>
      <c r="C30" s="9" t="s">
        <v>822</v>
      </c>
      <c r="D30" s="25">
        <f>VLOOKUP(B30,'DATA ST HOUSE TOTAL'!$A$2:$B$204,2,FALSE)</f>
        <v>63944928</v>
      </c>
      <c r="E30" s="9"/>
    </row>
    <row r="31" spans="1:5">
      <c r="A31" s="9"/>
      <c r="B31" s="71">
        <v>28</v>
      </c>
      <c r="C31" s="9" t="s">
        <v>823</v>
      </c>
      <c r="D31" s="25">
        <f>VLOOKUP(B31,'DATA ST HOUSE TOTAL'!$A$2:$B$204,2,FALSE)</f>
        <v>18315334</v>
      </c>
      <c r="E31" s="9"/>
    </row>
    <row r="32" spans="1:5">
      <c r="A32" s="9"/>
      <c r="B32" s="71">
        <v>29</v>
      </c>
      <c r="C32" s="9" t="s">
        <v>824</v>
      </c>
      <c r="D32" s="25">
        <f>VLOOKUP(B32,'DATA ST HOUSE TOTAL'!$A$2:$B$204,2,FALSE)</f>
        <v>26202282</v>
      </c>
      <c r="E32" s="9"/>
    </row>
    <row r="33" spans="1:5">
      <c r="A33" s="9"/>
      <c r="B33" s="71">
        <v>30</v>
      </c>
      <c r="C33" s="9" t="s">
        <v>825</v>
      </c>
      <c r="D33" s="25">
        <f>VLOOKUP(B33,'DATA ST HOUSE TOTAL'!$A$2:$B$204,2,FALSE)</f>
        <v>13711342</v>
      </c>
      <c r="E33" s="9"/>
    </row>
    <row r="34" spans="1:5">
      <c r="A34" s="9"/>
      <c r="B34" s="71">
        <v>31</v>
      </c>
      <c r="C34" s="9" t="s">
        <v>826</v>
      </c>
      <c r="D34" s="25">
        <f>VLOOKUP(B34,'DATA ST HOUSE TOTAL'!$A$2:$B$204,2,FALSE)</f>
        <v>31313176</v>
      </c>
      <c r="E34" s="9"/>
    </row>
    <row r="35" spans="1:5">
      <c r="A35" s="9"/>
      <c r="B35" s="71">
        <v>32</v>
      </c>
      <c r="C35" s="9" t="s">
        <v>827</v>
      </c>
      <c r="D35" s="25">
        <f>VLOOKUP(B35,'DATA ST HOUSE TOTAL'!$A$2:$B$204,2,FALSE)</f>
        <v>20049036</v>
      </c>
      <c r="E35" s="9"/>
    </row>
    <row r="36" spans="1:5">
      <c r="A36" s="9"/>
      <c r="B36" s="71">
        <v>33</v>
      </c>
      <c r="C36" s="9" t="s">
        <v>828</v>
      </c>
      <c r="D36" s="25">
        <f>VLOOKUP(B36,'DATA ST HOUSE TOTAL'!$A$2:$B$204,2,FALSE)</f>
        <v>16401514</v>
      </c>
      <c r="E36" s="9"/>
    </row>
    <row r="37" spans="1:5">
      <c r="A37" s="9"/>
      <c r="B37" s="71">
        <v>34</v>
      </c>
      <c r="C37" s="9" t="s">
        <v>829</v>
      </c>
      <c r="D37" s="25">
        <f>VLOOKUP(B37,'DATA ST HOUSE TOTAL'!$A$2:$B$204,2,FALSE)</f>
        <v>76323624</v>
      </c>
      <c r="E37" s="9"/>
    </row>
    <row r="38" spans="1:5">
      <c r="A38" s="9"/>
      <c r="B38" s="71">
        <v>35</v>
      </c>
      <c r="C38" s="9" t="s">
        <v>830</v>
      </c>
      <c r="D38" s="25">
        <f>VLOOKUP(B38,'DATA ST HOUSE TOTAL'!$A$2:$B$204,2,FALSE)</f>
        <v>43186460</v>
      </c>
      <c r="E38" s="9"/>
    </row>
    <row r="39" spans="1:5">
      <c r="A39" s="9"/>
      <c r="B39" s="71">
        <v>36</v>
      </c>
      <c r="C39" s="9" t="s">
        <v>831</v>
      </c>
      <c r="D39" s="25">
        <f>VLOOKUP(B39,'DATA ST HOUSE TOTAL'!$A$2:$B$204,2,FALSE)</f>
        <v>57408612</v>
      </c>
      <c r="E39" s="9"/>
    </row>
    <row r="40" spans="1:5">
      <c r="A40" s="9"/>
      <c r="B40" s="71">
        <v>37</v>
      </c>
      <c r="C40" s="9" t="s">
        <v>832</v>
      </c>
      <c r="D40" s="25">
        <f>VLOOKUP(B40,'DATA ST HOUSE TOTAL'!$A$2:$B$204,2,FALSE)</f>
        <v>19170114</v>
      </c>
      <c r="E40" s="9"/>
    </row>
    <row r="41" spans="1:5">
      <c r="A41" s="9"/>
      <c r="B41" s="71">
        <v>38</v>
      </c>
      <c r="C41" s="9" t="s">
        <v>833</v>
      </c>
      <c r="D41" s="25">
        <f>VLOOKUP(B41,'DATA ST HOUSE TOTAL'!$A$2:$B$204,2,FALSE)</f>
        <v>83206784</v>
      </c>
      <c r="E41" s="9"/>
    </row>
    <row r="42" spans="1:5">
      <c r="A42" s="9"/>
      <c r="B42" s="71">
        <v>39</v>
      </c>
      <c r="C42" s="9" t="s">
        <v>834</v>
      </c>
      <c r="D42" s="25">
        <f>VLOOKUP(B42,'DATA ST HOUSE TOTAL'!$A$2:$B$204,2,FALSE)</f>
        <v>22043930</v>
      </c>
      <c r="E42" s="9"/>
    </row>
    <row r="43" spans="1:5">
      <c r="A43" s="9"/>
      <c r="B43" s="71">
        <v>40</v>
      </c>
      <c r="C43" s="9" t="s">
        <v>835</v>
      </c>
      <c r="D43" s="25">
        <f>VLOOKUP(B43,'DATA ST HOUSE TOTAL'!$A$2:$B$204,2,FALSE)</f>
        <v>16583505</v>
      </c>
      <c r="E43" s="9"/>
    </row>
    <row r="44" spans="1:5">
      <c r="A44" s="9"/>
      <c r="B44" s="71">
        <v>41</v>
      </c>
      <c r="C44" s="9" t="s">
        <v>836</v>
      </c>
      <c r="D44" s="25">
        <f>VLOOKUP(B44,'DATA ST HOUSE TOTAL'!$A$2:$B$204,2,FALSE)</f>
        <v>23398006</v>
      </c>
      <c r="E44" s="9"/>
    </row>
    <row r="45" spans="1:5">
      <c r="A45" s="9"/>
      <c r="B45" s="71">
        <v>42</v>
      </c>
      <c r="C45" s="9" t="s">
        <v>837</v>
      </c>
      <c r="D45" s="25">
        <f>VLOOKUP(B45,'DATA ST HOUSE TOTAL'!$A$2:$B$204,2,FALSE)</f>
        <v>25302466</v>
      </c>
      <c r="E45" s="9"/>
    </row>
    <row r="46" spans="1:5">
      <c r="A46" s="9"/>
      <c r="B46" s="71">
        <v>43</v>
      </c>
      <c r="C46" s="9" t="s">
        <v>838</v>
      </c>
      <c r="D46" s="25">
        <f>VLOOKUP(B46,'DATA ST HOUSE TOTAL'!$A$2:$B$204,2,FALSE)</f>
        <v>19787918</v>
      </c>
      <c r="E46" s="9"/>
    </row>
    <row r="47" spans="1:5">
      <c r="A47" s="9"/>
      <c r="B47" s="71">
        <v>44</v>
      </c>
      <c r="C47" s="9" t="s">
        <v>839</v>
      </c>
      <c r="D47" s="25">
        <f>VLOOKUP(B47,'DATA ST HOUSE TOTAL'!$A$2:$B$204,2,FALSE)</f>
        <v>11861389</v>
      </c>
      <c r="E47" s="9"/>
    </row>
    <row r="48" spans="1:5">
      <c r="A48" s="9"/>
      <c r="B48" s="71">
        <v>45</v>
      </c>
      <c r="C48" s="9" t="s">
        <v>840</v>
      </c>
      <c r="D48" s="25">
        <f>VLOOKUP(B48,'DATA ST HOUSE TOTAL'!$A$2:$B$204,2,FALSE)</f>
        <v>17682214</v>
      </c>
      <c r="E48" s="9"/>
    </row>
    <row r="49" spans="1:5">
      <c r="A49" s="9"/>
      <c r="B49" s="71">
        <v>46</v>
      </c>
      <c r="C49" s="9" t="s">
        <v>841</v>
      </c>
      <c r="D49" s="25">
        <f>VLOOKUP(B49,'DATA ST HOUSE TOTAL'!$A$2:$B$204,2,FALSE)</f>
        <v>20005806</v>
      </c>
      <c r="E49" s="9"/>
    </row>
    <row r="50" spans="1:5">
      <c r="A50" s="9"/>
      <c r="B50" s="71">
        <v>47</v>
      </c>
      <c r="C50" s="9" t="s">
        <v>842</v>
      </c>
      <c r="D50" s="25">
        <f>VLOOKUP(B50,'DATA ST HOUSE TOTAL'!$A$2:$B$204,2,FALSE)</f>
        <v>23446878</v>
      </c>
      <c r="E50" s="9"/>
    </row>
    <row r="51" spans="1:5">
      <c r="A51" s="9"/>
      <c r="B51" s="71">
        <v>48</v>
      </c>
      <c r="C51" s="9" t="s">
        <v>843</v>
      </c>
      <c r="D51" s="25">
        <f>VLOOKUP(B51,'DATA ST HOUSE TOTAL'!$A$2:$B$204,2,FALSE)</f>
        <v>30130130</v>
      </c>
      <c r="E51" s="9"/>
    </row>
    <row r="52" spans="1:5">
      <c r="A52" s="9"/>
      <c r="B52" s="71">
        <v>49</v>
      </c>
      <c r="C52" s="9" t="s">
        <v>844</v>
      </c>
      <c r="D52" s="25">
        <f>VLOOKUP(B52,'DATA ST HOUSE TOTAL'!$A$2:$B$204,2,FALSE)</f>
        <v>39628144</v>
      </c>
      <c r="E52" s="9"/>
    </row>
    <row r="53" spans="1:5">
      <c r="A53" s="9"/>
      <c r="B53" s="71">
        <v>50</v>
      </c>
      <c r="C53" s="9" t="s">
        <v>845</v>
      </c>
      <c r="D53" s="25">
        <f>VLOOKUP(B53,'DATA ST HOUSE TOTAL'!$A$2:$B$204,2,FALSE)</f>
        <v>27902966</v>
      </c>
      <c r="E53" s="9"/>
    </row>
    <row r="54" spans="1:5">
      <c r="A54" s="9"/>
      <c r="B54" s="71">
        <v>51</v>
      </c>
      <c r="C54" s="9" t="s">
        <v>846</v>
      </c>
      <c r="D54" s="25">
        <f>VLOOKUP(B54,'DATA ST HOUSE TOTAL'!$A$2:$B$204,2,FALSE)</f>
        <v>19899962</v>
      </c>
      <c r="E54" s="9"/>
    </row>
    <row r="55" spans="1:5">
      <c r="A55" s="9"/>
      <c r="B55" s="71">
        <v>52</v>
      </c>
      <c r="C55" s="9" t="s">
        <v>847</v>
      </c>
      <c r="D55" s="25">
        <f>VLOOKUP(B55,'DATA ST HOUSE TOTAL'!$A$2:$B$204,2,FALSE)</f>
        <v>35082860</v>
      </c>
      <c r="E55" s="9"/>
    </row>
    <row r="56" spans="1:5">
      <c r="A56" s="9"/>
      <c r="B56" s="71">
        <v>53</v>
      </c>
      <c r="C56" s="9" t="s">
        <v>848</v>
      </c>
      <c r="D56" s="25">
        <f>VLOOKUP(B56,'DATA ST HOUSE TOTAL'!$A$2:$B$204,2,FALSE)</f>
        <v>26213078</v>
      </c>
      <c r="E56" s="9"/>
    </row>
    <row r="57" spans="1:5">
      <c r="A57" s="9"/>
      <c r="B57" s="71">
        <v>54</v>
      </c>
      <c r="C57" s="9" t="s">
        <v>849</v>
      </c>
      <c r="D57" s="25">
        <f>VLOOKUP(B57,'DATA ST HOUSE TOTAL'!$A$2:$B$204,2,FALSE)</f>
        <v>30269208</v>
      </c>
      <c r="E57" s="9"/>
    </row>
    <row r="58" spans="1:5">
      <c r="A58" s="9"/>
      <c r="B58" s="71">
        <v>55</v>
      </c>
      <c r="C58" s="9" t="s">
        <v>850</v>
      </c>
      <c r="D58" s="25">
        <f>VLOOKUP(B58,'DATA ST HOUSE TOTAL'!$A$2:$B$204,2,FALSE)</f>
        <v>33581252</v>
      </c>
      <c r="E58" s="9"/>
    </row>
    <row r="59" spans="1:5">
      <c r="A59" s="9"/>
      <c r="B59" s="71">
        <v>56</v>
      </c>
      <c r="C59" s="9" t="s">
        <v>851</v>
      </c>
      <c r="D59" s="25">
        <f>VLOOKUP(B59,'DATA ST HOUSE TOTAL'!$A$2:$B$204,2,FALSE)</f>
        <v>23300910</v>
      </c>
      <c r="E59" s="9"/>
    </row>
    <row r="60" spans="1:5">
      <c r="A60" s="9"/>
      <c r="B60" s="71">
        <v>57</v>
      </c>
      <c r="C60" s="9" t="s">
        <v>852</v>
      </c>
      <c r="D60" s="25">
        <f>VLOOKUP(B60,'DATA ST HOUSE TOTAL'!$A$2:$B$204,2,FALSE)</f>
        <v>16938978</v>
      </c>
      <c r="E60" s="9"/>
    </row>
    <row r="61" spans="1:5">
      <c r="A61" s="9"/>
      <c r="B61" s="71">
        <v>58</v>
      </c>
      <c r="C61" s="9" t="s">
        <v>853</v>
      </c>
      <c r="D61" s="25">
        <f>VLOOKUP(B61,'DATA ST HOUSE TOTAL'!$A$2:$B$204,2,FALSE)</f>
        <v>32924834</v>
      </c>
      <c r="E61" s="9"/>
    </row>
    <row r="62" spans="1:5">
      <c r="A62" s="9"/>
      <c r="B62" s="71">
        <v>59</v>
      </c>
      <c r="C62" s="9" t="s">
        <v>854</v>
      </c>
      <c r="D62" s="25">
        <f>VLOOKUP(B62,'DATA ST HOUSE TOTAL'!$A$2:$B$204,2,FALSE)</f>
        <v>16775064</v>
      </c>
      <c r="E62" s="9"/>
    </row>
    <row r="63" spans="1:5">
      <c r="A63" s="9"/>
      <c r="B63" s="71">
        <v>60</v>
      </c>
      <c r="C63" s="9" t="s">
        <v>855</v>
      </c>
      <c r="D63" s="25">
        <f>VLOOKUP(B63,'DATA ST HOUSE TOTAL'!$A$2:$B$204,2,FALSE)</f>
        <v>31492530</v>
      </c>
      <c r="E63" s="9"/>
    </row>
    <row r="64" spans="1:5">
      <c r="A64" s="9"/>
      <c r="B64" s="71">
        <v>61</v>
      </c>
      <c r="C64" s="9" t="s">
        <v>856</v>
      </c>
      <c r="D64" s="25">
        <f>VLOOKUP(B64,'DATA ST HOUSE TOTAL'!$A$2:$B$204,2,FALSE)</f>
        <v>24724112</v>
      </c>
      <c r="E64" s="9"/>
    </row>
    <row r="65" spans="1:5">
      <c r="A65" s="9"/>
      <c r="B65" s="71">
        <v>62</v>
      </c>
      <c r="C65" s="9" t="s">
        <v>857</v>
      </c>
      <c r="D65" s="25">
        <f>VLOOKUP(B65,'DATA ST HOUSE TOTAL'!$A$2:$B$204,2,FALSE)</f>
        <v>21387170</v>
      </c>
      <c r="E65" s="9"/>
    </row>
    <row r="66" spans="1:5">
      <c r="A66" s="9"/>
      <c r="B66" s="71">
        <v>63</v>
      </c>
      <c r="C66" s="9" t="s">
        <v>858</v>
      </c>
      <c r="D66" s="25">
        <f>VLOOKUP(B66,'DATA ST HOUSE TOTAL'!$A$2:$B$204,2,FALSE)</f>
        <v>33166278</v>
      </c>
      <c r="E66" s="9"/>
    </row>
    <row r="67" spans="1:5">
      <c r="A67" s="9"/>
      <c r="B67" s="71">
        <v>64</v>
      </c>
      <c r="C67" s="9" t="s">
        <v>859</v>
      </c>
      <c r="D67" s="25">
        <f>VLOOKUP(B67,'DATA ST HOUSE TOTAL'!$A$2:$B$204,2,FALSE)</f>
        <v>31236058</v>
      </c>
      <c r="E67" s="9"/>
    </row>
    <row r="68" spans="1:5">
      <c r="A68" s="9"/>
      <c r="B68" s="71">
        <v>65</v>
      </c>
      <c r="C68" s="9" t="s">
        <v>860</v>
      </c>
      <c r="D68" s="25">
        <f>VLOOKUP(B68,'DATA ST HOUSE TOTAL'!$A$2:$B$204,2,FALSE)</f>
        <v>32839296</v>
      </c>
      <c r="E68" s="9"/>
    </row>
    <row r="69" spans="1:5">
      <c r="A69" s="9"/>
      <c r="B69" s="71">
        <v>66</v>
      </c>
      <c r="C69" s="9" t="s">
        <v>861</v>
      </c>
      <c r="D69" s="25">
        <f>VLOOKUP(B69,'DATA ST HOUSE TOTAL'!$A$2:$B$204,2,FALSE)</f>
        <v>44654204</v>
      </c>
      <c r="E69" s="9"/>
    </row>
    <row r="70" spans="1:5">
      <c r="A70" s="9"/>
      <c r="B70" s="71">
        <v>67</v>
      </c>
      <c r="C70" s="9" t="s">
        <v>862</v>
      </c>
      <c r="D70" s="25">
        <f>VLOOKUP(B70,'DATA ST HOUSE TOTAL'!$A$2:$B$204,2,FALSE)</f>
        <v>32643582</v>
      </c>
      <c r="E70" s="9"/>
    </row>
    <row r="71" spans="1:5">
      <c r="A71" s="9"/>
      <c r="B71" s="71">
        <v>68</v>
      </c>
      <c r="C71" s="9" t="s">
        <v>863</v>
      </c>
      <c r="D71" s="25">
        <f>VLOOKUP(B71,'DATA ST HOUSE TOTAL'!$A$2:$B$204,2,FALSE)</f>
        <v>29210282</v>
      </c>
      <c r="E71" s="9"/>
    </row>
    <row r="72" spans="1:5">
      <c r="A72" s="9"/>
      <c r="B72" s="71">
        <v>69</v>
      </c>
      <c r="C72" s="9" t="s">
        <v>864</v>
      </c>
      <c r="D72" s="25">
        <f>VLOOKUP(B72,'DATA ST HOUSE TOTAL'!$A$2:$B$204,2,FALSE)</f>
        <v>16378445</v>
      </c>
      <c r="E72" s="9"/>
    </row>
    <row r="73" spans="1:5">
      <c r="A73" s="9"/>
      <c r="B73" s="71">
        <v>70</v>
      </c>
      <c r="C73" s="9" t="s">
        <v>865</v>
      </c>
      <c r="D73" s="25">
        <f>VLOOKUP(B73,'DATA ST HOUSE TOTAL'!$A$2:$B$204,2,FALSE)</f>
        <v>38706752</v>
      </c>
      <c r="E73" s="9"/>
    </row>
    <row r="74" spans="1:5">
      <c r="A74" s="9"/>
      <c r="B74" s="71">
        <v>71</v>
      </c>
      <c r="C74" s="9" t="s">
        <v>866</v>
      </c>
      <c r="D74" s="25">
        <f>VLOOKUP(B74,'DATA ST HOUSE TOTAL'!$A$2:$B$204,2,FALSE)</f>
        <v>35601448</v>
      </c>
      <c r="E74" s="9"/>
    </row>
    <row r="75" spans="1:5">
      <c r="A75" s="9"/>
      <c r="B75" s="71">
        <v>72</v>
      </c>
      <c r="C75" s="9" t="s">
        <v>867</v>
      </c>
      <c r="D75" s="25">
        <f>VLOOKUP(B75,'DATA ST HOUSE TOTAL'!$A$2:$B$204,2,FALSE)</f>
        <v>25705118</v>
      </c>
      <c r="E75" s="9"/>
    </row>
    <row r="76" spans="1:5">
      <c r="A76" s="9"/>
      <c r="B76" s="71">
        <v>73</v>
      </c>
      <c r="C76" s="9" t="s">
        <v>868</v>
      </c>
      <c r="D76" s="25">
        <f>VLOOKUP(B76,'DATA ST HOUSE TOTAL'!$A$2:$B$204,2,FALSE)</f>
        <v>30906562</v>
      </c>
      <c r="E76" s="9"/>
    </row>
    <row r="77" spans="1:5">
      <c r="A77" s="9"/>
      <c r="B77" s="71">
        <v>74</v>
      </c>
      <c r="C77" s="9" t="s">
        <v>869</v>
      </c>
      <c r="D77" s="25">
        <f>VLOOKUP(B77,'DATA ST HOUSE TOTAL'!$A$2:$B$204,2,FALSE)</f>
        <v>35947448</v>
      </c>
      <c r="E77" s="9"/>
    </row>
    <row r="78" spans="1:5">
      <c r="A78" s="9"/>
      <c r="B78" s="71">
        <v>75</v>
      </c>
      <c r="C78" s="9" t="s">
        <v>870</v>
      </c>
      <c r="D78" s="25">
        <f>VLOOKUP(B78,'DATA ST HOUSE TOTAL'!$A$2:$B$204,2,FALSE)</f>
        <v>31841762</v>
      </c>
      <c r="E78" s="9"/>
    </row>
    <row r="79" spans="1:5">
      <c r="A79" s="9"/>
      <c r="B79" s="71">
        <v>76</v>
      </c>
      <c r="C79" s="9" t="s">
        <v>871</v>
      </c>
      <c r="D79" s="25">
        <f>VLOOKUP(B79,'DATA ST HOUSE TOTAL'!$A$2:$B$204,2,FALSE)</f>
        <v>26037188</v>
      </c>
      <c r="E79" s="9"/>
    </row>
    <row r="80" spans="1:5">
      <c r="A80" s="9"/>
      <c r="B80" s="71">
        <v>77</v>
      </c>
      <c r="C80" s="9" t="s">
        <v>872</v>
      </c>
      <c r="D80" s="25">
        <f>VLOOKUP(B80,'DATA ST HOUSE TOTAL'!$A$2:$B$204,2,FALSE)</f>
        <v>19503464</v>
      </c>
      <c r="E80" s="9"/>
    </row>
    <row r="81" spans="1:5">
      <c r="A81" s="9"/>
      <c r="B81" s="71">
        <v>78</v>
      </c>
      <c r="C81" s="9" t="s">
        <v>873</v>
      </c>
      <c r="D81" s="25">
        <f>VLOOKUP(B81,'DATA ST HOUSE TOTAL'!$A$2:$B$204,2,FALSE)</f>
        <v>22083650</v>
      </c>
      <c r="E81" s="9"/>
    </row>
    <row r="82" spans="1:5">
      <c r="A82" s="9"/>
      <c r="B82" s="71">
        <v>79</v>
      </c>
      <c r="C82" s="9" t="s">
        <v>874</v>
      </c>
      <c r="D82" s="25">
        <f>VLOOKUP(B82,'DATA ST HOUSE TOTAL'!$A$2:$B$204,2,FALSE)</f>
        <v>23472158</v>
      </c>
      <c r="E82" s="9"/>
    </row>
    <row r="83" spans="1:5">
      <c r="A83" s="9"/>
      <c r="B83" s="71">
        <v>80</v>
      </c>
      <c r="C83" s="9" t="s">
        <v>875</v>
      </c>
      <c r="D83" s="25">
        <f>VLOOKUP(B83,'DATA ST HOUSE TOTAL'!$A$2:$B$204,2,FALSE)</f>
        <v>30863678</v>
      </c>
      <c r="E83" s="9"/>
    </row>
    <row r="84" spans="1:5">
      <c r="A84" s="9"/>
      <c r="B84" s="71">
        <v>81</v>
      </c>
      <c r="C84" s="9" t="s">
        <v>876</v>
      </c>
      <c r="D84" s="25">
        <f>VLOOKUP(B84,'DATA ST HOUSE TOTAL'!$A$2:$B$204,2,FALSE)</f>
        <v>52168780</v>
      </c>
      <c r="E84" s="9"/>
    </row>
    <row r="85" spans="1:5">
      <c r="A85" s="9"/>
      <c r="B85" s="71">
        <v>82</v>
      </c>
      <c r="C85" s="9" t="s">
        <v>877</v>
      </c>
      <c r="D85" s="25">
        <f>VLOOKUP(B85,'DATA ST HOUSE TOTAL'!$A$2:$B$204,2,FALSE)</f>
        <v>21789860</v>
      </c>
      <c r="E85" s="9"/>
    </row>
    <row r="86" spans="1:5">
      <c r="A86" s="9"/>
      <c r="B86" s="71">
        <v>83</v>
      </c>
      <c r="C86" s="9" t="s">
        <v>878</v>
      </c>
      <c r="D86" s="25">
        <f>VLOOKUP(B86,'DATA ST HOUSE TOTAL'!$A$2:$B$204,2,FALSE)</f>
        <v>27215950</v>
      </c>
      <c r="E86" s="9"/>
    </row>
    <row r="87" spans="1:5">
      <c r="A87" s="9"/>
      <c r="B87" s="71">
        <v>84</v>
      </c>
      <c r="C87" s="9" t="s">
        <v>879</v>
      </c>
      <c r="D87" s="25">
        <f>VLOOKUP(B87,'DATA ST HOUSE TOTAL'!$A$2:$B$204,2,FALSE)</f>
        <v>33642220</v>
      </c>
      <c r="E87" s="9"/>
    </row>
    <row r="88" spans="1:5">
      <c r="A88" s="9"/>
      <c r="B88" s="71">
        <v>85</v>
      </c>
      <c r="C88" s="9" t="s">
        <v>880</v>
      </c>
      <c r="D88" s="25">
        <f>VLOOKUP(B88,'DATA ST HOUSE TOTAL'!$A$2:$B$204,2,FALSE)</f>
        <v>29137568</v>
      </c>
      <c r="E88" s="9"/>
    </row>
    <row r="89" spans="1:5">
      <c r="A89" s="9"/>
      <c r="B89" s="71">
        <v>86</v>
      </c>
      <c r="C89" s="9" t="s">
        <v>881</v>
      </c>
      <c r="D89" s="25">
        <f>VLOOKUP(B89,'DATA ST HOUSE TOTAL'!$A$2:$B$204,2,FALSE)</f>
        <v>30004430</v>
      </c>
      <c r="E89" s="9"/>
    </row>
    <row r="90" spans="1:5">
      <c r="A90" s="9"/>
      <c r="B90" s="71">
        <v>87</v>
      </c>
      <c r="C90" s="9" t="s">
        <v>882</v>
      </c>
      <c r="D90" s="25">
        <f>VLOOKUP(B90,'DATA ST HOUSE TOTAL'!$A$2:$B$204,2,FALSE)</f>
        <v>32581230</v>
      </c>
      <c r="E90" s="9"/>
    </row>
    <row r="91" spans="1:5">
      <c r="A91" s="9"/>
      <c r="B91" s="71">
        <v>88</v>
      </c>
      <c r="C91" s="9" t="s">
        <v>883</v>
      </c>
      <c r="D91" s="25">
        <f>VLOOKUP(B91,'DATA ST HOUSE TOTAL'!$A$2:$B$204,2,FALSE)</f>
        <v>23776626</v>
      </c>
      <c r="E91" s="9"/>
    </row>
    <row r="92" spans="1:5">
      <c r="A92" s="9"/>
      <c r="B92" s="71">
        <v>89</v>
      </c>
      <c r="C92" s="9" t="s">
        <v>884</v>
      </c>
      <c r="D92" s="25">
        <f>VLOOKUP(B92,'DATA ST HOUSE TOTAL'!$A$2:$B$204,2,FALSE)</f>
        <v>27110078</v>
      </c>
      <c r="E92" s="9"/>
    </row>
    <row r="93" spans="1:5">
      <c r="A93" s="9"/>
      <c r="B93" s="71">
        <v>90</v>
      </c>
      <c r="C93" s="9" t="s">
        <v>885</v>
      </c>
      <c r="D93" s="25">
        <f>VLOOKUP(B93,'DATA ST HOUSE TOTAL'!$A$2:$B$204,2,FALSE)</f>
        <v>21464840</v>
      </c>
      <c r="E93" s="9"/>
    </row>
    <row r="94" spans="1:5">
      <c r="A94" s="9"/>
      <c r="B94" s="71">
        <v>91</v>
      </c>
      <c r="C94" s="9" t="s">
        <v>886</v>
      </c>
      <c r="D94" s="25">
        <f>VLOOKUP(B94,'DATA ST HOUSE TOTAL'!$A$2:$B$204,2,FALSE)</f>
        <v>20652246</v>
      </c>
      <c r="E94" s="9"/>
    </row>
    <row r="95" spans="1:5">
      <c r="A95" s="9"/>
      <c r="B95" s="71">
        <v>92</v>
      </c>
      <c r="C95" s="9" t="s">
        <v>887</v>
      </c>
      <c r="D95" s="25">
        <f>VLOOKUP(B95,'DATA ST HOUSE TOTAL'!$A$2:$B$204,2,FALSE)</f>
        <v>35738212</v>
      </c>
      <c r="E95" s="9"/>
    </row>
    <row r="96" spans="1:5">
      <c r="A96" s="9"/>
      <c r="B96" s="71">
        <v>93</v>
      </c>
      <c r="C96" s="9" t="s">
        <v>888</v>
      </c>
      <c r="D96" s="25">
        <f>VLOOKUP(B96,'DATA ST HOUSE TOTAL'!$A$2:$B$204,2,FALSE)</f>
        <v>29330292</v>
      </c>
      <c r="E96" s="9"/>
    </row>
    <row r="97" spans="1:5">
      <c r="A97" s="9"/>
      <c r="B97" s="71">
        <v>94</v>
      </c>
      <c r="C97" s="9" t="s">
        <v>889</v>
      </c>
      <c r="D97" s="25">
        <f>VLOOKUP(B97,'DATA ST HOUSE TOTAL'!$A$2:$B$204,2,FALSE)</f>
        <v>29111166</v>
      </c>
      <c r="E97" s="9"/>
    </row>
    <row r="98" spans="1:5">
      <c r="A98" s="9"/>
      <c r="B98" s="71">
        <v>95</v>
      </c>
      <c r="C98" s="9" t="s">
        <v>890</v>
      </c>
      <c r="D98" s="25">
        <f>VLOOKUP(B98,'DATA ST HOUSE TOTAL'!$A$2:$B$204,2,FALSE)</f>
        <v>46852016</v>
      </c>
      <c r="E98" s="9"/>
    </row>
    <row r="99" spans="1:5">
      <c r="A99" s="9"/>
      <c r="B99" s="71">
        <v>96</v>
      </c>
      <c r="C99" s="9" t="s">
        <v>891</v>
      </c>
      <c r="D99" s="25">
        <f>VLOOKUP(B99,'DATA ST HOUSE TOTAL'!$A$2:$B$204,2,FALSE)</f>
        <v>41371512</v>
      </c>
      <c r="E99" s="9"/>
    </row>
    <row r="100" spans="1:5">
      <c r="A100" s="9"/>
      <c r="B100" s="71">
        <v>97</v>
      </c>
      <c r="C100" s="9" t="s">
        <v>892</v>
      </c>
      <c r="D100" s="25">
        <f>VLOOKUP(B100,'DATA ST HOUSE TOTAL'!$A$2:$B$204,2,FALSE)</f>
        <v>25215020</v>
      </c>
      <c r="E100" s="9"/>
    </row>
    <row r="101" spans="1:5">
      <c r="A101" s="9"/>
      <c r="B101" s="71">
        <v>98</v>
      </c>
      <c r="C101" s="9" t="s">
        <v>893</v>
      </c>
      <c r="D101" s="25">
        <f>VLOOKUP(B101,'DATA ST HOUSE TOTAL'!$A$2:$B$204,2,FALSE)</f>
        <v>26018446</v>
      </c>
      <c r="E101" s="9"/>
    </row>
    <row r="102" spans="1:5">
      <c r="A102" s="9"/>
      <c r="B102" s="71">
        <v>99</v>
      </c>
      <c r="C102" s="9" t="s">
        <v>894</v>
      </c>
      <c r="D102" s="25">
        <f>VLOOKUP(B102,'DATA ST HOUSE TOTAL'!$A$2:$B$204,2,FALSE)</f>
        <v>35377248</v>
      </c>
      <c r="E102" s="9"/>
    </row>
    <row r="103" spans="1:5">
      <c r="A103" s="9"/>
      <c r="B103" s="71">
        <v>100</v>
      </c>
      <c r="C103" s="9" t="s">
        <v>895</v>
      </c>
      <c r="D103" s="25">
        <f>VLOOKUP(B103,'DATA ST HOUSE TOTAL'!$A$2:$B$204,2,FALSE)</f>
        <v>30630198</v>
      </c>
      <c r="E103" s="9"/>
    </row>
    <row r="104" spans="1:5">
      <c r="A104" s="9"/>
      <c r="B104" s="71">
        <v>101</v>
      </c>
      <c r="C104" s="9" t="s">
        <v>896</v>
      </c>
      <c r="D104" s="25">
        <f>VLOOKUP(B104,'DATA ST HOUSE TOTAL'!$A$2:$B$204,2,FALSE)</f>
        <v>28495886</v>
      </c>
      <c r="E104" s="9"/>
    </row>
    <row r="105" spans="1:5">
      <c r="A105" s="9"/>
      <c r="B105" s="71">
        <v>102</v>
      </c>
      <c r="C105" s="9" t="s">
        <v>897</v>
      </c>
      <c r="D105" s="25">
        <f>VLOOKUP(B105,'DATA ST HOUSE TOTAL'!$A$2:$B$204,2,FALSE)</f>
        <v>17444502</v>
      </c>
      <c r="E105" s="9"/>
    </row>
    <row r="106" spans="1:5">
      <c r="A106" s="9"/>
      <c r="B106" s="71">
        <v>103</v>
      </c>
      <c r="C106" s="9" t="s">
        <v>898</v>
      </c>
      <c r="D106" s="25">
        <f>VLOOKUP(B106,'DATA ST HOUSE TOTAL'!$A$2:$B$204,2,FALSE)</f>
        <v>43763788</v>
      </c>
      <c r="E106" s="9"/>
    </row>
    <row r="107" spans="1:5">
      <c r="A107" s="9"/>
      <c r="B107" s="71">
        <v>104</v>
      </c>
      <c r="C107" s="9" t="s">
        <v>899</v>
      </c>
      <c r="D107" s="25">
        <f>VLOOKUP(B107,'DATA ST HOUSE TOTAL'!$A$2:$B$204,2,FALSE)</f>
        <v>53265780</v>
      </c>
      <c r="E107" s="9"/>
    </row>
    <row r="108" spans="1:5">
      <c r="A108" s="9"/>
      <c r="B108" s="71">
        <v>105</v>
      </c>
      <c r="C108" s="9" t="s">
        <v>900</v>
      </c>
      <c r="D108" s="25">
        <f>VLOOKUP(B108,'DATA ST HOUSE TOTAL'!$A$2:$B$204,2,FALSE)</f>
        <v>23781346</v>
      </c>
      <c r="E108" s="9"/>
    </row>
    <row r="109" spans="1:5">
      <c r="A109" s="9"/>
      <c r="B109" s="71">
        <v>106</v>
      </c>
      <c r="C109" s="9" t="s">
        <v>901</v>
      </c>
      <c r="D109" s="25">
        <f>VLOOKUP(B109,'DATA ST HOUSE TOTAL'!$A$2:$B$204,2,FALSE)</f>
        <v>17050728</v>
      </c>
      <c r="E109" s="9"/>
    </row>
    <row r="110" spans="1:5">
      <c r="A110" s="9"/>
      <c r="B110" s="71">
        <v>107</v>
      </c>
      <c r="C110" s="9" t="s">
        <v>902</v>
      </c>
      <c r="D110" s="25">
        <f>VLOOKUP(B110,'DATA ST HOUSE TOTAL'!$A$2:$B$204,2,FALSE)</f>
        <v>26035830</v>
      </c>
      <c r="E110" s="9"/>
    </row>
    <row r="111" spans="1:5">
      <c r="A111" s="9"/>
      <c r="B111" s="71">
        <v>108</v>
      </c>
      <c r="C111" s="9" t="s">
        <v>903</v>
      </c>
      <c r="D111" s="25">
        <f>VLOOKUP(B111,'DATA ST HOUSE TOTAL'!$A$2:$B$204,2,FALSE)</f>
        <v>16971244</v>
      </c>
      <c r="E111" s="9"/>
    </row>
    <row r="112" spans="1:5">
      <c r="A112" s="9"/>
      <c r="B112" s="71">
        <v>109</v>
      </c>
      <c r="C112" s="9" t="s">
        <v>904</v>
      </c>
      <c r="D112" s="25">
        <f>VLOOKUP(B112,'DATA ST HOUSE TOTAL'!$A$2:$B$204,2,FALSE)</f>
        <v>26018872</v>
      </c>
      <c r="E112" s="9"/>
    </row>
    <row r="113" spans="1:5">
      <c r="A113" s="9"/>
      <c r="B113" s="71">
        <v>110</v>
      </c>
      <c r="C113" s="9" t="s">
        <v>905</v>
      </c>
      <c r="D113" s="25">
        <f>VLOOKUP(B113,'DATA ST HOUSE TOTAL'!$A$2:$B$204,2,FALSE)</f>
        <v>34966200</v>
      </c>
      <c r="E113" s="9"/>
    </row>
    <row r="114" spans="1:5">
      <c r="A114" s="9"/>
      <c r="B114" s="71">
        <v>111</v>
      </c>
      <c r="C114" s="9" t="s">
        <v>906</v>
      </c>
      <c r="D114" s="25">
        <f>VLOOKUP(B114,'DATA ST HOUSE TOTAL'!$A$2:$B$204,2,FALSE)</f>
        <v>26525682</v>
      </c>
      <c r="E114" s="9"/>
    </row>
    <row r="115" spans="1:5">
      <c r="A115" s="9"/>
      <c r="B115" s="71">
        <v>112</v>
      </c>
      <c r="C115" s="9" t="s">
        <v>907</v>
      </c>
      <c r="D115" s="25">
        <f>VLOOKUP(B115,'DATA ST HOUSE TOTAL'!$A$2:$B$204,2,FALSE)</f>
        <v>23296038</v>
      </c>
      <c r="E115" s="9"/>
    </row>
    <row r="116" spans="1:5">
      <c r="A116" s="9"/>
      <c r="B116" s="71">
        <v>113</v>
      </c>
      <c r="C116" s="9" t="s">
        <v>908</v>
      </c>
      <c r="D116" s="25">
        <f>VLOOKUP(B116,'DATA ST HOUSE TOTAL'!$A$2:$B$204,2,FALSE)</f>
        <v>36414184</v>
      </c>
      <c r="E116" s="9"/>
    </row>
    <row r="117" spans="1:5">
      <c r="A117" s="9"/>
      <c r="B117" s="71">
        <v>114</v>
      </c>
      <c r="C117" s="9" t="s">
        <v>909</v>
      </c>
      <c r="D117" s="25">
        <f>VLOOKUP(B117,'DATA ST HOUSE TOTAL'!$A$2:$B$204,2,FALSE)</f>
        <v>42628936</v>
      </c>
      <c r="E117" s="9"/>
    </row>
    <row r="118" spans="1:5">
      <c r="A118" s="9"/>
      <c r="B118" s="71">
        <v>115</v>
      </c>
      <c r="C118" s="9" t="s">
        <v>910</v>
      </c>
      <c r="D118" s="25">
        <f>VLOOKUP(B118,'DATA ST HOUSE TOTAL'!$A$2:$B$204,2,FALSE)</f>
        <v>46415488</v>
      </c>
      <c r="E118" s="9"/>
    </row>
    <row r="119" spans="1:5">
      <c r="A119" s="9"/>
      <c r="B119" s="71">
        <v>116</v>
      </c>
      <c r="C119" s="9" t="s">
        <v>911</v>
      </c>
      <c r="D119" s="25">
        <f>VLOOKUP(B119,'DATA ST HOUSE TOTAL'!$A$2:$B$204,2,FALSE)</f>
        <v>41758516</v>
      </c>
      <c r="E119" s="9"/>
    </row>
    <row r="120" spans="1:5">
      <c r="A120" s="9"/>
      <c r="B120" s="71">
        <v>117</v>
      </c>
      <c r="C120" s="9" t="s">
        <v>912</v>
      </c>
      <c r="D120" s="25">
        <f>VLOOKUP(B120,'DATA ST HOUSE TOTAL'!$A$2:$B$204,2,FALSE)</f>
        <v>54330620</v>
      </c>
      <c r="E120" s="9"/>
    </row>
    <row r="121" spans="1:5">
      <c r="A121" s="9"/>
      <c r="B121" s="71">
        <v>118</v>
      </c>
      <c r="C121" s="9" t="s">
        <v>913</v>
      </c>
      <c r="D121" s="25">
        <f>VLOOKUP(B121,'DATA ST HOUSE TOTAL'!$A$2:$B$204,2,FALSE)</f>
        <v>49150316</v>
      </c>
      <c r="E121" s="9"/>
    </row>
    <row r="122" spans="1:5">
      <c r="A122" s="9"/>
      <c r="B122" s="71">
        <v>119</v>
      </c>
      <c r="C122" s="9" t="s">
        <v>914</v>
      </c>
      <c r="D122" s="25">
        <f>VLOOKUP(B122,'DATA ST HOUSE TOTAL'!$A$2:$B$204,2,FALSE)</f>
        <v>29843958</v>
      </c>
      <c r="E122" s="9"/>
    </row>
    <row r="123" spans="1:5">
      <c r="A123" s="9"/>
      <c r="B123" s="71">
        <v>120</v>
      </c>
      <c r="C123" s="9" t="s">
        <v>915</v>
      </c>
      <c r="D123" s="25">
        <f>VLOOKUP(B123,'DATA ST HOUSE TOTAL'!$A$2:$B$204,2,FALSE)</f>
        <v>22933044</v>
      </c>
      <c r="E123" s="9"/>
    </row>
    <row r="124" spans="1:5">
      <c r="A124" s="9"/>
      <c r="B124" s="71">
        <v>121</v>
      </c>
      <c r="C124" s="9" t="s">
        <v>916</v>
      </c>
      <c r="D124" s="25">
        <f>VLOOKUP(B124,'DATA ST HOUSE TOTAL'!$A$2:$B$204,2,FALSE)</f>
        <v>23229548</v>
      </c>
      <c r="E124" s="9"/>
    </row>
    <row r="125" spans="1:5">
      <c r="A125" s="9"/>
      <c r="B125" s="71">
        <v>122</v>
      </c>
      <c r="C125" s="9" t="s">
        <v>917</v>
      </c>
      <c r="D125" s="25">
        <f>VLOOKUP(B125,'DATA ST HOUSE TOTAL'!$A$2:$B$204,2,FALSE)</f>
        <v>52718576</v>
      </c>
      <c r="E125" s="9"/>
    </row>
    <row r="126" spans="1:5">
      <c r="A126" s="9"/>
      <c r="B126" s="71">
        <v>123</v>
      </c>
      <c r="C126" s="9" t="s">
        <v>918</v>
      </c>
      <c r="D126" s="25">
        <f>VLOOKUP(B126,'DATA ST HOUSE TOTAL'!$A$2:$B$204,2,FALSE)</f>
        <v>27772102</v>
      </c>
      <c r="E126" s="9"/>
    </row>
    <row r="127" spans="1:5">
      <c r="A127" s="9"/>
      <c r="B127" s="71">
        <v>124</v>
      </c>
      <c r="C127" s="9" t="s">
        <v>919</v>
      </c>
      <c r="D127" s="25">
        <f>VLOOKUP(B127,'DATA ST HOUSE TOTAL'!$A$2:$B$204,2,FALSE)</f>
        <v>38484184</v>
      </c>
      <c r="E127" s="9"/>
    </row>
    <row r="128" spans="1:5">
      <c r="A128" s="9"/>
      <c r="B128" s="71">
        <v>125</v>
      </c>
      <c r="C128" s="9" t="s">
        <v>920</v>
      </c>
      <c r="D128" s="25">
        <f>VLOOKUP(B128,'DATA ST HOUSE TOTAL'!$A$2:$B$204,2,FALSE)</f>
        <v>33375216</v>
      </c>
      <c r="E128" s="9"/>
    </row>
    <row r="129" spans="1:5">
      <c r="A129" s="9"/>
      <c r="B129" s="71">
        <v>126</v>
      </c>
      <c r="C129" s="9" t="s">
        <v>921</v>
      </c>
      <c r="D129" s="25">
        <f>VLOOKUP(B129,'DATA ST HOUSE TOTAL'!$A$2:$B$204,2,FALSE)</f>
        <v>86862584</v>
      </c>
      <c r="E129" s="9"/>
    </row>
    <row r="130" spans="1:5">
      <c r="A130" s="9"/>
      <c r="B130" s="71">
        <v>127</v>
      </c>
      <c r="C130" s="9" t="s">
        <v>922</v>
      </c>
      <c r="D130" s="25">
        <f>VLOOKUP(B130,'DATA ST HOUSE TOTAL'!$A$2:$B$204,2,FALSE)</f>
        <v>78334984</v>
      </c>
      <c r="E130" s="9"/>
    </row>
    <row r="131" spans="1:5">
      <c r="A131" s="9"/>
      <c r="B131" s="71">
        <v>128</v>
      </c>
      <c r="C131" s="9" t="s">
        <v>923</v>
      </c>
      <c r="D131" s="25">
        <f>VLOOKUP(B131,'DATA ST HOUSE TOTAL'!$A$2:$B$204,2,FALSE)</f>
        <v>32456670</v>
      </c>
      <c r="E131" s="9"/>
    </row>
    <row r="132" spans="1:5">
      <c r="A132" s="9"/>
      <c r="B132" s="71">
        <v>129</v>
      </c>
      <c r="C132" s="9" t="s">
        <v>924</v>
      </c>
      <c r="D132" s="25">
        <f>VLOOKUP(B132,'DATA ST HOUSE TOTAL'!$A$2:$B$204,2,FALSE)</f>
        <v>81349888</v>
      </c>
      <c r="E132" s="9"/>
    </row>
    <row r="133" spans="1:5">
      <c r="A133" s="9"/>
      <c r="B133" s="71">
        <v>130</v>
      </c>
      <c r="C133" s="9" t="s">
        <v>925</v>
      </c>
      <c r="D133" s="25">
        <f>VLOOKUP(B133,'DATA ST HOUSE TOTAL'!$A$2:$B$204,2,FALSE)</f>
        <v>38883492</v>
      </c>
      <c r="E133" s="9"/>
    </row>
    <row r="134" spans="1:5">
      <c r="A134" s="9"/>
      <c r="B134" s="71">
        <v>131</v>
      </c>
      <c r="C134" s="9" t="s">
        <v>926</v>
      </c>
      <c r="D134" s="25">
        <f>VLOOKUP(B134,'DATA ST HOUSE TOTAL'!$A$2:$B$204,2,FALSE)</f>
        <v>45827196</v>
      </c>
      <c r="E134" s="9"/>
    </row>
    <row r="135" spans="1:5">
      <c r="A135" s="9"/>
      <c r="B135" s="71">
        <v>132</v>
      </c>
      <c r="C135" s="9" t="s">
        <v>927</v>
      </c>
      <c r="D135" s="25">
        <f>VLOOKUP(B135,'DATA ST HOUSE TOTAL'!$A$2:$B$204,2,FALSE)</f>
        <v>79937128</v>
      </c>
      <c r="E135" s="9"/>
    </row>
    <row r="136" spans="1:5">
      <c r="A136" s="9"/>
      <c r="B136" s="71">
        <v>133</v>
      </c>
      <c r="C136" s="9" t="s">
        <v>928</v>
      </c>
      <c r="D136" s="25">
        <f>VLOOKUP(B136,'DATA ST HOUSE TOTAL'!$A$2:$B$204,2,FALSE)</f>
        <v>107448704</v>
      </c>
      <c r="E136" s="9"/>
    </row>
    <row r="137" spans="1:5">
      <c r="A137" s="9"/>
      <c r="B137" s="71">
        <v>134</v>
      </c>
      <c r="C137" s="9" t="s">
        <v>929</v>
      </c>
      <c r="D137" s="25">
        <f>VLOOKUP(B137,'DATA ST HOUSE TOTAL'!$A$2:$B$204,2,FALSE)</f>
        <v>82748304</v>
      </c>
      <c r="E137" s="9"/>
    </row>
    <row r="138" spans="1:5">
      <c r="A138" s="9"/>
      <c r="B138" s="71">
        <v>135</v>
      </c>
      <c r="C138" s="9" t="s">
        <v>930</v>
      </c>
      <c r="D138" s="25">
        <f>VLOOKUP(B138,'DATA ST HOUSE TOTAL'!$A$2:$B$204,2,FALSE)</f>
        <v>25301468</v>
      </c>
      <c r="E138" s="9"/>
    </row>
    <row r="139" spans="1:5">
      <c r="A139" s="9"/>
      <c r="B139" s="71">
        <v>136</v>
      </c>
      <c r="C139" s="9" t="s">
        <v>931</v>
      </c>
      <c r="D139" s="25">
        <f>VLOOKUP(B139,'DATA ST HOUSE TOTAL'!$A$2:$B$204,2,FALSE)</f>
        <v>40906588</v>
      </c>
      <c r="E139" s="9"/>
    </row>
    <row r="140" spans="1:5">
      <c r="A140" s="9"/>
      <c r="B140" s="71">
        <v>137</v>
      </c>
      <c r="C140" s="9" t="s">
        <v>932</v>
      </c>
      <c r="D140" s="25">
        <f>VLOOKUP(B140,'DATA ST HOUSE TOTAL'!$A$2:$B$204,2,FALSE)</f>
        <v>40026148</v>
      </c>
      <c r="E140" s="9"/>
    </row>
    <row r="141" spans="1:5">
      <c r="A141" s="9"/>
      <c r="B141" s="71">
        <v>138</v>
      </c>
      <c r="C141" s="9" t="s">
        <v>933</v>
      </c>
      <c r="D141" s="25">
        <f>VLOOKUP(B141,'DATA ST HOUSE TOTAL'!$A$2:$B$204,2,FALSE)</f>
        <v>34124984</v>
      </c>
      <c r="E141" s="9"/>
    </row>
    <row r="142" spans="1:5">
      <c r="A142" s="9"/>
      <c r="B142" s="71">
        <v>139</v>
      </c>
      <c r="C142" s="9" t="s">
        <v>934</v>
      </c>
      <c r="D142" s="25">
        <f>VLOOKUP(B142,'DATA ST HOUSE TOTAL'!$A$2:$B$204,2,FALSE)</f>
        <v>29141724</v>
      </c>
      <c r="E142" s="9"/>
    </row>
    <row r="143" spans="1:5">
      <c r="A143" s="9"/>
      <c r="B143" s="71">
        <v>140</v>
      </c>
      <c r="C143" s="9" t="s">
        <v>935</v>
      </c>
      <c r="D143" s="25">
        <f>VLOOKUP(B143,'DATA ST HOUSE TOTAL'!$A$2:$B$204,2,FALSE)</f>
        <v>31945808</v>
      </c>
      <c r="E143" s="9"/>
    </row>
    <row r="144" spans="1:5">
      <c r="A144" s="9"/>
      <c r="B144" s="71">
        <v>141</v>
      </c>
      <c r="C144" s="9" t="s">
        <v>936</v>
      </c>
      <c r="D144" s="25">
        <f>VLOOKUP(B144,'DATA ST HOUSE TOTAL'!$A$2:$B$204,2,FALSE)</f>
        <v>26659686</v>
      </c>
      <c r="E144" s="9"/>
    </row>
    <row r="145" spans="1:5">
      <c r="A145" s="9"/>
      <c r="B145" s="71">
        <v>142</v>
      </c>
      <c r="C145" s="9" t="s">
        <v>937</v>
      </c>
      <c r="D145" s="25">
        <f>VLOOKUP(B145,'DATA ST HOUSE TOTAL'!$A$2:$B$204,2,FALSE)</f>
        <v>30635592</v>
      </c>
      <c r="E145" s="9"/>
    </row>
    <row r="146" spans="1:5">
      <c r="A146" s="9"/>
      <c r="B146" s="71">
        <v>143</v>
      </c>
      <c r="C146" s="9" t="s">
        <v>938</v>
      </c>
      <c r="D146" s="25">
        <f>VLOOKUP(B146,'DATA ST HOUSE TOTAL'!$A$2:$B$204,2,FALSE)</f>
        <v>53617584</v>
      </c>
      <c r="E146" s="9"/>
    </row>
    <row r="147" spans="1:5">
      <c r="A147" s="9"/>
      <c r="B147" s="71">
        <v>144</v>
      </c>
      <c r="C147" s="9" t="s">
        <v>939</v>
      </c>
      <c r="D147" s="25">
        <f>VLOOKUP(B147,'DATA ST HOUSE TOTAL'!$A$2:$B$204,2,FALSE)</f>
        <v>30240728</v>
      </c>
      <c r="E147" s="9"/>
    </row>
    <row r="148" spans="1:5">
      <c r="A148" s="9"/>
      <c r="B148" s="71">
        <v>145</v>
      </c>
      <c r="C148" s="9" t="s">
        <v>940</v>
      </c>
      <c r="D148" s="25">
        <f>VLOOKUP(B148,'DATA ST HOUSE TOTAL'!$A$2:$B$204,2,FALSE)</f>
        <v>42226976</v>
      </c>
      <c r="E148" s="9"/>
    </row>
    <row r="149" spans="1:5">
      <c r="A149" s="9"/>
      <c r="B149" s="71">
        <v>146</v>
      </c>
      <c r="C149" s="9" t="s">
        <v>941</v>
      </c>
      <c r="D149" s="25">
        <f>VLOOKUP(B149,'DATA ST HOUSE TOTAL'!$A$2:$B$204,2,FALSE)</f>
        <v>30767686</v>
      </c>
      <c r="E149" s="9"/>
    </row>
    <row r="150" spans="1:5">
      <c r="A150" s="9"/>
      <c r="B150" s="71">
        <v>147</v>
      </c>
      <c r="C150" s="9" t="s">
        <v>942</v>
      </c>
      <c r="D150" s="25">
        <f>VLOOKUP(B150,'DATA ST HOUSE TOTAL'!$A$2:$B$204,2,FALSE)</f>
        <v>41072932</v>
      </c>
      <c r="E150" s="9"/>
    </row>
    <row r="151" spans="1:5">
      <c r="A151" s="9"/>
      <c r="B151" s="71">
        <v>148</v>
      </c>
      <c r="C151" s="9" t="s">
        <v>943</v>
      </c>
      <c r="D151" s="25">
        <f>VLOOKUP(B151,'DATA ST HOUSE TOTAL'!$A$2:$B$204,2,FALSE)</f>
        <v>21902940</v>
      </c>
      <c r="E151" s="9"/>
    </row>
    <row r="152" spans="1:5">
      <c r="A152" s="9"/>
      <c r="B152" s="71">
        <v>149</v>
      </c>
      <c r="C152" s="9" t="s">
        <v>944</v>
      </c>
      <c r="D152" s="25">
        <f>VLOOKUP(B152,'DATA ST HOUSE TOTAL'!$A$2:$B$204,2,FALSE)</f>
        <v>20043846</v>
      </c>
      <c r="E152" s="9"/>
    </row>
    <row r="153" spans="1:5">
      <c r="A153" s="9"/>
      <c r="B153" s="71">
        <v>150</v>
      </c>
      <c r="C153" s="9" t="s">
        <v>945</v>
      </c>
      <c r="D153" s="25">
        <f>VLOOKUP(B153,'DATA ST HOUSE TOTAL'!$A$2:$B$204,2,FALSE)</f>
        <v>41029480</v>
      </c>
      <c r="E153" s="9"/>
    </row>
    <row r="154" spans="1:5">
      <c r="A154" s="9"/>
      <c r="B154" s="71">
        <v>151</v>
      </c>
      <c r="C154" s="9" t="s">
        <v>946</v>
      </c>
      <c r="D154" s="25">
        <f>VLOOKUP(B154,'DATA ST HOUSE TOTAL'!$A$2:$B$204,2,FALSE)</f>
        <v>32045378</v>
      </c>
      <c r="E154" s="9"/>
    </row>
    <row r="155" spans="1:5">
      <c r="A155" s="9"/>
      <c r="B155" s="71">
        <v>152</v>
      </c>
      <c r="C155" s="9" t="s">
        <v>947</v>
      </c>
      <c r="D155" s="25">
        <f>VLOOKUP(B155,'DATA ST HOUSE TOTAL'!$A$2:$B$204,2,FALSE)</f>
        <v>30696420</v>
      </c>
      <c r="E155" s="9"/>
    </row>
    <row r="156" spans="1:5">
      <c r="A156" s="9"/>
      <c r="B156" s="71">
        <v>153</v>
      </c>
      <c r="C156" s="9" t="s">
        <v>948</v>
      </c>
      <c r="D156" s="25">
        <f>VLOOKUP(B156,'DATA ST HOUSE TOTAL'!$A$2:$B$204,2,FALSE)</f>
        <v>21914626</v>
      </c>
      <c r="E156" s="9"/>
    </row>
    <row r="157" spans="1:5">
      <c r="A157" s="9"/>
      <c r="B157" s="71">
        <v>154</v>
      </c>
      <c r="C157" s="9" t="s">
        <v>949</v>
      </c>
      <c r="D157" s="25">
        <f>VLOOKUP(B157,'DATA ST HOUSE TOTAL'!$A$2:$B$204,2,FALSE)</f>
        <v>27273230</v>
      </c>
      <c r="E157" s="9"/>
    </row>
    <row r="158" spans="1:5">
      <c r="A158" s="9"/>
      <c r="B158" s="71">
        <v>155</v>
      </c>
      <c r="C158" s="9" t="s">
        <v>950</v>
      </c>
      <c r="D158" s="25">
        <f>VLOOKUP(B158,'DATA ST HOUSE TOTAL'!$A$2:$B$204,2,FALSE)</f>
        <v>32151984</v>
      </c>
      <c r="E158" s="9"/>
    </row>
    <row r="159" spans="1:5">
      <c r="A159" s="9"/>
      <c r="B159" s="71">
        <v>156</v>
      </c>
      <c r="C159" s="9" t="s">
        <v>951</v>
      </c>
      <c r="D159" s="25">
        <f>VLOOKUP(B159,'DATA ST HOUSE TOTAL'!$A$2:$B$204,2,FALSE)</f>
        <v>13763067</v>
      </c>
      <c r="E159" s="9"/>
    </row>
    <row r="160" spans="1:5">
      <c r="A160" s="9"/>
      <c r="B160" s="71">
        <v>157</v>
      </c>
      <c r="C160" s="9" t="s">
        <v>952</v>
      </c>
      <c r="D160" s="25">
        <f>VLOOKUP(B160,'DATA ST HOUSE TOTAL'!$A$2:$B$204,2,FALSE)</f>
        <v>15622531</v>
      </c>
      <c r="E160" s="9"/>
    </row>
    <row r="161" spans="1:5">
      <c r="A161" s="9"/>
      <c r="B161" s="71">
        <v>158</v>
      </c>
      <c r="C161" s="9" t="s">
        <v>953</v>
      </c>
      <c r="D161" s="25">
        <f>VLOOKUP(B161,'DATA ST HOUSE TOTAL'!$A$2:$B$204,2,FALSE)</f>
        <v>46692820</v>
      </c>
      <c r="E161" s="9"/>
    </row>
    <row r="162" spans="1:5">
      <c r="A162" s="9"/>
      <c r="B162" s="71">
        <v>159</v>
      </c>
      <c r="C162" s="9" t="s">
        <v>954</v>
      </c>
      <c r="D162" s="25">
        <f>VLOOKUP(B162,'DATA ST HOUSE TOTAL'!$A$2:$B$204,2,FALSE)</f>
        <v>47371684</v>
      </c>
      <c r="E162" s="9"/>
    </row>
    <row r="163" spans="1:5">
      <c r="A163" s="9"/>
      <c r="B163" s="71">
        <v>160</v>
      </c>
      <c r="C163" s="9" t="s">
        <v>955</v>
      </c>
      <c r="D163" s="25">
        <f>VLOOKUP(B163,'DATA ST HOUSE TOTAL'!$A$2:$B$204,2,FALSE)</f>
        <v>25017018</v>
      </c>
      <c r="E163" s="9"/>
    </row>
    <row r="164" spans="1:5">
      <c r="A164" s="9"/>
      <c r="B164" s="71">
        <v>161</v>
      </c>
      <c r="C164" s="9" t="s">
        <v>956</v>
      </c>
      <c r="D164" s="25">
        <f>VLOOKUP(B164,'DATA ST HOUSE TOTAL'!$A$2:$B$204,2,FALSE)</f>
        <v>47690816</v>
      </c>
      <c r="E164" s="9"/>
    </row>
    <row r="165" spans="1:5">
      <c r="A165" s="9"/>
      <c r="B165" s="71">
        <v>162</v>
      </c>
      <c r="C165" s="9" t="s">
        <v>957</v>
      </c>
      <c r="D165" s="25">
        <f>VLOOKUP(B165,'DATA ST HOUSE TOTAL'!$A$2:$B$204,2,FALSE)</f>
        <v>32908896</v>
      </c>
      <c r="E165" s="9"/>
    </row>
    <row r="166" spans="1:5">
      <c r="A166" s="9"/>
      <c r="B166" s="71">
        <v>163</v>
      </c>
      <c r="C166" s="9" t="s">
        <v>958</v>
      </c>
      <c r="D166" s="25">
        <f>VLOOKUP(B166,'DATA ST HOUSE TOTAL'!$A$2:$B$204,2,FALSE)</f>
        <v>56643524</v>
      </c>
      <c r="E166" s="9"/>
    </row>
    <row r="167" spans="1:5">
      <c r="A167" s="9"/>
      <c r="B167" s="71">
        <v>164</v>
      </c>
      <c r="C167" s="9" t="s">
        <v>959</v>
      </c>
      <c r="D167" s="25">
        <f>VLOOKUP(B167,'DATA ST HOUSE TOTAL'!$A$2:$B$204,2,FALSE)</f>
        <v>45083376</v>
      </c>
      <c r="E167" s="9"/>
    </row>
    <row r="168" spans="1:5">
      <c r="A168" s="9"/>
      <c r="B168" s="71">
        <v>165</v>
      </c>
      <c r="C168" s="9" t="s">
        <v>960</v>
      </c>
      <c r="D168" s="25">
        <f>VLOOKUP(B168,'DATA ST HOUSE TOTAL'!$A$2:$B$204,2,FALSE)</f>
        <v>16805700</v>
      </c>
      <c r="E168" s="9"/>
    </row>
    <row r="169" spans="1:5">
      <c r="A169" s="9"/>
      <c r="B169" s="71">
        <v>166</v>
      </c>
      <c r="C169" s="9" t="s">
        <v>961</v>
      </c>
      <c r="D169" s="25">
        <f>VLOOKUP(B169,'DATA ST HOUSE TOTAL'!$A$2:$B$204,2,FALSE)</f>
        <v>12391077</v>
      </c>
      <c r="E169" s="9"/>
    </row>
    <row r="170" spans="1:5">
      <c r="A170" s="9"/>
      <c r="B170" s="71">
        <v>167</v>
      </c>
      <c r="C170" s="9" t="s">
        <v>962</v>
      </c>
      <c r="D170" s="25">
        <f>VLOOKUP(B170,'DATA ST HOUSE TOTAL'!$A$2:$B$204,2,FALSE)</f>
        <v>30034832</v>
      </c>
      <c r="E170" s="9"/>
    </row>
    <row r="171" spans="1:5">
      <c r="A171" s="9"/>
      <c r="B171" s="71">
        <v>168</v>
      </c>
      <c r="C171" s="9" t="s">
        <v>963</v>
      </c>
      <c r="D171" s="25">
        <f>VLOOKUP(B171,'DATA ST HOUSE TOTAL'!$A$2:$B$204,2,FALSE)</f>
        <v>17707448</v>
      </c>
      <c r="E171" s="9"/>
    </row>
    <row r="172" spans="1:5">
      <c r="A172" s="9"/>
      <c r="B172" s="71">
        <v>169</v>
      </c>
      <c r="C172" s="9" t="s">
        <v>964</v>
      </c>
      <c r="D172" s="25">
        <f>VLOOKUP(B172,'DATA ST HOUSE TOTAL'!$A$2:$B$204,2,FALSE)</f>
        <v>24525126</v>
      </c>
      <c r="E172" s="9"/>
    </row>
    <row r="173" spans="1:5">
      <c r="A173" s="9"/>
      <c r="B173" s="71">
        <v>170</v>
      </c>
      <c r="C173" s="9" t="s">
        <v>965</v>
      </c>
      <c r="D173" s="25">
        <f>VLOOKUP(B173,'DATA ST HOUSE TOTAL'!$A$2:$B$204,2,FALSE)</f>
        <v>465308992</v>
      </c>
      <c r="E173" s="9"/>
    </row>
    <row r="174" spans="1:5">
      <c r="A174" s="9"/>
      <c r="B174" s="71">
        <v>171</v>
      </c>
      <c r="C174" s="9" t="s">
        <v>966</v>
      </c>
      <c r="D174" s="25">
        <f>VLOOKUP(B174,'DATA ST HOUSE TOTAL'!$A$2:$B$204,2,FALSE)</f>
        <v>23375100</v>
      </c>
      <c r="E174" s="9"/>
    </row>
    <row r="175" spans="1:5">
      <c r="A175" s="9"/>
      <c r="B175" s="71">
        <v>172</v>
      </c>
      <c r="C175" s="9" t="s">
        <v>967</v>
      </c>
      <c r="D175" s="25">
        <f>VLOOKUP(B175,'DATA ST HOUSE TOTAL'!$A$2:$B$204,2,FALSE)</f>
        <v>465308992</v>
      </c>
      <c r="E175" s="9"/>
    </row>
    <row r="176" spans="1:5">
      <c r="A176" s="9"/>
      <c r="B176" s="71">
        <v>173</v>
      </c>
      <c r="C176" s="9" t="s">
        <v>968</v>
      </c>
      <c r="D176" s="25">
        <f>VLOOKUP(B176,'DATA ST HOUSE TOTAL'!$A$2:$B$204,2,FALSE)</f>
        <v>465308992</v>
      </c>
      <c r="E176" s="9"/>
    </row>
    <row r="177" spans="1:5">
      <c r="A177" s="9"/>
      <c r="B177" s="71">
        <v>174</v>
      </c>
      <c r="C177" s="9" t="s">
        <v>969</v>
      </c>
      <c r="D177" s="25">
        <f>VLOOKUP(B177,'DATA ST HOUSE TOTAL'!$A$2:$B$204,2,FALSE)</f>
        <v>465308992</v>
      </c>
      <c r="E177" s="9"/>
    </row>
    <row r="178" spans="1:5">
      <c r="A178" s="9"/>
      <c r="B178" s="71">
        <v>175</v>
      </c>
      <c r="C178" s="9" t="s">
        <v>970</v>
      </c>
      <c r="D178" s="25">
        <f>VLOOKUP(B178,'DATA ST HOUSE TOTAL'!$A$2:$B$204,2,FALSE)</f>
        <v>465308992</v>
      </c>
      <c r="E178" s="9"/>
    </row>
    <row r="179" spans="1:5">
      <c r="A179" s="9"/>
      <c r="B179" s="71">
        <v>176</v>
      </c>
      <c r="C179" s="9" t="s">
        <v>971</v>
      </c>
      <c r="D179" s="25">
        <f>VLOOKUP(B179,'DATA ST HOUSE TOTAL'!$A$2:$B$204,2,FALSE)</f>
        <v>42153752</v>
      </c>
      <c r="E179" s="9"/>
    </row>
    <row r="180" spans="1:5">
      <c r="A180" s="9"/>
      <c r="B180" s="71">
        <v>177</v>
      </c>
      <c r="C180" s="9" t="s">
        <v>972</v>
      </c>
      <c r="D180" s="25">
        <f>VLOOKUP(B180,'DATA ST HOUSE TOTAL'!$A$2:$B$204,2,FALSE)</f>
        <v>465308992</v>
      </c>
      <c r="E180" s="9"/>
    </row>
    <row r="181" spans="1:5">
      <c r="A181" s="9"/>
      <c r="B181" s="71">
        <v>178</v>
      </c>
      <c r="C181" s="9" t="s">
        <v>973</v>
      </c>
      <c r="D181" s="25">
        <f>VLOOKUP(B181,'DATA ST HOUSE TOTAL'!$A$2:$B$204,2,FALSE)</f>
        <v>39135360</v>
      </c>
      <c r="E181" s="9"/>
    </row>
    <row r="182" spans="1:5">
      <c r="A182" s="9"/>
      <c r="B182" s="71">
        <v>179</v>
      </c>
      <c r="C182" s="9" t="s">
        <v>974</v>
      </c>
      <c r="D182" s="25">
        <f>VLOOKUP(B182,'DATA ST HOUSE TOTAL'!$A$2:$B$204,2,FALSE)</f>
        <v>465308992</v>
      </c>
      <c r="E182" s="9"/>
    </row>
    <row r="183" spans="1:5">
      <c r="A183" s="9"/>
      <c r="B183" s="71">
        <v>180</v>
      </c>
      <c r="C183" s="9" t="s">
        <v>975</v>
      </c>
      <c r="D183" s="25">
        <f>VLOOKUP(B183,'DATA ST HOUSE TOTAL'!$A$2:$B$204,2,FALSE)</f>
        <v>465308992</v>
      </c>
      <c r="E183" s="9"/>
    </row>
    <row r="184" spans="1:5">
      <c r="A184" s="9"/>
      <c r="B184" s="71">
        <v>181</v>
      </c>
      <c r="C184" s="9" t="s">
        <v>976</v>
      </c>
      <c r="D184" s="25">
        <f>VLOOKUP(B184,'DATA ST HOUSE TOTAL'!$A$2:$B$204,2,FALSE)</f>
        <v>465308992</v>
      </c>
      <c r="E184" s="9"/>
    </row>
    <row r="185" spans="1:5">
      <c r="A185" s="9"/>
      <c r="B185" s="71">
        <v>182</v>
      </c>
      <c r="C185" s="9" t="s">
        <v>977</v>
      </c>
      <c r="D185" s="25">
        <f>VLOOKUP(B185,'DATA ST HOUSE TOTAL'!$A$2:$B$204,2,FALSE)</f>
        <v>465308992</v>
      </c>
      <c r="E185" s="9"/>
    </row>
    <row r="186" spans="1:5">
      <c r="A186" s="9"/>
      <c r="B186" s="71">
        <v>183</v>
      </c>
      <c r="C186" s="9" t="s">
        <v>978</v>
      </c>
      <c r="D186" s="25">
        <f>VLOOKUP(B186,'DATA ST HOUSE TOTAL'!$A$2:$B$204,2,FALSE)</f>
        <v>31685022</v>
      </c>
      <c r="E186" s="9"/>
    </row>
    <row r="187" spans="1:5">
      <c r="A187" s="9"/>
      <c r="B187" s="71">
        <v>184</v>
      </c>
      <c r="C187" s="9" t="s">
        <v>979</v>
      </c>
      <c r="D187" s="25">
        <f>VLOOKUP(B187,'DATA ST HOUSE TOTAL'!$A$2:$B$204,2,FALSE)</f>
        <v>465308992</v>
      </c>
      <c r="E187" s="9"/>
    </row>
    <row r="188" spans="1:5">
      <c r="A188" s="9"/>
      <c r="B188" s="71">
        <v>185</v>
      </c>
      <c r="C188" s="9" t="s">
        <v>980</v>
      </c>
      <c r="D188" s="25">
        <f>VLOOKUP(B188,'DATA ST HOUSE TOTAL'!$A$2:$B$204,2,FALSE)</f>
        <v>490704864</v>
      </c>
      <c r="E188" s="9"/>
    </row>
    <row r="189" spans="1:5">
      <c r="A189" s="9"/>
      <c r="B189" s="71">
        <v>186</v>
      </c>
      <c r="C189" s="9" t="s">
        <v>981</v>
      </c>
      <c r="D189" s="25">
        <f>VLOOKUP(B189,'DATA ST HOUSE TOTAL'!$A$2:$B$204,2,FALSE)</f>
        <v>465308992</v>
      </c>
      <c r="E189" s="9"/>
    </row>
    <row r="190" spans="1:5">
      <c r="A190" s="9"/>
      <c r="B190" s="71">
        <v>187</v>
      </c>
      <c r="C190" s="9" t="s">
        <v>982</v>
      </c>
      <c r="D190" s="25">
        <f>VLOOKUP(B190,'DATA ST HOUSE TOTAL'!$A$2:$B$204,2,FALSE)</f>
        <v>25210600</v>
      </c>
      <c r="E190" s="9"/>
    </row>
    <row r="191" spans="1:5">
      <c r="A191" s="9"/>
      <c r="B191" s="71">
        <v>188</v>
      </c>
      <c r="C191" s="9" t="s">
        <v>983</v>
      </c>
      <c r="D191" s="25">
        <f>VLOOKUP(B191,'DATA ST HOUSE TOTAL'!$A$2:$B$204,2,FALSE)</f>
        <v>465308992</v>
      </c>
      <c r="E191" s="9"/>
    </row>
    <row r="192" spans="1:5">
      <c r="A192" s="9"/>
      <c r="B192" s="71">
        <v>189</v>
      </c>
      <c r="C192" s="9" t="s">
        <v>984</v>
      </c>
      <c r="D192" s="25">
        <f>VLOOKUP(B192,'DATA ST HOUSE TOTAL'!$A$2:$B$204,2,FALSE)</f>
        <v>37004164</v>
      </c>
      <c r="E192" s="9"/>
    </row>
    <row r="193" spans="1:5">
      <c r="A193" s="9"/>
      <c r="B193" s="71">
        <v>190</v>
      </c>
      <c r="C193" s="9" t="s">
        <v>985</v>
      </c>
      <c r="D193" s="25">
        <f>VLOOKUP(B193,'DATA ST HOUSE TOTAL'!$A$2:$B$204,2,FALSE)</f>
        <v>465308992</v>
      </c>
      <c r="E193" s="9"/>
    </row>
    <row r="194" spans="1:5">
      <c r="A194" s="9"/>
      <c r="B194" s="71">
        <v>191</v>
      </c>
      <c r="C194" s="9" t="s">
        <v>986</v>
      </c>
      <c r="D194" s="25">
        <f>VLOOKUP(B194,'DATA ST HOUSE TOTAL'!$A$2:$B$204,2,FALSE)</f>
        <v>485120704</v>
      </c>
      <c r="E194" s="9"/>
    </row>
    <row r="195" spans="1:5">
      <c r="A195" s="9"/>
      <c r="B195" s="71">
        <v>192</v>
      </c>
      <c r="C195" s="9" t="s">
        <v>987</v>
      </c>
      <c r="D195" s="25">
        <f>VLOOKUP(B195,'DATA ST HOUSE TOTAL'!$A$2:$B$204,2,FALSE)</f>
        <v>465308992</v>
      </c>
      <c r="E195" s="9"/>
    </row>
    <row r="196" spans="1:5">
      <c r="A196" s="9"/>
      <c r="B196" s="71">
        <v>193</v>
      </c>
      <c r="C196" s="9" t="s">
        <v>988</v>
      </c>
      <c r="D196" s="25">
        <f>VLOOKUP(B196,'DATA ST HOUSE TOTAL'!$A$2:$B$204,2,FALSE)</f>
        <v>41060064</v>
      </c>
      <c r="E196" s="9"/>
    </row>
    <row r="197" spans="1:5">
      <c r="A197" s="9"/>
      <c r="B197" s="71">
        <v>194</v>
      </c>
      <c r="C197" s="9" t="s">
        <v>989</v>
      </c>
      <c r="D197" s="25">
        <f>VLOOKUP(B197,'DATA ST HOUSE TOTAL'!$A$2:$B$204,2,FALSE)</f>
        <v>465308992</v>
      </c>
      <c r="E197" s="9"/>
    </row>
    <row r="198" spans="1:5">
      <c r="A198" s="9"/>
      <c r="B198" s="71">
        <v>195</v>
      </c>
      <c r="C198" s="9" t="s">
        <v>990</v>
      </c>
      <c r="D198" s="25">
        <f>VLOOKUP(B198,'DATA ST HOUSE TOTAL'!$A$2:$B$204,2,FALSE)</f>
        <v>465308992</v>
      </c>
      <c r="E198" s="9"/>
    </row>
    <row r="199" spans="1:5">
      <c r="A199" s="9"/>
      <c r="B199" s="71">
        <v>196</v>
      </c>
      <c r="C199" s="9" t="s">
        <v>991</v>
      </c>
      <c r="D199" s="25">
        <f>VLOOKUP(B199,'DATA ST HOUSE TOTAL'!$A$2:$B$204,2,FALSE)</f>
        <v>20938502</v>
      </c>
      <c r="E199" s="9"/>
    </row>
    <row r="200" spans="1:5">
      <c r="A200" s="9"/>
      <c r="B200" s="71">
        <v>197</v>
      </c>
      <c r="C200" s="9" t="s">
        <v>992</v>
      </c>
      <c r="D200" s="25">
        <f>VLOOKUP(B200,'DATA ST HOUSE TOTAL'!$A$2:$B$204,2,FALSE)</f>
        <v>465308992</v>
      </c>
      <c r="E200" s="9"/>
    </row>
    <row r="201" spans="1:5">
      <c r="A201" s="9"/>
      <c r="B201" s="71">
        <v>198</v>
      </c>
      <c r="C201" s="9" t="s">
        <v>993</v>
      </c>
      <c r="D201" s="25">
        <f>VLOOKUP(B201,'DATA ST HOUSE TOTAL'!$A$2:$B$204,2,FALSE)</f>
        <v>465308992</v>
      </c>
      <c r="E201" s="9"/>
    </row>
    <row r="202" spans="1:5">
      <c r="A202" s="9"/>
      <c r="B202" s="71">
        <v>199</v>
      </c>
      <c r="C202" s="9" t="s">
        <v>994</v>
      </c>
      <c r="D202" s="25">
        <f>VLOOKUP(B202,'DATA ST HOUSE TOTAL'!$A$2:$B$204,2,FALSE)</f>
        <v>29764280</v>
      </c>
      <c r="E202" s="9"/>
    </row>
    <row r="203" spans="1:5">
      <c r="A203" s="9"/>
      <c r="B203" s="71">
        <v>200</v>
      </c>
      <c r="C203" s="9" t="s">
        <v>995</v>
      </c>
      <c r="D203" s="25">
        <f>VLOOKUP(B203,'DATA ST HOUSE TOTAL'!$A$2:$B$204,2,FALSE)</f>
        <v>465308992</v>
      </c>
      <c r="E203" s="9"/>
    </row>
    <row r="204" spans="1:5">
      <c r="A204" s="9"/>
      <c r="B204" s="71">
        <v>201</v>
      </c>
      <c r="C204" s="9" t="s">
        <v>996</v>
      </c>
      <c r="D204" s="25">
        <f>VLOOKUP(B204,'DATA ST HOUSE TOTAL'!$A$2:$B$204,2,FALSE)</f>
        <v>465308992</v>
      </c>
      <c r="E204" s="9"/>
    </row>
    <row r="205" spans="1:5">
      <c r="A205" s="9"/>
      <c r="B205" s="71">
        <v>202</v>
      </c>
      <c r="C205" s="9" t="s">
        <v>997</v>
      </c>
      <c r="D205" s="25">
        <f>VLOOKUP(B205,'DATA ST HOUSE TOTAL'!$A$2:$B$204,2,FALSE)</f>
        <v>465308992</v>
      </c>
      <c r="E205" s="9"/>
    </row>
    <row r="206" spans="1:5">
      <c r="A206" s="9"/>
      <c r="B206" s="71">
        <v>203</v>
      </c>
      <c r="C206" s="9" t="s">
        <v>998</v>
      </c>
      <c r="D206" s="25">
        <f>VLOOKUP(B206,'DATA ST HOUSE TOTAL'!$A$2:$B$204,2,FALSE)</f>
        <v>465308992</v>
      </c>
      <c r="E206" s="9"/>
    </row>
    <row r="207" spans="1:5" ht="189" customHeight="1">
      <c r="A207" s="9"/>
      <c r="B207" s="76" t="s">
        <v>999</v>
      </c>
      <c r="C207" s="76"/>
      <c r="D207" s="76"/>
      <c r="E207" s="9"/>
    </row>
    <row r="208" spans="1:5" ht="102.75" customHeight="1">
      <c r="A208" s="9"/>
      <c r="B208" s="82" t="s">
        <v>755</v>
      </c>
      <c r="C208" s="82"/>
      <c r="D208" s="82"/>
      <c r="E208" s="9"/>
    </row>
    <row r="209" spans="1:5">
      <c r="A209" s="9"/>
      <c r="B209" s="9"/>
      <c r="C209" s="9"/>
      <c r="D209" s="9"/>
      <c r="E209" s="9"/>
    </row>
  </sheetData>
  <sortState xmlns:xlrd2="http://schemas.microsoft.com/office/spreadsheetml/2017/richdata2" ref="B4:D206">
    <sortCondition ref="B4:B206"/>
  </sortState>
  <mergeCells count="3">
    <mergeCell ref="B2:D2"/>
    <mergeCell ref="B207:D207"/>
    <mergeCell ref="B208:D20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3E1F-7228-4A99-9B81-41BECA7F28B7}">
  <dimension ref="P1:AE53"/>
  <sheetViews>
    <sheetView topLeftCell="AA23" workbookViewId="0">
      <selection activeCell="AB25" sqref="AB25"/>
    </sheetView>
  </sheetViews>
  <sheetFormatPr defaultColWidth="8.85546875" defaultRowHeight="14.25"/>
  <cols>
    <col min="1" max="20" width="0" style="2" hidden="1" customWidth="1"/>
    <col min="21" max="21" width="9.28515625" style="2" hidden="1" customWidth="1"/>
    <col min="22" max="22" width="0" style="2" hidden="1" customWidth="1"/>
    <col min="23" max="23" width="11" style="2" hidden="1" customWidth="1"/>
    <col min="24" max="26" width="0" style="2" hidden="1" customWidth="1"/>
    <col min="27" max="27" width="5.7109375" style="2" customWidth="1"/>
    <col min="28" max="28" width="53.42578125" style="2" bestFit="1" customWidth="1"/>
    <col min="29" max="30" width="21.7109375" style="2" customWidth="1"/>
    <col min="31" max="16384" width="8.85546875" style="2"/>
  </cols>
  <sheetData>
    <row r="1" spans="16:30" hidden="1">
      <c r="P1" s="4" t="s">
        <v>711</v>
      </c>
      <c r="AB1" s="14" t="s">
        <v>712</v>
      </c>
      <c r="AC1" s="10" t="s">
        <v>713</v>
      </c>
      <c r="AD1" s="53" t="s">
        <v>714</v>
      </c>
    </row>
    <row r="2" spans="16:30" hidden="1">
      <c r="P2" s="14">
        <f>VLOOKUP(P1,KEY!$K$2:$L$1001,2,FALSE)</f>
        <v>36</v>
      </c>
      <c r="AB2" s="14">
        <f>VLOOKUP(AB1,KEY!$K$2:$L$1001,2,FALSE)</f>
        <v>2</v>
      </c>
      <c r="AC2" s="14">
        <f>VLOOKUP(AC1,KEY!$K$2:$L$1001,2,FALSE)</f>
        <v>24</v>
      </c>
      <c r="AD2" s="14">
        <f>VLOOKUP(AD1,KEY!$K$2:$L$1001,2,FALSE)</f>
        <v>29</v>
      </c>
    </row>
    <row r="3" spans="16:30" hidden="1"/>
    <row r="4" spans="16:30" hidden="1"/>
    <row r="5" spans="16:30" hidden="1"/>
    <row r="6" spans="16:30" hidden="1"/>
    <row r="7" spans="16:30" hidden="1"/>
    <row r="8" spans="16:30" hidden="1"/>
    <row r="9" spans="16:30" hidden="1">
      <c r="AC9" s="25">
        <f>SUM(AC30:AC50)</f>
        <v>50562304</v>
      </c>
    </row>
    <row r="10" spans="16:30" hidden="1">
      <c r="AC10" s="25">
        <f>AC9-AC29</f>
        <v>0</v>
      </c>
    </row>
    <row r="11" spans="16:30" hidden="1">
      <c r="AC11" s="26" t="str">
        <f>IF(AC10&gt;100000,"Error","All good")</f>
        <v>All good</v>
      </c>
    </row>
    <row r="12" spans="16:30" hidden="1"/>
    <row r="13" spans="16:30" hidden="1"/>
    <row r="14" spans="16:30" hidden="1"/>
    <row r="15" spans="16:30" hidden="1"/>
    <row r="16" spans="16:30" hidden="1"/>
    <row r="17" spans="16:31" hidden="1"/>
    <row r="18" spans="16:31" hidden="1"/>
    <row r="19" spans="16:31" hidden="1"/>
    <row r="20" spans="16:31" hidden="1"/>
    <row r="21" spans="16:31" hidden="1"/>
    <row r="22" spans="16:31" hidden="1"/>
    <row r="23" spans="16:31">
      <c r="AA23" s="9"/>
      <c r="AB23" s="9"/>
      <c r="AC23" s="9"/>
      <c r="AD23" s="9"/>
      <c r="AE23" s="9"/>
    </row>
    <row r="24" spans="16:31">
      <c r="AA24" s="9"/>
      <c r="AB24" s="19" t="s">
        <v>1000</v>
      </c>
      <c r="AC24" s="9"/>
      <c r="AD24" s="9"/>
      <c r="AE24" s="9"/>
    </row>
    <row r="25" spans="16:31">
      <c r="U25" s="2">
        <f>VLOOKUP(V25,'CROSSWALK LEA TO HOUSE'!A2:N204,2,FALSE)</f>
        <v>1</v>
      </c>
      <c r="V25" s="2">
        <f>VLOOKUP(AB25,'LIST HOUSE'!L2:P204,5,FALSE)</f>
        <v>19</v>
      </c>
      <c r="AA25" s="9"/>
      <c r="AB25" s="66" t="s">
        <v>1001</v>
      </c>
      <c r="AC25" s="9"/>
      <c r="AD25" s="9"/>
      <c r="AE25" s="9"/>
    </row>
    <row r="26" spans="16:31">
      <c r="AA26" s="9"/>
      <c r="AB26" s="9"/>
      <c r="AC26" s="9"/>
      <c r="AD26" s="9"/>
      <c r="AE26" s="9"/>
    </row>
    <row r="27" spans="16:31">
      <c r="AA27" s="9"/>
      <c r="AB27" s="9"/>
      <c r="AC27" s="9"/>
      <c r="AD27" s="9"/>
      <c r="AE27" s="9"/>
    </row>
    <row r="28" spans="16:31" ht="57.75" thickBot="1">
      <c r="AA28" s="9"/>
      <c r="AB28" s="27" t="s">
        <v>1002</v>
      </c>
      <c r="AC28" s="67" t="s">
        <v>659</v>
      </c>
      <c r="AD28" s="67" t="s">
        <v>1003</v>
      </c>
      <c r="AE28" s="9"/>
    </row>
    <row r="29" spans="16:31" ht="15" thickBot="1">
      <c r="AA29" s="9"/>
      <c r="AB29" s="68" t="str">
        <f>CONCATENATE("House District #",V25," Total")</f>
        <v>House District #19 Total</v>
      </c>
      <c r="AC29" s="69">
        <f>VLOOKUP(V25,'DATA ST HOUSE TOTAL'!$A$2:$B$204,2,FALSE)</f>
        <v>50562304</v>
      </c>
      <c r="AD29" s="70">
        <f>AVERAGE(AD30:AD41)</f>
        <v>39.933308959007263</v>
      </c>
      <c r="AE29" s="9"/>
    </row>
    <row r="30" spans="16:31">
      <c r="P30" s="17">
        <f>VLOOKUP($W30,'DATA missed pays'!$A$2:$EA$45000,P$2,FALSE)</f>
        <v>0</v>
      </c>
      <c r="Q30" s="9">
        <f>_xlfn.IFNA(P30,0)</f>
        <v>0</v>
      </c>
      <c r="R30" s="9"/>
      <c r="S30" s="9" t="s">
        <v>717</v>
      </c>
      <c r="T30" s="9">
        <f>VLOOKUP(S30,KEY!$Q$2:$R$1001,2,FALSE)</f>
        <v>3</v>
      </c>
      <c r="U30" s="9">
        <v>1</v>
      </c>
      <c r="V30" s="11">
        <f>IF($U$25-U30&gt;=0,1,0)</f>
        <v>1</v>
      </c>
      <c r="W30" s="9">
        <f>IF($V30=1,VLOOKUP($V$25,'CROSSWALK LEA TO HOUSE'!$A$2:$AA$1000,$T30,FALSE),"")</f>
        <v>102027451</v>
      </c>
      <c r="X30" s="9"/>
      <c r="Y30" s="9"/>
      <c r="Z30" s="9"/>
      <c r="AA30" s="9"/>
      <c r="AB30" s="13" t="str">
        <f>IF($V30=1,VLOOKUP($W30,'DATA missed pays'!$A$2:$AA$45000,AB$2,FALSE),"")</f>
        <v>PITTSBURGH</v>
      </c>
      <c r="AC30" s="17">
        <f>IF($V30=1,VLOOKUP($W30,'DATA missed pays'!$A$2:$EA$45000,AC$2,FALSE),"")</f>
        <v>50562304</v>
      </c>
      <c r="AD30" s="54">
        <f>IF(OR(V30=0,Q30=1),"",VLOOKUP($W30,'DATA missed pays'!$A$2:$EA$45000,AD$2,FALSE)*100)</f>
        <v>39.933308959007263</v>
      </c>
      <c r="AE30" s="9"/>
    </row>
    <row r="31" spans="16:31">
      <c r="P31" s="17" t="e">
        <f>VLOOKUP($W31,'DATA missed pays'!$A$2:$EA$45000,P$2,FALSE)</f>
        <v>#N/A</v>
      </c>
      <c r="Q31" s="9">
        <f t="shared" ref="Q31:Q40" si="0">_xlfn.IFNA(P31,0)</f>
        <v>0</v>
      </c>
      <c r="R31" s="9"/>
      <c r="S31" s="9" t="s">
        <v>718</v>
      </c>
      <c r="T31" s="9">
        <f>VLOOKUP(S31,KEY!$Q$2:$R$1001,2,FALSE)</f>
        <v>4</v>
      </c>
      <c r="U31" s="9">
        <v>2</v>
      </c>
      <c r="V31" s="11">
        <f t="shared" ref="V31:V40" si="1">IF($U$25-U31&gt;=0,1,0)</f>
        <v>0</v>
      </c>
      <c r="W31" s="9" t="str">
        <f>IF($V31=1,VLOOKUP($V$25,'CROSSWALK LEA TO HOUSE'!$A$2:$AA$1000,$T31,FALSE),"")</f>
        <v/>
      </c>
      <c r="X31" s="9"/>
      <c r="Y31" s="9"/>
      <c r="Z31" s="9"/>
      <c r="AA31" s="9"/>
      <c r="AB31" s="13" t="str">
        <f>IF($V31=1,VLOOKUP($W31,'DATA missed pays'!$A$2:$AA$45000,AB$2,FALSE),"")</f>
        <v/>
      </c>
      <c r="AC31" s="17" t="str">
        <f>IF($V31=1,VLOOKUP($W31,'DATA missed pays'!$A$2:$EA$45000,AC$2,FALSE),"")</f>
        <v/>
      </c>
      <c r="AD31" s="54" t="str">
        <f>IF(OR(V31=0,Q31=1),"",VLOOKUP($W31,'DATA missed pays'!$A$2:$EA$45000,AD$2,FALSE)*100)</f>
        <v/>
      </c>
      <c r="AE31" s="9"/>
    </row>
    <row r="32" spans="16:31">
      <c r="P32" s="17" t="e">
        <f>VLOOKUP($W32,'DATA missed pays'!$A$2:$EA$45000,P$2,FALSE)</f>
        <v>#N/A</v>
      </c>
      <c r="Q32" s="9">
        <f t="shared" si="0"/>
        <v>0</v>
      </c>
      <c r="R32" s="9"/>
      <c r="S32" s="9" t="s">
        <v>719</v>
      </c>
      <c r="T32" s="9">
        <f>VLOOKUP(S32,KEY!$Q$2:$R$1001,2,FALSE)</f>
        <v>5</v>
      </c>
      <c r="U32" s="9">
        <v>3</v>
      </c>
      <c r="V32" s="11">
        <f t="shared" si="1"/>
        <v>0</v>
      </c>
      <c r="W32" s="9" t="str">
        <f>IF($V32=1,VLOOKUP($V$25,'CROSSWALK LEA TO HOUSE'!$A$2:$AA$1000,$T32,FALSE),"")</f>
        <v/>
      </c>
      <c r="X32" s="9"/>
      <c r="Y32" s="9"/>
      <c r="Z32" s="9"/>
      <c r="AA32" s="9"/>
      <c r="AB32" s="13" t="str">
        <f>IF($V32=1,VLOOKUP($W32,'DATA missed pays'!$A$2:$AA$45000,AB$2,FALSE),"")</f>
        <v/>
      </c>
      <c r="AC32" s="17" t="str">
        <f>IF($V32=1,VLOOKUP($W32,'DATA missed pays'!$A$2:$EA$45000,AC$2,FALSE),"")</f>
        <v/>
      </c>
      <c r="AD32" s="54" t="str">
        <f>IF(OR(V32=0,Q32=1),"",VLOOKUP($W32,'DATA missed pays'!$A$2:$EA$45000,AD$2,FALSE)*100)</f>
        <v/>
      </c>
      <c r="AE32" s="9"/>
    </row>
    <row r="33" spans="16:31">
      <c r="P33" s="17" t="e">
        <f>VLOOKUP($W33,'DATA missed pays'!$A$2:$EA$45000,P$2,FALSE)</f>
        <v>#N/A</v>
      </c>
      <c r="Q33" s="9">
        <f t="shared" si="0"/>
        <v>0</v>
      </c>
      <c r="R33" s="9"/>
      <c r="S33" s="9" t="s">
        <v>720</v>
      </c>
      <c r="T33" s="9">
        <f>VLOOKUP(S33,KEY!$Q$2:$R$1001,2,FALSE)</f>
        <v>6</v>
      </c>
      <c r="U33" s="9">
        <v>4</v>
      </c>
      <c r="V33" s="11">
        <f t="shared" si="1"/>
        <v>0</v>
      </c>
      <c r="W33" s="9" t="str">
        <f>IF($V33=1,VLOOKUP($V$25,'CROSSWALK LEA TO HOUSE'!$A$2:$AA$1000,$T33,FALSE),"")</f>
        <v/>
      </c>
      <c r="X33" s="9"/>
      <c r="Y33" s="9"/>
      <c r="Z33" s="9"/>
      <c r="AA33" s="9"/>
      <c r="AB33" s="13" t="str">
        <f>IF($V33=1,VLOOKUP($W33,'DATA missed pays'!$A$2:$AA$45000,AB$2,FALSE),"")</f>
        <v/>
      </c>
      <c r="AC33" s="17" t="str">
        <f>IF($V33=1,VLOOKUP($W33,'DATA missed pays'!$A$2:$EA$45000,AC$2,FALSE),"")</f>
        <v/>
      </c>
      <c r="AD33" s="54" t="str">
        <f>IF(OR(V33=0,Q33=1),"",VLOOKUP($W33,'DATA missed pays'!$A$2:$EA$45000,AD$2,FALSE)*100)</f>
        <v/>
      </c>
      <c r="AE33" s="9"/>
    </row>
    <row r="34" spans="16:31">
      <c r="P34" s="17" t="e">
        <f>VLOOKUP($W34,'DATA missed pays'!$A$2:$EA$45000,P$2,FALSE)</f>
        <v>#N/A</v>
      </c>
      <c r="Q34" s="9">
        <f t="shared" si="0"/>
        <v>0</v>
      </c>
      <c r="R34" s="9"/>
      <c r="S34" s="9" t="s">
        <v>721</v>
      </c>
      <c r="T34" s="9">
        <f>VLOOKUP(S34,KEY!$Q$2:$R$1001,2,FALSE)</f>
        <v>7</v>
      </c>
      <c r="U34" s="9">
        <v>5</v>
      </c>
      <c r="V34" s="11">
        <f t="shared" si="1"/>
        <v>0</v>
      </c>
      <c r="W34" s="9" t="str">
        <f>IF($V34=1,VLOOKUP($V$25,'CROSSWALK LEA TO HOUSE'!$A$2:$AA$1000,$T34,FALSE),"")</f>
        <v/>
      </c>
      <c r="X34" s="9"/>
      <c r="Y34" s="9"/>
      <c r="Z34" s="9"/>
      <c r="AA34" s="9"/>
      <c r="AB34" s="13" t="str">
        <f>IF($V34=1,VLOOKUP($W34,'DATA missed pays'!$A$2:$AA$45000,AB$2,FALSE),"")</f>
        <v/>
      </c>
      <c r="AC34" s="17" t="str">
        <f>IF($V34=1,VLOOKUP($W34,'DATA missed pays'!$A$2:$EA$45000,AC$2,FALSE),"")</f>
        <v/>
      </c>
      <c r="AD34" s="54" t="str">
        <f>IF(OR(V34=0,Q34=1),"",VLOOKUP($W34,'DATA missed pays'!$A$2:$EA$45000,AD$2,FALSE)*100)</f>
        <v/>
      </c>
      <c r="AE34" s="9"/>
    </row>
    <row r="35" spans="16:31">
      <c r="P35" s="17" t="e">
        <f>VLOOKUP($W35,'DATA missed pays'!$A$2:$EA$45000,P$2,FALSE)</f>
        <v>#N/A</v>
      </c>
      <c r="Q35" s="9">
        <f t="shared" si="0"/>
        <v>0</v>
      </c>
      <c r="R35" s="9"/>
      <c r="S35" s="9" t="s">
        <v>722</v>
      </c>
      <c r="T35" s="9">
        <f>VLOOKUP(S35,KEY!$Q$2:$R$1001,2,FALSE)</f>
        <v>8</v>
      </c>
      <c r="U35" s="9">
        <v>6</v>
      </c>
      <c r="V35" s="11">
        <f t="shared" si="1"/>
        <v>0</v>
      </c>
      <c r="W35" s="9" t="str">
        <f>IF($V35=1,VLOOKUP($V$25,'CROSSWALK LEA TO HOUSE'!$A$2:$AA$1000,$T35,FALSE),"")</f>
        <v/>
      </c>
      <c r="X35" s="9"/>
      <c r="Y35" s="9"/>
      <c r="Z35" s="9"/>
      <c r="AA35" s="9"/>
      <c r="AB35" s="13" t="str">
        <f>IF($V35=1,VLOOKUP($W35,'DATA missed pays'!$A$2:$AA$45000,AB$2,FALSE),"")</f>
        <v/>
      </c>
      <c r="AC35" s="17" t="str">
        <f>IF($V35=1,VLOOKUP($W35,'DATA missed pays'!$A$2:$EA$45000,AC$2,FALSE),"")</f>
        <v/>
      </c>
      <c r="AD35" s="54" t="str">
        <f>IF(OR(V35=0,Q35=1),"",VLOOKUP($W35,'DATA missed pays'!$A$2:$EA$45000,AD$2,FALSE)*100)</f>
        <v/>
      </c>
      <c r="AE35" s="9"/>
    </row>
    <row r="36" spans="16:31">
      <c r="P36" s="17" t="e">
        <f>VLOOKUP($W36,'DATA missed pays'!$A$2:$EA$45000,P$2,FALSE)</f>
        <v>#N/A</v>
      </c>
      <c r="Q36" s="9">
        <f t="shared" si="0"/>
        <v>0</v>
      </c>
      <c r="R36" s="9"/>
      <c r="S36" s="9" t="s">
        <v>723</v>
      </c>
      <c r="T36" s="9">
        <f>VLOOKUP(S36,KEY!$Q$2:$R$1001,2,FALSE)</f>
        <v>9</v>
      </c>
      <c r="U36" s="9">
        <v>7</v>
      </c>
      <c r="V36" s="11">
        <f t="shared" si="1"/>
        <v>0</v>
      </c>
      <c r="W36" s="9" t="str">
        <f>IF($V36=1,VLOOKUP($V$25,'CROSSWALK LEA TO HOUSE'!$A$2:$AA$1000,$T36,FALSE),"")</f>
        <v/>
      </c>
      <c r="X36" s="9"/>
      <c r="Y36" s="9"/>
      <c r="Z36" s="9"/>
      <c r="AA36" s="9"/>
      <c r="AB36" s="13" t="str">
        <f>IF($V36=1,VLOOKUP($W36,'DATA missed pays'!$A$2:$AA$45000,AB$2,FALSE),"")</f>
        <v/>
      </c>
      <c r="AC36" s="17" t="str">
        <f>IF($V36=1,VLOOKUP($W36,'DATA missed pays'!$A$2:$EA$45000,AC$2,FALSE),"")</f>
        <v/>
      </c>
      <c r="AD36" s="54" t="str">
        <f>IF(OR(V36=0,Q36=1),"",VLOOKUP($W36,'DATA missed pays'!$A$2:$EA$45000,AD$2,FALSE)*100)</f>
        <v/>
      </c>
      <c r="AE36" s="9"/>
    </row>
    <row r="37" spans="16:31">
      <c r="P37" s="17" t="e">
        <f>VLOOKUP($W37,'DATA missed pays'!$A$2:$EA$45000,P$2,FALSE)</f>
        <v>#N/A</v>
      </c>
      <c r="Q37" s="9">
        <f t="shared" si="0"/>
        <v>0</v>
      </c>
      <c r="R37" s="9"/>
      <c r="S37" s="9" t="s">
        <v>724</v>
      </c>
      <c r="T37" s="9">
        <f>VLOOKUP(S37,KEY!$Q$2:$R$1001,2,FALSE)</f>
        <v>10</v>
      </c>
      <c r="U37" s="9">
        <v>8</v>
      </c>
      <c r="V37" s="11">
        <f t="shared" si="1"/>
        <v>0</v>
      </c>
      <c r="W37" s="9" t="str">
        <f>IF($V37=1,VLOOKUP($V$25,'CROSSWALK LEA TO HOUSE'!$A$2:$AA$1000,$T37,FALSE),"")</f>
        <v/>
      </c>
      <c r="X37" s="9"/>
      <c r="Y37" s="9"/>
      <c r="Z37" s="9"/>
      <c r="AA37" s="9"/>
      <c r="AB37" s="13" t="str">
        <f>IF($V37=1,VLOOKUP($W37,'DATA missed pays'!$A$2:$AA$45000,AB$2,FALSE),"")</f>
        <v/>
      </c>
      <c r="AC37" s="17" t="str">
        <f>IF($V37=1,VLOOKUP($W37,'DATA missed pays'!$A$2:$EA$45000,AC$2,FALSE),"")</f>
        <v/>
      </c>
      <c r="AD37" s="54" t="str">
        <f>IF(OR(V37=0,Q37=1),"",VLOOKUP($W37,'DATA missed pays'!$A$2:$EA$45000,AD$2,FALSE)*100)</f>
        <v/>
      </c>
      <c r="AE37" s="9"/>
    </row>
    <row r="38" spans="16:31">
      <c r="P38" s="17" t="e">
        <f>VLOOKUP($W38,'DATA missed pays'!$A$2:$EA$45000,P$2,FALSE)</f>
        <v>#N/A</v>
      </c>
      <c r="Q38" s="9">
        <f t="shared" si="0"/>
        <v>0</v>
      </c>
      <c r="R38" s="9"/>
      <c r="S38" s="9" t="s">
        <v>725</v>
      </c>
      <c r="T38" s="9">
        <f>VLOOKUP(S38,KEY!$Q$2:$R$1001,2,FALSE)</f>
        <v>11</v>
      </c>
      <c r="U38" s="9">
        <v>9</v>
      </c>
      <c r="V38" s="11">
        <f t="shared" si="1"/>
        <v>0</v>
      </c>
      <c r="W38" s="9" t="str">
        <f>IF($V38=1,VLOOKUP($V$25,'CROSSWALK LEA TO HOUSE'!$A$2:$AA$1000,$T38,FALSE),"")</f>
        <v/>
      </c>
      <c r="X38" s="9"/>
      <c r="Y38" s="9"/>
      <c r="Z38" s="9"/>
      <c r="AA38" s="9"/>
      <c r="AB38" s="13" t="str">
        <f>IF($V38=1,VLOOKUP($W38,'DATA missed pays'!$A$2:$AA$45000,AB$2,FALSE),"")</f>
        <v/>
      </c>
      <c r="AC38" s="17" t="str">
        <f>IF($V38=1,VLOOKUP($W38,'DATA missed pays'!$A$2:$EA$45000,AC$2,FALSE),"")</f>
        <v/>
      </c>
      <c r="AD38" s="54" t="str">
        <f>IF(OR(V38=0,Q38=1),"",VLOOKUP($W38,'DATA missed pays'!$A$2:$EA$45000,AD$2,FALSE)*100)</f>
        <v/>
      </c>
      <c r="AE38" s="9"/>
    </row>
    <row r="39" spans="16:31">
      <c r="P39" s="17" t="e">
        <f>VLOOKUP($W39,'DATA missed pays'!$A$2:$EA$45000,P$2,FALSE)</f>
        <v>#N/A</v>
      </c>
      <c r="Q39" s="9">
        <f t="shared" si="0"/>
        <v>0</v>
      </c>
      <c r="R39" s="9"/>
      <c r="S39" s="9" t="s">
        <v>726</v>
      </c>
      <c r="T39" s="9">
        <f>VLOOKUP(S39,KEY!$Q$2:$R$1001,2,FALSE)</f>
        <v>12</v>
      </c>
      <c r="U39" s="9">
        <v>10</v>
      </c>
      <c r="V39" s="11">
        <f t="shared" si="1"/>
        <v>0</v>
      </c>
      <c r="W39" s="9" t="str">
        <f>IF($V39=1,VLOOKUP($V$25,'CROSSWALK LEA TO HOUSE'!$A$2:$AA$1000,$T39,FALSE),"")</f>
        <v/>
      </c>
      <c r="X39" s="9"/>
      <c r="Y39" s="9"/>
      <c r="Z39" s="9"/>
      <c r="AA39" s="9"/>
      <c r="AB39" s="13" t="str">
        <f>IF($V39=1,VLOOKUP($W39,'DATA missed pays'!$A$2:$AA$45000,AB$2,FALSE),"")</f>
        <v/>
      </c>
      <c r="AC39" s="17" t="str">
        <f>IF($V39=1,VLOOKUP($W39,'DATA missed pays'!$A$2:$EA$45000,AC$2,FALSE),"")</f>
        <v/>
      </c>
      <c r="AD39" s="54" t="str">
        <f>IF(OR(V39=0,Q39=1),"",VLOOKUP($W39,'DATA missed pays'!$A$2:$EA$45000,AD$2,FALSE)*100)</f>
        <v/>
      </c>
      <c r="AE39" s="9"/>
    </row>
    <row r="40" spans="16:31">
      <c r="P40" s="17" t="e">
        <f>VLOOKUP($W40,'DATA missed pays'!$A$2:$EA$45000,P$2,FALSE)</f>
        <v>#N/A</v>
      </c>
      <c r="Q40" s="9">
        <f t="shared" si="0"/>
        <v>0</v>
      </c>
      <c r="R40" s="9"/>
      <c r="S40" s="9" t="s">
        <v>727</v>
      </c>
      <c r="T40" s="9">
        <f>VLOOKUP(S40,KEY!$Q$2:$R$1001,2,FALSE)</f>
        <v>13</v>
      </c>
      <c r="U40" s="9">
        <v>11</v>
      </c>
      <c r="V40" s="11">
        <f t="shared" si="1"/>
        <v>0</v>
      </c>
      <c r="W40" s="9" t="str">
        <f>IF($V40=1,VLOOKUP($V$25,'CROSSWALK LEA TO HOUSE'!$A$2:$AA$1000,$T40,FALSE),"")</f>
        <v/>
      </c>
      <c r="X40" s="9"/>
      <c r="Y40" s="9"/>
      <c r="Z40" s="9"/>
      <c r="AA40" s="9"/>
      <c r="AB40" s="13" t="str">
        <f>IF($V40=1,VLOOKUP($W40,'DATA missed pays'!$A$2:$AA$45000,AB$2,FALSE),"")</f>
        <v/>
      </c>
      <c r="AC40" s="17" t="str">
        <f>IF($V40=1,VLOOKUP($W40,'DATA missed pays'!$A$2:$EA$45000,AC$2,FALSE),"")</f>
        <v/>
      </c>
      <c r="AD40" s="54" t="str">
        <f>IF(OR(V40=0,Q40=1),"",VLOOKUP($W40,'DATA missed pays'!$A$2:$EA$45000,AD$2,FALSE)*100)</f>
        <v/>
      </c>
      <c r="AE40" s="9"/>
    </row>
    <row r="41" spans="16:31">
      <c r="P41" s="17" t="e">
        <f>VLOOKUP($W41,'DATA missed pays'!$A$2:$EA$45000,P$2,FALSE)</f>
        <v>#N/A</v>
      </c>
      <c r="Q41" s="9">
        <f t="shared" ref="Q41:Q50" si="2">_xlfn.IFNA(P41,0)</f>
        <v>0</v>
      </c>
      <c r="R41" s="9"/>
      <c r="S41" s="9" t="s">
        <v>728</v>
      </c>
      <c r="T41" s="9">
        <f>VLOOKUP(S41,KEY!$Q$2:$R$1001,2,FALSE)</f>
        <v>14</v>
      </c>
      <c r="U41" s="9">
        <v>12</v>
      </c>
      <c r="V41" s="11">
        <f t="shared" ref="V41:V50" si="3">IF($U$25-U41&gt;=0,1,0)</f>
        <v>0</v>
      </c>
      <c r="W41" s="9" t="str">
        <f>IF($V41=1,VLOOKUP($V$25,'CROSSWALK LEA TO HOUSE'!$A$2:$AA$1000,$T41,FALSE),"")</f>
        <v/>
      </c>
      <c r="X41" s="9"/>
      <c r="Y41" s="9"/>
      <c r="Z41" s="9"/>
      <c r="AA41" s="9"/>
      <c r="AB41" s="13" t="str">
        <f>IF($V41=1,VLOOKUP($W41,'DATA missed pays'!$A$2:$AA$45000,AB$2,FALSE),"")</f>
        <v/>
      </c>
      <c r="AC41" s="17" t="str">
        <f>IF($V41=1,VLOOKUP($W41,'DATA missed pays'!$A$2:$EA$45000,AC$2,FALSE),"")</f>
        <v/>
      </c>
      <c r="AD41" s="54" t="str">
        <f>IF(OR(V41=0,Q41=1),"",VLOOKUP($W41,'DATA missed pays'!$A$2:$EA$45000,AD$2,FALSE)*100)</f>
        <v/>
      </c>
      <c r="AE41" s="9"/>
    </row>
    <row r="42" spans="16:31">
      <c r="P42" s="17" t="e">
        <f>VLOOKUP($W42,'DATA missed pays'!$A$2:$EA$45000,P$2,FALSE)</f>
        <v>#N/A</v>
      </c>
      <c r="Q42" s="9">
        <f t="shared" si="2"/>
        <v>0</v>
      </c>
      <c r="R42" s="9"/>
      <c r="S42" s="9" t="s">
        <v>729</v>
      </c>
      <c r="T42" s="9">
        <f>VLOOKUP(S42,KEY!$Q$2:$R$1001,2,FALSE)</f>
        <v>15</v>
      </c>
      <c r="U42" s="9">
        <v>13</v>
      </c>
      <c r="V42" s="11">
        <f t="shared" si="3"/>
        <v>0</v>
      </c>
      <c r="W42" s="9" t="str">
        <f>IF($V42=1,VLOOKUP($V$25,'CROSSWALK LEA TO HOUSE'!$A$2:$AA$1000,$T42,FALSE),"")</f>
        <v/>
      </c>
      <c r="X42" s="9"/>
      <c r="Y42" s="9"/>
      <c r="Z42" s="9"/>
      <c r="AA42" s="9"/>
      <c r="AB42" s="13" t="str">
        <f>IF($V42=1,VLOOKUP($W42,'DATA missed pays'!$A$2:$AA$45000,AB$2,FALSE),"")</f>
        <v/>
      </c>
      <c r="AC42" s="17" t="str">
        <f>IF($V42=1,VLOOKUP($W42,'DATA missed pays'!$A$2:$EA$45000,AC$2,FALSE),"")</f>
        <v/>
      </c>
      <c r="AD42" s="54" t="str">
        <f>IF(OR(V42=0,Q42=1),"",VLOOKUP($W42,'DATA missed pays'!$A$2:$EA$45000,AD$2,FALSE)*100)</f>
        <v/>
      </c>
      <c r="AE42" s="9"/>
    </row>
    <row r="43" spans="16:31">
      <c r="P43" s="17" t="e">
        <f>VLOOKUP($W43,'DATA missed pays'!$A$2:$EA$45000,P$2,FALSE)</f>
        <v>#N/A</v>
      </c>
      <c r="Q43" s="9">
        <f t="shared" si="2"/>
        <v>0</v>
      </c>
      <c r="S43" s="2" t="s">
        <v>730</v>
      </c>
      <c r="T43" s="9">
        <f>VLOOKUP(S43,KEY!$Q$2:$R$1001,2,FALSE)</f>
        <v>16</v>
      </c>
      <c r="U43" s="2">
        <v>14</v>
      </c>
      <c r="V43" s="11">
        <f t="shared" si="3"/>
        <v>0</v>
      </c>
      <c r="W43" s="9" t="str">
        <f>IF($V43=1,VLOOKUP($V$25,'CROSSWALK LEA TO HOUSE'!$A$2:$AA$1000,$T43,FALSE),"")</f>
        <v/>
      </c>
      <c r="AA43" s="9"/>
      <c r="AB43" s="13" t="str">
        <f>IF($V43=1,VLOOKUP($W43,'DATA missed pays'!$A$2:$AA$45000,AB$2,FALSE),"")</f>
        <v/>
      </c>
      <c r="AC43" s="17" t="str">
        <f>IF($V43=1,VLOOKUP($W43,'DATA missed pays'!$A$2:$EA$45000,AC$2,FALSE),"")</f>
        <v/>
      </c>
      <c r="AD43" s="54" t="str">
        <f>IF(OR(V43=0,Q43=1),"",VLOOKUP($W43,'DATA missed pays'!$A$2:$EA$45000,AD$2,FALSE)*100)</f>
        <v/>
      </c>
      <c r="AE43" s="9"/>
    </row>
    <row r="44" spans="16:31">
      <c r="P44" s="17" t="e">
        <f>VLOOKUP($W44,'DATA missed pays'!$A$2:$EA$45000,P$2,FALSE)</f>
        <v>#N/A</v>
      </c>
      <c r="Q44" s="9">
        <f t="shared" si="2"/>
        <v>0</v>
      </c>
      <c r="S44" s="2" t="s">
        <v>731</v>
      </c>
      <c r="T44" s="9">
        <f>VLOOKUP(S44,KEY!$Q$2:$R$1001,2,FALSE)</f>
        <v>17</v>
      </c>
      <c r="U44" s="2">
        <v>15</v>
      </c>
      <c r="V44" s="11">
        <f t="shared" si="3"/>
        <v>0</v>
      </c>
      <c r="W44" s="9" t="str">
        <f>IF($V44=1,VLOOKUP($V$25,'CROSSWALK LEA TO HOUSE'!$A$2:$AA$1000,$T44,FALSE),"")</f>
        <v/>
      </c>
      <c r="AA44" s="9"/>
      <c r="AB44" s="13" t="str">
        <f>IF($V44=1,VLOOKUP($W44,'DATA missed pays'!$A$2:$AA$45000,AB$2,FALSE),"")</f>
        <v/>
      </c>
      <c r="AC44" s="17" t="str">
        <f>IF($V44=1,VLOOKUP($W44,'DATA missed pays'!$A$2:$EA$45000,AC$2,FALSE),"")</f>
        <v/>
      </c>
      <c r="AD44" s="54" t="str">
        <f>IF(OR(V44=0,Q44=1),"",VLOOKUP($W44,'DATA missed pays'!$A$2:$EA$45000,AD$2,FALSE)*100)</f>
        <v/>
      </c>
      <c r="AE44" s="9"/>
    </row>
    <row r="45" spans="16:31">
      <c r="P45" s="17" t="e">
        <f>VLOOKUP($W45,'DATA missed pays'!$A$2:$EA$45000,P$2,FALSE)</f>
        <v>#N/A</v>
      </c>
      <c r="Q45" s="9">
        <f t="shared" si="2"/>
        <v>0</v>
      </c>
      <c r="S45" s="2" t="s">
        <v>732</v>
      </c>
      <c r="T45" s="9">
        <f>VLOOKUP(S45,KEY!$Q$2:$R$1001,2,FALSE)</f>
        <v>18</v>
      </c>
      <c r="U45" s="2">
        <v>16</v>
      </c>
      <c r="V45" s="11">
        <f t="shared" si="3"/>
        <v>0</v>
      </c>
      <c r="W45" s="9" t="str">
        <f>IF($V45=1,VLOOKUP($V$25,'CROSSWALK LEA TO HOUSE'!$A$2:$AA$1000,$T45,FALSE),"")</f>
        <v/>
      </c>
      <c r="AA45" s="9"/>
      <c r="AB45" s="13" t="str">
        <f>IF($V45=1,VLOOKUP($W45,'DATA missed pays'!$A$2:$AA$45000,AB$2,FALSE),"")</f>
        <v/>
      </c>
      <c r="AC45" s="17" t="str">
        <f>IF($V45=1,VLOOKUP($W45,'DATA missed pays'!$A$2:$EA$45000,AC$2,FALSE),"")</f>
        <v/>
      </c>
      <c r="AD45" s="54" t="str">
        <f>IF(OR(V45=0,Q45=1),"",VLOOKUP($W45,'DATA missed pays'!$A$2:$EA$45000,AD$2,FALSE)*100)</f>
        <v/>
      </c>
      <c r="AE45" s="9"/>
    </row>
    <row r="46" spans="16:31">
      <c r="P46" s="17" t="e">
        <f>VLOOKUP($W46,'DATA missed pays'!$A$2:$EA$45000,P$2,FALSE)</f>
        <v>#N/A</v>
      </c>
      <c r="Q46" s="9">
        <f t="shared" si="2"/>
        <v>0</v>
      </c>
      <c r="S46" s="2" t="s">
        <v>733</v>
      </c>
      <c r="T46" s="9">
        <f>VLOOKUP(S46,KEY!$Q$2:$R$1001,2,FALSE)</f>
        <v>19</v>
      </c>
      <c r="U46" s="2">
        <v>17</v>
      </c>
      <c r="V46" s="11">
        <f t="shared" si="3"/>
        <v>0</v>
      </c>
      <c r="W46" s="9" t="str">
        <f>IF($V46=1,VLOOKUP($V$25,'CROSSWALK LEA TO HOUSE'!$A$2:$AA$1000,$T46,FALSE),"")</f>
        <v/>
      </c>
      <c r="AA46" s="9"/>
      <c r="AB46" s="13" t="str">
        <f>IF($V46=1,VLOOKUP($W46,'DATA missed pays'!$A$2:$AA$45000,AB$2,FALSE),"")</f>
        <v/>
      </c>
      <c r="AC46" s="17" t="str">
        <f>IF($V46=1,VLOOKUP($W46,'DATA missed pays'!$A$2:$EA$45000,AC$2,FALSE),"")</f>
        <v/>
      </c>
      <c r="AD46" s="54" t="str">
        <f>IF(OR(V46=0,Q46=1),"",VLOOKUP($W46,'DATA missed pays'!$A$2:$EA$45000,AD$2,FALSE)*100)</f>
        <v/>
      </c>
      <c r="AE46" s="9"/>
    </row>
    <row r="47" spans="16:31">
      <c r="P47" s="17" t="e">
        <f>VLOOKUP($W47,'DATA missed pays'!$A$2:$EA$45000,P$2,FALSE)</f>
        <v>#N/A</v>
      </c>
      <c r="Q47" s="9">
        <f t="shared" si="2"/>
        <v>0</v>
      </c>
      <c r="S47" s="2" t="s">
        <v>734</v>
      </c>
      <c r="T47" s="9">
        <f>VLOOKUP(S47,KEY!$Q$2:$R$1001,2,FALSE)</f>
        <v>20</v>
      </c>
      <c r="U47" s="2">
        <v>18</v>
      </c>
      <c r="V47" s="11">
        <f t="shared" si="3"/>
        <v>0</v>
      </c>
      <c r="W47" s="9" t="str">
        <f>IF($V47=1,VLOOKUP($V$25,'CROSSWALK LEA TO HOUSE'!$A$2:$AA$1000,$T47,FALSE),"")</f>
        <v/>
      </c>
      <c r="AA47" s="9"/>
      <c r="AB47" s="13" t="str">
        <f>IF($V47=1,VLOOKUP($W47,'DATA missed pays'!$A$2:$AA$45000,AB$2,FALSE),"")</f>
        <v/>
      </c>
      <c r="AC47" s="17" t="str">
        <f>IF($V47=1,VLOOKUP($W47,'DATA missed pays'!$A$2:$EA$45000,AC$2,FALSE),"")</f>
        <v/>
      </c>
      <c r="AD47" s="54" t="str">
        <f>IF(OR(V47=0,Q47=1),"",VLOOKUP($W47,'DATA missed pays'!$A$2:$EA$45000,AD$2,FALSE)*100)</f>
        <v/>
      </c>
      <c r="AE47" s="9"/>
    </row>
    <row r="48" spans="16:31">
      <c r="P48" s="17" t="e">
        <f>VLOOKUP($W48,'DATA missed pays'!$A$2:$EA$45000,P$2,FALSE)</f>
        <v>#N/A</v>
      </c>
      <c r="Q48" s="9">
        <f t="shared" si="2"/>
        <v>0</v>
      </c>
      <c r="S48" s="2" t="s">
        <v>735</v>
      </c>
      <c r="T48" s="9">
        <f>VLOOKUP(S48,KEY!$Q$2:$R$1001,2,FALSE)</f>
        <v>21</v>
      </c>
      <c r="U48" s="2">
        <v>19</v>
      </c>
      <c r="V48" s="11">
        <f t="shared" si="3"/>
        <v>0</v>
      </c>
      <c r="W48" s="9" t="str">
        <f>IF($V48=1,VLOOKUP($V$25,'CROSSWALK LEA TO HOUSE'!$A$2:$AA$1000,$T48,FALSE),"")</f>
        <v/>
      </c>
      <c r="AA48" s="9"/>
      <c r="AB48" s="13" t="str">
        <f>IF($V48=1,VLOOKUP($W48,'DATA missed pays'!$A$2:$AA$45000,AB$2,FALSE),"")</f>
        <v/>
      </c>
      <c r="AC48" s="17" t="str">
        <f>IF($V48=1,VLOOKUP($W48,'DATA missed pays'!$A$2:$EA$45000,AC$2,FALSE),"")</f>
        <v/>
      </c>
      <c r="AD48" s="54" t="str">
        <f>IF(OR(V48=0,Q48=1),"",VLOOKUP($W48,'DATA missed pays'!$A$2:$EA$45000,AD$2,FALSE)*100)</f>
        <v/>
      </c>
      <c r="AE48" s="9"/>
    </row>
    <row r="49" spans="16:31">
      <c r="P49" s="17" t="e">
        <f>VLOOKUP($W49,'DATA missed pays'!$A$2:$EA$45000,P$2,FALSE)</f>
        <v>#N/A</v>
      </c>
      <c r="Q49" s="9">
        <f t="shared" si="2"/>
        <v>0</v>
      </c>
      <c r="S49" s="2" t="s">
        <v>736</v>
      </c>
      <c r="T49" s="9">
        <f>VLOOKUP(S49,KEY!$Q$2:$R$1001,2,FALSE)</f>
        <v>22</v>
      </c>
      <c r="U49" s="2">
        <v>20</v>
      </c>
      <c r="V49" s="11">
        <f t="shared" si="3"/>
        <v>0</v>
      </c>
      <c r="W49" s="9" t="str">
        <f>IF($V49=1,VLOOKUP($V$25,'CROSSWALK LEA TO HOUSE'!$A$2:$AA$1000,$T49,FALSE),"")</f>
        <v/>
      </c>
      <c r="AA49" s="9"/>
      <c r="AB49" s="13" t="str">
        <f>IF($V49=1,VLOOKUP($W49,'DATA missed pays'!$A$2:$AA$45000,AB$2,FALSE),"")</f>
        <v/>
      </c>
      <c r="AC49" s="17" t="str">
        <f>IF($V49=1,VLOOKUP($W49,'DATA missed pays'!$A$2:$EA$45000,AC$2,FALSE),"")</f>
        <v/>
      </c>
      <c r="AD49" s="54" t="str">
        <f>IF(OR(V49=0,Q49=1),"",VLOOKUP($W49,'DATA missed pays'!$A$2:$EA$45000,AD$2,FALSE)*100)</f>
        <v/>
      </c>
      <c r="AE49" s="9"/>
    </row>
    <row r="50" spans="16:31">
      <c r="P50" s="17" t="e">
        <f>VLOOKUP($W50,'DATA missed pays'!$A$2:$EA$45000,P$2,FALSE)</f>
        <v>#N/A</v>
      </c>
      <c r="Q50" s="9">
        <f t="shared" si="2"/>
        <v>0</v>
      </c>
      <c r="S50" s="2" t="s">
        <v>737</v>
      </c>
      <c r="T50" s="9">
        <f>VLOOKUP(S50,KEY!$Q$2:$R$1001,2,FALSE)</f>
        <v>23</v>
      </c>
      <c r="U50" s="2">
        <v>21</v>
      </c>
      <c r="V50" s="11">
        <f t="shared" si="3"/>
        <v>0</v>
      </c>
      <c r="W50" s="9" t="str">
        <f>IF($V50=1,VLOOKUP($V$25,'CROSSWALK LEA TO HOUSE'!$A$2:$AA$1000,$T50,FALSE),"")</f>
        <v/>
      </c>
      <c r="AA50" s="9"/>
      <c r="AB50" s="13" t="str">
        <f>IF($V50=1,VLOOKUP($W50,'DATA missed pays'!$A$2:$AA$45000,AB$2,FALSE),"")</f>
        <v/>
      </c>
      <c r="AC50" s="17" t="str">
        <f>IF($V50=1,VLOOKUP($W50,'DATA missed pays'!$A$2:$EA$45000,AC$2,FALSE),"")</f>
        <v/>
      </c>
      <c r="AD50" s="54" t="str">
        <f>IF(OR(V50=0,Q50=1),"",VLOOKUP($W50,'DATA missed pays'!$A$2:$EA$45000,AD$2,FALSE)*100)</f>
        <v/>
      </c>
      <c r="AE50" s="9"/>
    </row>
    <row r="51" spans="16:31" ht="92.25" customHeight="1">
      <c r="AA51" s="9"/>
      <c r="AB51" s="81" t="s">
        <v>754</v>
      </c>
      <c r="AC51" s="81"/>
      <c r="AD51" s="81"/>
      <c r="AE51" s="9"/>
    </row>
    <row r="52" spans="16:31" ht="78.75" customHeight="1">
      <c r="AA52" s="9"/>
      <c r="AB52" s="77" t="s">
        <v>755</v>
      </c>
      <c r="AC52" s="77"/>
      <c r="AD52" s="77"/>
    </row>
    <row r="53" spans="16:31">
      <c r="AA53" s="9"/>
      <c r="AB53" s="9"/>
      <c r="AC53" s="9"/>
      <c r="AD53" s="9"/>
    </row>
  </sheetData>
  <mergeCells count="2">
    <mergeCell ref="AB51:AD51"/>
    <mergeCell ref="AB52:AD52"/>
  </mergeCells>
  <printOptions horizontalCentered="1"/>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E698A4B-45E6-4DFC-BA54-F703A0F70CE4}">
          <x14:formula1>
            <xm:f>'LIST HOUSE'!$E$2:$E$204</xm:f>
          </x14:formula1>
          <xm:sqref>AB25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AM51"/>
  <sheetViews>
    <sheetView workbookViewId="0">
      <selection activeCell="B26" sqref="B1:B1048576"/>
    </sheetView>
  </sheetViews>
  <sheetFormatPr defaultColWidth="9" defaultRowHeight="14.25"/>
  <cols>
    <col min="1" max="1" width="7.85546875" style="2" bestFit="1" customWidth="1"/>
    <col min="2" max="2" width="9.28515625" style="2" bestFit="1" customWidth="1"/>
    <col min="3" max="39" width="11" style="2" bestFit="1" customWidth="1"/>
    <col min="40" max="16384" width="9" style="2"/>
  </cols>
  <sheetData>
    <row r="1" spans="1:39">
      <c r="A1" s="2" t="s">
        <v>792</v>
      </c>
      <c r="B1" s="2" t="s">
        <v>1004</v>
      </c>
      <c r="C1" s="2" t="s">
        <v>717</v>
      </c>
      <c r="D1" s="2" t="s">
        <v>718</v>
      </c>
      <c r="E1" s="2" t="s">
        <v>719</v>
      </c>
      <c r="F1" s="2" t="s">
        <v>720</v>
      </c>
      <c r="G1" s="2" t="s">
        <v>721</v>
      </c>
      <c r="H1" s="2" t="s">
        <v>722</v>
      </c>
      <c r="I1" s="2" t="s">
        <v>723</v>
      </c>
      <c r="J1" s="2" t="s">
        <v>724</v>
      </c>
      <c r="K1" s="2" t="s">
        <v>725</v>
      </c>
      <c r="L1" s="2" t="s">
        <v>726</v>
      </c>
      <c r="M1" s="2" t="s">
        <v>727</v>
      </c>
      <c r="N1" s="2" t="s">
        <v>728</v>
      </c>
      <c r="O1" s="2" t="s">
        <v>729</v>
      </c>
      <c r="P1" s="2" t="s">
        <v>730</v>
      </c>
      <c r="Q1" s="2" t="s">
        <v>731</v>
      </c>
      <c r="R1" s="2" t="s">
        <v>732</v>
      </c>
      <c r="S1" s="2" t="s">
        <v>733</v>
      </c>
      <c r="T1" s="2" t="s">
        <v>734</v>
      </c>
      <c r="U1" s="2" t="s">
        <v>735</v>
      </c>
      <c r="V1" s="2" t="s">
        <v>736</v>
      </c>
      <c r="W1" s="2" t="s">
        <v>737</v>
      </c>
      <c r="X1" s="2" t="s">
        <v>738</v>
      </c>
      <c r="Y1" s="2" t="s">
        <v>739</v>
      </c>
      <c r="Z1" s="2" t="s">
        <v>740</v>
      </c>
      <c r="AA1" s="2" t="s">
        <v>741</v>
      </c>
      <c r="AB1" s="2" t="s">
        <v>742</v>
      </c>
      <c r="AC1" s="2" t="s">
        <v>743</v>
      </c>
      <c r="AD1" s="2" t="s">
        <v>744</v>
      </c>
      <c r="AE1" s="2" t="s">
        <v>745</v>
      </c>
      <c r="AF1" s="2" t="s">
        <v>746</v>
      </c>
      <c r="AG1" s="2" t="s">
        <v>747</v>
      </c>
      <c r="AH1" s="2" t="s">
        <v>748</v>
      </c>
      <c r="AI1" s="2" t="s">
        <v>749</v>
      </c>
      <c r="AJ1" s="2" t="s">
        <v>750</v>
      </c>
      <c r="AK1" s="2" t="s">
        <v>751</v>
      </c>
      <c r="AL1" s="2" t="s">
        <v>752</v>
      </c>
      <c r="AM1" s="2" t="s">
        <v>753</v>
      </c>
    </row>
    <row r="2" spans="1:39">
      <c r="A2" s="2">
        <v>1</v>
      </c>
      <c r="B2" s="2">
        <v>1</v>
      </c>
      <c r="C2" s="2">
        <v>126515001</v>
      </c>
    </row>
    <row r="3" spans="1:39">
      <c r="A3" s="2">
        <v>2</v>
      </c>
      <c r="B3" s="2">
        <v>1</v>
      </c>
      <c r="C3" s="2">
        <v>126515001</v>
      </c>
    </row>
    <row r="4" spans="1:39">
      <c r="A4" s="2">
        <v>3</v>
      </c>
      <c r="B4" s="2">
        <v>1</v>
      </c>
      <c r="C4" s="2">
        <v>126515001</v>
      </c>
    </row>
    <row r="5" spans="1:39">
      <c r="A5" s="2">
        <v>4</v>
      </c>
      <c r="B5" s="2">
        <v>8</v>
      </c>
      <c r="C5" s="2">
        <v>126515001</v>
      </c>
      <c r="D5" s="2">
        <v>123460302</v>
      </c>
      <c r="E5" s="2">
        <v>123463803</v>
      </c>
      <c r="F5" s="2">
        <v>123461302</v>
      </c>
      <c r="G5" s="2">
        <v>123467203</v>
      </c>
      <c r="H5" s="2">
        <v>123468303</v>
      </c>
      <c r="I5" s="2">
        <v>123463507</v>
      </c>
      <c r="J5" s="2">
        <v>123000000</v>
      </c>
    </row>
    <row r="6" spans="1:39">
      <c r="A6" s="2">
        <v>5</v>
      </c>
      <c r="B6" s="2">
        <v>1</v>
      </c>
      <c r="C6" s="2">
        <v>126515001</v>
      </c>
    </row>
    <row r="7" spans="1:39">
      <c r="A7" s="2">
        <v>6</v>
      </c>
      <c r="B7" s="2">
        <v>8</v>
      </c>
      <c r="C7" s="2">
        <v>122092353</v>
      </c>
      <c r="D7" s="2">
        <v>122092002</v>
      </c>
      <c r="E7" s="2">
        <v>122097502</v>
      </c>
      <c r="F7" s="2">
        <v>122092102</v>
      </c>
      <c r="G7" s="2">
        <v>122091002</v>
      </c>
      <c r="H7" s="2">
        <v>122097007</v>
      </c>
      <c r="I7" s="2">
        <v>122091457</v>
      </c>
      <c r="J7" s="2">
        <v>122000000</v>
      </c>
    </row>
    <row r="8" spans="1:39">
      <c r="A8" s="2">
        <v>7</v>
      </c>
      <c r="B8" s="2">
        <v>4</v>
      </c>
      <c r="C8" s="2">
        <v>123461602</v>
      </c>
      <c r="D8" s="2">
        <v>126515001</v>
      </c>
      <c r="E8" s="2">
        <v>123460957</v>
      </c>
      <c r="F8" s="2">
        <v>123000000</v>
      </c>
    </row>
    <row r="9" spans="1:39">
      <c r="A9" s="2">
        <v>8</v>
      </c>
      <c r="B9" s="2">
        <v>6</v>
      </c>
      <c r="C9" s="2">
        <v>125235103</v>
      </c>
      <c r="D9" s="2">
        <v>126515001</v>
      </c>
      <c r="E9" s="2">
        <v>125238402</v>
      </c>
      <c r="F9" s="2">
        <v>125239652</v>
      </c>
      <c r="G9" s="2">
        <v>125232407</v>
      </c>
      <c r="H9" s="2">
        <v>125000000</v>
      </c>
    </row>
    <row r="10" spans="1:39">
      <c r="A10" s="2">
        <v>9</v>
      </c>
      <c r="B10" s="2">
        <v>15</v>
      </c>
      <c r="C10" s="2">
        <v>125234103</v>
      </c>
      <c r="D10" s="2">
        <v>125236903</v>
      </c>
      <c r="E10" s="2">
        <v>124158503</v>
      </c>
      <c r="F10" s="2">
        <v>125239603</v>
      </c>
      <c r="G10" s="2">
        <v>125237903</v>
      </c>
      <c r="H10" s="2">
        <v>125231303</v>
      </c>
      <c r="I10" s="2">
        <v>125231232</v>
      </c>
      <c r="J10" s="2">
        <v>125237702</v>
      </c>
      <c r="K10" s="2">
        <v>124150503</v>
      </c>
      <c r="L10" s="2">
        <v>124154003</v>
      </c>
      <c r="M10" s="2">
        <v>124159002</v>
      </c>
      <c r="N10" s="2">
        <v>125232407</v>
      </c>
      <c r="O10" s="2">
        <v>124151607</v>
      </c>
      <c r="P10" s="2">
        <v>125000000</v>
      </c>
      <c r="Q10" s="2">
        <v>124000000</v>
      </c>
    </row>
    <row r="11" spans="1:39">
      <c r="A11" s="2">
        <v>10</v>
      </c>
      <c r="B11" s="2">
        <v>13</v>
      </c>
      <c r="C11" s="2">
        <v>122091303</v>
      </c>
      <c r="D11" s="2">
        <v>122092353</v>
      </c>
      <c r="E11" s="2">
        <v>123465702</v>
      </c>
      <c r="F11" s="2">
        <v>122091352</v>
      </c>
      <c r="G11" s="2">
        <v>122097203</v>
      </c>
      <c r="H11" s="2">
        <v>122097604</v>
      </c>
      <c r="I11" s="2">
        <v>122098202</v>
      </c>
      <c r="J11" s="2">
        <v>122092102</v>
      </c>
      <c r="K11" s="2">
        <v>122091457</v>
      </c>
      <c r="L11" s="2">
        <v>122097007</v>
      </c>
      <c r="M11" s="2">
        <v>123465507</v>
      </c>
      <c r="N11" s="2">
        <v>122000000</v>
      </c>
      <c r="O11" s="2">
        <v>123000000</v>
      </c>
    </row>
    <row r="12" spans="1:39">
      <c r="A12" s="2">
        <v>11</v>
      </c>
      <c r="B12" s="2">
        <v>13</v>
      </c>
      <c r="C12" s="2">
        <v>114062503</v>
      </c>
      <c r="D12" s="2">
        <v>114066503</v>
      </c>
      <c r="E12" s="2">
        <v>114067002</v>
      </c>
      <c r="F12" s="2">
        <v>114060503</v>
      </c>
      <c r="G12" s="2">
        <v>114069103</v>
      </c>
      <c r="H12" s="2">
        <v>114069353</v>
      </c>
      <c r="I12" s="2">
        <v>114062003</v>
      </c>
      <c r="J12" s="2">
        <v>114063003</v>
      </c>
      <c r="K12" s="2">
        <v>114065503</v>
      </c>
      <c r="L12" s="2">
        <v>114064003</v>
      </c>
      <c r="M12" s="2">
        <v>114060557</v>
      </c>
      <c r="N12" s="2">
        <v>114067107</v>
      </c>
      <c r="O12" s="2">
        <v>114000000</v>
      </c>
    </row>
    <row r="13" spans="1:39">
      <c r="A13" s="2">
        <v>12</v>
      </c>
      <c r="B13" s="2">
        <v>15</v>
      </c>
      <c r="C13" s="2">
        <v>123469303</v>
      </c>
      <c r="D13" s="2">
        <v>123465303</v>
      </c>
      <c r="E13" s="2">
        <v>123463603</v>
      </c>
      <c r="F13" s="2">
        <v>123464603</v>
      </c>
      <c r="G13" s="2">
        <v>123465702</v>
      </c>
      <c r="H13" s="2">
        <v>123468303</v>
      </c>
      <c r="I13" s="2">
        <v>123461602</v>
      </c>
      <c r="J13" s="2">
        <v>123460504</v>
      </c>
      <c r="K13" s="2">
        <v>123467103</v>
      </c>
      <c r="L13" s="2">
        <v>123468503</v>
      </c>
      <c r="M13" s="2">
        <v>123460302</v>
      </c>
      <c r="N13" s="2">
        <v>123465507</v>
      </c>
      <c r="O13" s="2">
        <v>123460957</v>
      </c>
      <c r="P13" s="2">
        <v>123463507</v>
      </c>
      <c r="Q13" s="2">
        <v>123000000</v>
      </c>
    </row>
    <row r="14" spans="1:39">
      <c r="A14" s="2">
        <v>13</v>
      </c>
      <c r="B14" s="2">
        <v>16</v>
      </c>
      <c r="C14" s="2">
        <v>113364002</v>
      </c>
      <c r="D14" s="2">
        <v>113362303</v>
      </c>
      <c r="E14" s="2">
        <v>113367003</v>
      </c>
      <c r="F14" s="2">
        <v>113365203</v>
      </c>
      <c r="G14" s="2">
        <v>113361703</v>
      </c>
      <c r="H14" s="2">
        <v>113363603</v>
      </c>
      <c r="I14" s="2">
        <v>114063003</v>
      </c>
      <c r="J14" s="2">
        <v>113365303</v>
      </c>
      <c r="K14" s="2">
        <v>114068103</v>
      </c>
      <c r="L14" s="2">
        <v>124156503</v>
      </c>
      <c r="M14" s="2">
        <v>114060557</v>
      </c>
      <c r="N14" s="2">
        <v>124151607</v>
      </c>
      <c r="O14" s="2">
        <v>113363807</v>
      </c>
      <c r="P14" s="2">
        <v>114000000</v>
      </c>
      <c r="Q14" s="2">
        <v>113000000</v>
      </c>
      <c r="R14" s="2">
        <v>124000000</v>
      </c>
    </row>
    <row r="15" spans="1:39">
      <c r="A15" s="2">
        <v>14</v>
      </c>
      <c r="B15" s="2">
        <v>15</v>
      </c>
      <c r="C15" s="2">
        <v>120484803</v>
      </c>
      <c r="D15" s="2">
        <v>121390302</v>
      </c>
      <c r="E15" s="2">
        <v>121395103</v>
      </c>
      <c r="F15" s="2">
        <v>120484903</v>
      </c>
      <c r="G15" s="2">
        <v>120481002</v>
      </c>
      <c r="H15" s="2">
        <v>121397803</v>
      </c>
      <c r="I15" s="2">
        <v>121394503</v>
      </c>
      <c r="J15" s="2">
        <v>121391303</v>
      </c>
      <c r="K15" s="2">
        <v>121395603</v>
      </c>
      <c r="L15" s="2">
        <v>121392303</v>
      </c>
      <c r="M15" s="2">
        <v>121393007</v>
      </c>
      <c r="N15" s="2">
        <v>120483007</v>
      </c>
      <c r="O15" s="2">
        <v>120481107</v>
      </c>
      <c r="P15" s="2">
        <v>121000000</v>
      </c>
      <c r="Q15" s="2">
        <v>120000000</v>
      </c>
    </row>
    <row r="16" spans="1:39">
      <c r="A16" s="2">
        <v>15</v>
      </c>
      <c r="B16" s="2">
        <v>9</v>
      </c>
      <c r="C16" s="2">
        <v>115222752</v>
      </c>
      <c r="D16" s="2">
        <v>115226003</v>
      </c>
      <c r="E16" s="2">
        <v>115224003</v>
      </c>
      <c r="F16" s="2">
        <v>115228303</v>
      </c>
      <c r="G16" s="2">
        <v>115228003</v>
      </c>
      <c r="H16" s="2">
        <v>115221402</v>
      </c>
      <c r="I16" s="2">
        <v>115221753</v>
      </c>
      <c r="J16" s="2">
        <v>115221607</v>
      </c>
      <c r="K16" s="2">
        <v>115000000</v>
      </c>
    </row>
    <row r="17" spans="1:39">
      <c r="A17" s="2">
        <v>16</v>
      </c>
      <c r="B17" s="2">
        <v>17</v>
      </c>
      <c r="C17" s="2">
        <v>121394603</v>
      </c>
      <c r="D17" s="2">
        <v>122098003</v>
      </c>
      <c r="E17" s="2">
        <v>121395103</v>
      </c>
      <c r="F17" s="2">
        <v>122098403</v>
      </c>
      <c r="G17" s="2">
        <v>123467103</v>
      </c>
      <c r="H17" s="2">
        <v>121390302</v>
      </c>
      <c r="I17" s="2">
        <v>122098103</v>
      </c>
      <c r="J17" s="2">
        <v>123465702</v>
      </c>
      <c r="K17" s="2">
        <v>121392303</v>
      </c>
      <c r="L17" s="2">
        <v>121395703</v>
      </c>
      <c r="M17" s="2">
        <v>121394503</v>
      </c>
      <c r="N17" s="2">
        <v>123465507</v>
      </c>
      <c r="O17" s="2">
        <v>121393007</v>
      </c>
      <c r="P17" s="2">
        <v>122099007</v>
      </c>
      <c r="Q17" s="2">
        <v>123000000</v>
      </c>
      <c r="R17" s="2">
        <v>121000000</v>
      </c>
      <c r="S17" s="2">
        <v>122000000</v>
      </c>
    </row>
    <row r="18" spans="1:39">
      <c r="A18" s="2">
        <v>17</v>
      </c>
      <c r="B18" s="2">
        <v>10</v>
      </c>
      <c r="C18" s="2">
        <v>123464502</v>
      </c>
      <c r="D18" s="2">
        <v>123468402</v>
      </c>
      <c r="E18" s="2">
        <v>125234502</v>
      </c>
      <c r="F18" s="2">
        <v>123465602</v>
      </c>
      <c r="G18" s="2">
        <v>125237603</v>
      </c>
      <c r="H18" s="2">
        <v>124151607</v>
      </c>
      <c r="I18" s="2">
        <v>125232407</v>
      </c>
      <c r="J18" s="2">
        <v>123460957</v>
      </c>
      <c r="K18" s="2">
        <v>125000000</v>
      </c>
      <c r="L18" s="2">
        <v>123000000</v>
      </c>
    </row>
    <row r="19" spans="1:39">
      <c r="A19" s="2">
        <v>18</v>
      </c>
      <c r="B19" s="2">
        <v>10</v>
      </c>
      <c r="C19" s="2">
        <v>120481002</v>
      </c>
      <c r="D19" s="2">
        <v>120483302</v>
      </c>
      <c r="E19" s="2">
        <v>120486003</v>
      </c>
      <c r="F19" s="2">
        <v>120488603</v>
      </c>
      <c r="G19" s="2">
        <v>120484803</v>
      </c>
      <c r="H19" s="2">
        <v>120485603</v>
      </c>
      <c r="I19" s="2">
        <v>120480803</v>
      </c>
      <c r="J19" s="2">
        <v>120483007</v>
      </c>
      <c r="K19" s="2">
        <v>120481107</v>
      </c>
      <c r="L19" s="2">
        <v>120000000</v>
      </c>
    </row>
    <row r="20" spans="1:39">
      <c r="A20" s="2">
        <v>19</v>
      </c>
      <c r="B20" s="2">
        <v>11</v>
      </c>
      <c r="C20" s="2">
        <v>124157802</v>
      </c>
      <c r="D20" s="2">
        <v>124150503</v>
      </c>
      <c r="E20" s="2">
        <v>124159002</v>
      </c>
      <c r="F20" s="2">
        <v>124152003</v>
      </c>
      <c r="G20" s="2">
        <v>124158503</v>
      </c>
      <c r="H20" s="2">
        <v>124156503</v>
      </c>
      <c r="I20" s="2">
        <v>124151902</v>
      </c>
      <c r="J20" s="2">
        <v>124153503</v>
      </c>
      <c r="K20" s="2">
        <v>124156703</v>
      </c>
      <c r="L20" s="2">
        <v>124151607</v>
      </c>
      <c r="M20" s="2">
        <v>124000000</v>
      </c>
    </row>
    <row r="21" spans="1:39">
      <c r="A21" s="2">
        <v>20</v>
      </c>
      <c r="B21" s="2">
        <v>31</v>
      </c>
      <c r="C21" s="2">
        <v>119583003</v>
      </c>
      <c r="D21" s="2">
        <v>119648703</v>
      </c>
      <c r="E21" s="2">
        <v>119584603</v>
      </c>
      <c r="F21" s="2">
        <v>118402603</v>
      </c>
      <c r="G21" s="2">
        <v>119665003</v>
      </c>
      <c r="H21" s="2">
        <v>118406003</v>
      </c>
      <c r="I21" s="2">
        <v>118401603</v>
      </c>
      <c r="J21" s="2">
        <v>120452003</v>
      </c>
      <c r="K21" s="2">
        <v>118667503</v>
      </c>
      <c r="L21" s="2">
        <v>118409302</v>
      </c>
      <c r="M21" s="2">
        <v>119581003</v>
      </c>
      <c r="N21" s="2">
        <v>119648903</v>
      </c>
      <c r="O21" s="2">
        <v>119586503</v>
      </c>
      <c r="P21" s="2">
        <v>118403903</v>
      </c>
      <c r="Q21" s="2">
        <v>119584503</v>
      </c>
      <c r="R21" s="2">
        <v>118403003</v>
      </c>
      <c r="S21" s="2">
        <v>120522003</v>
      </c>
      <c r="T21" s="2">
        <v>118409203</v>
      </c>
      <c r="U21" s="2">
        <v>119648303</v>
      </c>
      <c r="V21" s="2">
        <v>117089003</v>
      </c>
      <c r="W21" s="2">
        <v>119582503</v>
      </c>
      <c r="X21" s="2">
        <v>119584707</v>
      </c>
      <c r="Y21" s="2">
        <v>117080607</v>
      </c>
      <c r="Z21" s="2">
        <v>118408607</v>
      </c>
      <c r="AA21" s="2">
        <v>118408707</v>
      </c>
      <c r="AB21" s="2">
        <v>119354207</v>
      </c>
      <c r="AC21" s="2">
        <v>120454507</v>
      </c>
      <c r="AD21" s="2">
        <v>120000000</v>
      </c>
      <c r="AE21" s="2">
        <v>117000000</v>
      </c>
      <c r="AF21" s="2">
        <v>118000000</v>
      </c>
      <c r="AG21" s="2">
        <v>119000000</v>
      </c>
    </row>
    <row r="22" spans="1:39">
      <c r="A22" s="2">
        <v>21</v>
      </c>
      <c r="B22" s="2">
        <v>33</v>
      </c>
      <c r="C22" s="2">
        <v>104107803</v>
      </c>
      <c r="D22" s="2">
        <v>106167504</v>
      </c>
      <c r="E22" s="2">
        <v>105628302</v>
      </c>
      <c r="F22" s="2">
        <v>106618603</v>
      </c>
      <c r="G22" s="2">
        <v>106168003</v>
      </c>
      <c r="H22" s="2">
        <v>106161203</v>
      </c>
      <c r="I22" s="2">
        <v>105204703</v>
      </c>
      <c r="J22" s="2">
        <v>128033053</v>
      </c>
      <c r="K22" s="2">
        <v>106612203</v>
      </c>
      <c r="L22" s="2">
        <v>106617203</v>
      </c>
      <c r="M22" s="2">
        <v>106611303</v>
      </c>
      <c r="N22" s="2">
        <v>105251453</v>
      </c>
      <c r="O22" s="2">
        <v>106616203</v>
      </c>
      <c r="P22" s="2">
        <v>106160303</v>
      </c>
      <c r="Q22" s="2">
        <v>104105353</v>
      </c>
      <c r="R22" s="2">
        <v>106169003</v>
      </c>
      <c r="S22" s="2">
        <v>106272003</v>
      </c>
      <c r="T22" s="2">
        <v>104107503</v>
      </c>
      <c r="U22" s="2">
        <v>104103603</v>
      </c>
      <c r="V22" s="2">
        <v>106166503</v>
      </c>
      <c r="W22" s="2">
        <v>106161703</v>
      </c>
      <c r="X22" s="2">
        <v>104101252</v>
      </c>
      <c r="Y22" s="2">
        <v>128034607</v>
      </c>
      <c r="Z22" s="2">
        <v>106619107</v>
      </c>
      <c r="AA22" s="2">
        <v>104101307</v>
      </c>
      <c r="AB22" s="2">
        <v>103023807</v>
      </c>
      <c r="AC22" s="2">
        <v>105201407</v>
      </c>
      <c r="AD22" s="2">
        <v>106161357</v>
      </c>
      <c r="AE22" s="2">
        <v>105628007</v>
      </c>
      <c r="AF22" s="2">
        <v>128000000</v>
      </c>
      <c r="AG22" s="2">
        <v>106000000</v>
      </c>
      <c r="AH22" s="2">
        <v>104000000</v>
      </c>
      <c r="AI22" s="2">
        <v>105000000</v>
      </c>
    </row>
    <row r="23" spans="1:39">
      <c r="A23" s="2">
        <v>22</v>
      </c>
      <c r="B23" s="2">
        <v>18</v>
      </c>
      <c r="C23" s="2">
        <v>119354603</v>
      </c>
      <c r="D23" s="2">
        <v>119356603</v>
      </c>
      <c r="E23" s="2">
        <v>118409203</v>
      </c>
      <c r="F23" s="2">
        <v>119350303</v>
      </c>
      <c r="G23" s="2">
        <v>119355503</v>
      </c>
      <c r="H23" s="2">
        <v>118667503</v>
      </c>
      <c r="I23" s="2">
        <v>119352203</v>
      </c>
      <c r="J23" s="2">
        <v>118408852</v>
      </c>
      <c r="K23" s="2">
        <v>119357402</v>
      </c>
      <c r="L23" s="2">
        <v>119357003</v>
      </c>
      <c r="M23" s="2">
        <v>118406602</v>
      </c>
      <c r="N23" s="2">
        <v>119665003</v>
      </c>
      <c r="O23" s="2">
        <v>119354207</v>
      </c>
      <c r="P23" s="2">
        <v>118408707</v>
      </c>
      <c r="Q23" s="2">
        <v>118408607</v>
      </c>
      <c r="R23" s="2">
        <v>119584707</v>
      </c>
      <c r="S23" s="2">
        <v>119000000</v>
      </c>
      <c r="T23" s="2">
        <v>118000000</v>
      </c>
    </row>
    <row r="24" spans="1:39">
      <c r="A24" s="2">
        <v>23</v>
      </c>
      <c r="B24" s="2">
        <v>31</v>
      </c>
      <c r="C24" s="2">
        <v>117080503</v>
      </c>
      <c r="D24" s="2">
        <v>117415303</v>
      </c>
      <c r="E24" s="2">
        <v>109532804</v>
      </c>
      <c r="F24" s="2">
        <v>117086003</v>
      </c>
      <c r="G24" s="2">
        <v>116605003</v>
      </c>
      <c r="H24" s="2">
        <v>117597003</v>
      </c>
      <c r="I24" s="2">
        <v>117412003</v>
      </c>
      <c r="J24" s="2">
        <v>116604003</v>
      </c>
      <c r="K24" s="2">
        <v>117081003</v>
      </c>
      <c r="L24" s="2">
        <v>117086503</v>
      </c>
      <c r="M24" s="2">
        <v>117598503</v>
      </c>
      <c r="N24" s="2">
        <v>117089003</v>
      </c>
      <c r="O24" s="2">
        <v>117576303</v>
      </c>
      <c r="P24" s="2">
        <v>117415103</v>
      </c>
      <c r="Q24" s="2">
        <v>117086653</v>
      </c>
      <c r="R24" s="2">
        <v>117596003</v>
      </c>
      <c r="S24" s="2">
        <v>117414203</v>
      </c>
      <c r="T24" s="2">
        <v>117414003</v>
      </c>
      <c r="U24" s="2">
        <v>117417202</v>
      </c>
      <c r="V24" s="2">
        <v>117416103</v>
      </c>
      <c r="W24" s="2">
        <v>117083004</v>
      </c>
      <c r="X24" s="2">
        <v>116495003</v>
      </c>
      <c r="Y24" s="2">
        <v>117415004</v>
      </c>
      <c r="Z24" s="2">
        <v>116498003</v>
      </c>
      <c r="AA24" s="2">
        <v>116606707</v>
      </c>
      <c r="AB24" s="2">
        <v>117414807</v>
      </c>
      <c r="AC24" s="2">
        <v>117080607</v>
      </c>
      <c r="AD24" s="2">
        <v>109420107</v>
      </c>
      <c r="AE24" s="2">
        <v>116000000</v>
      </c>
      <c r="AF24" s="2">
        <v>109000000</v>
      </c>
      <c r="AG24" s="2">
        <v>117000000</v>
      </c>
    </row>
    <row r="25" spans="1:39">
      <c r="A25" s="2">
        <v>24</v>
      </c>
      <c r="B25" s="2">
        <v>17</v>
      </c>
      <c r="C25" s="2">
        <v>114061503</v>
      </c>
      <c r="D25" s="2">
        <v>123466303</v>
      </c>
      <c r="E25" s="2">
        <v>123468603</v>
      </c>
      <c r="F25" s="2">
        <v>114060853</v>
      </c>
      <c r="G25" s="2">
        <v>123465702</v>
      </c>
      <c r="H25" s="2">
        <v>123467303</v>
      </c>
      <c r="I25" s="2">
        <v>123466403</v>
      </c>
      <c r="J25" s="2">
        <v>123467103</v>
      </c>
      <c r="K25" s="2">
        <v>123466103</v>
      </c>
      <c r="L25" s="2">
        <v>114066503</v>
      </c>
      <c r="M25" s="2">
        <v>114060753</v>
      </c>
      <c r="N25" s="2">
        <v>124151607</v>
      </c>
      <c r="O25" s="2">
        <v>123465507</v>
      </c>
      <c r="P25" s="2">
        <v>123469007</v>
      </c>
      <c r="Q25" s="2">
        <v>114060557</v>
      </c>
      <c r="R25" s="2">
        <v>114000000</v>
      </c>
      <c r="S25" s="2">
        <v>123000000</v>
      </c>
    </row>
    <row r="26" spans="1:39">
      <c r="A26" s="2">
        <v>25</v>
      </c>
      <c r="B26" s="2">
        <v>37</v>
      </c>
      <c r="C26" s="2">
        <v>109122703</v>
      </c>
      <c r="D26" s="2">
        <v>109537504</v>
      </c>
      <c r="E26" s="2">
        <v>109535504</v>
      </c>
      <c r="F26" s="2">
        <v>109530304</v>
      </c>
      <c r="G26" s="2">
        <v>106172003</v>
      </c>
      <c r="H26" s="2">
        <v>109426303</v>
      </c>
      <c r="I26" s="2">
        <v>109427503</v>
      </c>
      <c r="J26" s="2">
        <v>110148002</v>
      </c>
      <c r="K26" s="2">
        <v>106272003</v>
      </c>
      <c r="L26" s="2">
        <v>110183602</v>
      </c>
      <c r="M26" s="2">
        <v>109532804</v>
      </c>
      <c r="N26" s="2">
        <v>109243503</v>
      </c>
      <c r="O26" s="2">
        <v>110147003</v>
      </c>
      <c r="P26" s="2">
        <v>109426003</v>
      </c>
      <c r="Q26" s="2">
        <v>109422303</v>
      </c>
      <c r="R26" s="2">
        <v>110141103</v>
      </c>
      <c r="S26" s="2">
        <v>109420803</v>
      </c>
      <c r="T26" s="2">
        <v>106330803</v>
      </c>
      <c r="U26" s="2">
        <v>106330703</v>
      </c>
      <c r="V26" s="2">
        <v>109531304</v>
      </c>
      <c r="W26" s="2">
        <v>109248003</v>
      </c>
      <c r="X26" s="2">
        <v>109246003</v>
      </c>
      <c r="Y26" s="2">
        <v>110141003</v>
      </c>
      <c r="Z26" s="2">
        <v>110179003</v>
      </c>
      <c r="AA26" s="2">
        <v>117414003</v>
      </c>
      <c r="AB26" s="2">
        <v>106161703</v>
      </c>
      <c r="AC26" s="2">
        <v>106333407</v>
      </c>
      <c r="AD26" s="2">
        <v>110141607</v>
      </c>
      <c r="AE26" s="2">
        <v>106619107</v>
      </c>
      <c r="AF26" s="2">
        <v>109420107</v>
      </c>
      <c r="AG26" s="2">
        <v>110171607</v>
      </c>
      <c r="AH26" s="2">
        <v>110183707</v>
      </c>
      <c r="AI26" s="2">
        <v>106161357</v>
      </c>
      <c r="AJ26" s="2">
        <v>106000000</v>
      </c>
      <c r="AK26" s="2">
        <v>110000000</v>
      </c>
      <c r="AL26" s="2">
        <v>117000000</v>
      </c>
      <c r="AM26" s="2">
        <v>109000000</v>
      </c>
    </row>
    <row r="27" spans="1:39">
      <c r="A27" s="2">
        <v>26</v>
      </c>
      <c r="B27" s="2">
        <v>10</v>
      </c>
      <c r="C27" s="2">
        <v>125235502</v>
      </c>
      <c r="D27" s="2">
        <v>125237903</v>
      </c>
      <c r="E27" s="2">
        <v>125239452</v>
      </c>
      <c r="F27" s="2">
        <v>125239603</v>
      </c>
      <c r="G27" s="2">
        <v>125238502</v>
      </c>
      <c r="H27" s="2">
        <v>125237702</v>
      </c>
      <c r="I27" s="2">
        <v>125235103</v>
      </c>
      <c r="J27" s="2">
        <v>125239652</v>
      </c>
      <c r="K27" s="2">
        <v>125232407</v>
      </c>
      <c r="L27" s="2">
        <v>125000000</v>
      </c>
    </row>
    <row r="28" spans="1:39">
      <c r="A28" s="2">
        <v>27</v>
      </c>
      <c r="B28" s="2">
        <v>31</v>
      </c>
      <c r="C28" s="2">
        <v>116197503</v>
      </c>
      <c r="D28" s="2">
        <v>118401403</v>
      </c>
      <c r="E28" s="2">
        <v>116495003</v>
      </c>
      <c r="F28" s="2">
        <v>116498003</v>
      </c>
      <c r="G28" s="2">
        <v>116493503</v>
      </c>
      <c r="H28" s="2">
        <v>118406003</v>
      </c>
      <c r="I28" s="2">
        <v>118403302</v>
      </c>
      <c r="J28" s="2">
        <v>116555003</v>
      </c>
      <c r="K28" s="2">
        <v>116191503</v>
      </c>
      <c r="L28" s="2">
        <v>116191004</v>
      </c>
      <c r="M28" s="2">
        <v>116495103</v>
      </c>
      <c r="N28" s="2">
        <v>116557103</v>
      </c>
      <c r="O28" s="2">
        <v>116496603</v>
      </c>
      <c r="P28" s="2">
        <v>118402603</v>
      </c>
      <c r="Q28" s="2">
        <v>116191203</v>
      </c>
      <c r="R28" s="2">
        <v>116471803</v>
      </c>
      <c r="S28" s="2">
        <v>116195004</v>
      </c>
      <c r="T28" s="2">
        <v>129545003</v>
      </c>
      <c r="U28" s="2">
        <v>116496503</v>
      </c>
      <c r="V28" s="2">
        <v>116191103</v>
      </c>
      <c r="W28" s="2">
        <v>118408607</v>
      </c>
      <c r="X28" s="2">
        <v>129546907</v>
      </c>
      <c r="Y28" s="2">
        <v>116191757</v>
      </c>
      <c r="Z28" s="2">
        <v>117414807</v>
      </c>
      <c r="AA28" s="2">
        <v>118403207</v>
      </c>
      <c r="AB28" s="2">
        <v>116606707</v>
      </c>
      <c r="AC28" s="2">
        <v>118408707</v>
      </c>
      <c r="AD28" s="2">
        <v>116495207</v>
      </c>
      <c r="AE28" s="2">
        <v>129000000</v>
      </c>
      <c r="AF28" s="2">
        <v>116000000</v>
      </c>
      <c r="AG28" s="2">
        <v>118000000</v>
      </c>
    </row>
    <row r="29" spans="1:39">
      <c r="A29" s="2">
        <v>28</v>
      </c>
      <c r="B29" s="2">
        <v>13</v>
      </c>
      <c r="C29" s="2">
        <v>112672803</v>
      </c>
      <c r="D29" s="2">
        <v>112676403</v>
      </c>
      <c r="E29" s="2">
        <v>112675503</v>
      </c>
      <c r="F29" s="2">
        <v>112679403</v>
      </c>
      <c r="G29" s="2">
        <v>112672203</v>
      </c>
      <c r="H29" s="2">
        <v>112676503</v>
      </c>
      <c r="I29" s="2">
        <v>112671603</v>
      </c>
      <c r="J29" s="2">
        <v>112671303</v>
      </c>
      <c r="K29" s="2">
        <v>112676703</v>
      </c>
      <c r="L29" s="2">
        <v>112676203</v>
      </c>
      <c r="M29" s="2">
        <v>112015106</v>
      </c>
      <c r="N29" s="2">
        <v>112679107</v>
      </c>
      <c r="O29" s="2">
        <v>112000000</v>
      </c>
    </row>
    <row r="30" spans="1:39">
      <c r="A30" s="2">
        <v>29</v>
      </c>
      <c r="B30" s="2">
        <v>27</v>
      </c>
      <c r="C30" s="2">
        <v>129547803</v>
      </c>
      <c r="D30" s="2">
        <v>129546003</v>
      </c>
      <c r="E30" s="2">
        <v>129544703</v>
      </c>
      <c r="F30" s="2">
        <v>121139004</v>
      </c>
      <c r="G30" s="2">
        <v>129548803</v>
      </c>
      <c r="H30" s="2">
        <v>118403302</v>
      </c>
      <c r="I30" s="2">
        <v>121135503</v>
      </c>
      <c r="J30" s="2">
        <v>121135003</v>
      </c>
      <c r="K30" s="2">
        <v>129546803</v>
      </c>
      <c r="L30" s="2">
        <v>121136603</v>
      </c>
      <c r="M30" s="2">
        <v>118401403</v>
      </c>
      <c r="N30" s="2">
        <v>129546103</v>
      </c>
      <c r="O30" s="2">
        <v>129544503</v>
      </c>
      <c r="P30" s="2">
        <v>129540803</v>
      </c>
      <c r="Q30" s="2">
        <v>129547203</v>
      </c>
      <c r="R30" s="2">
        <v>129545003</v>
      </c>
      <c r="S30" s="2">
        <v>129547303</v>
      </c>
      <c r="T30" s="2">
        <v>121136503</v>
      </c>
      <c r="U30" s="2">
        <v>118408852</v>
      </c>
      <c r="V30" s="2">
        <v>129547603</v>
      </c>
      <c r="W30" s="2">
        <v>129546907</v>
      </c>
      <c r="X30" s="2">
        <v>118408607</v>
      </c>
      <c r="Y30" s="2">
        <v>121131507</v>
      </c>
      <c r="Z30" s="2">
        <v>118403207</v>
      </c>
      <c r="AA30" s="2">
        <v>129000000</v>
      </c>
      <c r="AB30" s="2">
        <v>121000000</v>
      </c>
      <c r="AC30" s="2">
        <v>118000000</v>
      </c>
    </row>
    <row r="31" spans="1:39">
      <c r="A31" s="2">
        <v>30</v>
      </c>
      <c r="B31" s="2">
        <v>30</v>
      </c>
      <c r="C31" s="2">
        <v>111297504</v>
      </c>
      <c r="D31" s="2">
        <v>108116003</v>
      </c>
      <c r="E31" s="2">
        <v>111343603</v>
      </c>
      <c r="F31" s="2">
        <v>111444602</v>
      </c>
      <c r="G31" s="2">
        <v>108073503</v>
      </c>
      <c r="H31" s="2">
        <v>111291304</v>
      </c>
      <c r="I31" s="2">
        <v>111316003</v>
      </c>
      <c r="J31" s="2">
        <v>108077503</v>
      </c>
      <c r="K31" s="2">
        <v>108071504</v>
      </c>
      <c r="L31" s="2">
        <v>108058003</v>
      </c>
      <c r="M31" s="2">
        <v>108079004</v>
      </c>
      <c r="N31" s="2">
        <v>111312804</v>
      </c>
      <c r="O31" s="2">
        <v>108070502</v>
      </c>
      <c r="P31" s="2">
        <v>108078003</v>
      </c>
      <c r="Q31" s="2">
        <v>111312503</v>
      </c>
      <c r="R31" s="2">
        <v>108071003</v>
      </c>
      <c r="S31" s="2">
        <v>111292304</v>
      </c>
      <c r="T31" s="2">
        <v>115503004</v>
      </c>
      <c r="U31" s="2">
        <v>111317503</v>
      </c>
      <c r="V31" s="2">
        <v>111292507</v>
      </c>
      <c r="W31" s="2">
        <v>108051307</v>
      </c>
      <c r="X31" s="2">
        <v>108110307</v>
      </c>
      <c r="Y31" s="2">
        <v>116606707</v>
      </c>
      <c r="Z31" s="2">
        <v>111312607</v>
      </c>
      <c r="AA31" s="2">
        <v>115211657</v>
      </c>
      <c r="AB31" s="2">
        <v>108070607</v>
      </c>
      <c r="AC31" s="2">
        <v>111444307</v>
      </c>
      <c r="AD31" s="2">
        <v>108000000</v>
      </c>
      <c r="AE31" s="2">
        <v>111000000</v>
      </c>
      <c r="AF31" s="2">
        <v>115000000</v>
      </c>
    </row>
    <row r="32" spans="1:39">
      <c r="A32" s="2">
        <v>31</v>
      </c>
      <c r="B32" s="2">
        <v>12</v>
      </c>
      <c r="C32" s="2">
        <v>112678503</v>
      </c>
      <c r="D32" s="2">
        <v>112679002</v>
      </c>
      <c r="E32" s="2">
        <v>112671303</v>
      </c>
      <c r="F32" s="2">
        <v>115219002</v>
      </c>
      <c r="G32" s="2">
        <v>115216503</v>
      </c>
      <c r="H32" s="2">
        <v>112674403</v>
      </c>
      <c r="I32" s="2">
        <v>115674603</v>
      </c>
      <c r="J32" s="2">
        <v>112671803</v>
      </c>
      <c r="K32" s="2">
        <v>112679107</v>
      </c>
      <c r="L32" s="2">
        <v>115211657</v>
      </c>
      <c r="M32" s="2">
        <v>115000000</v>
      </c>
      <c r="N32" s="2">
        <v>112000000</v>
      </c>
    </row>
    <row r="33" spans="1:38">
      <c r="A33" s="2">
        <v>32</v>
      </c>
      <c r="B33" s="2">
        <v>36</v>
      </c>
      <c r="C33" s="2">
        <v>108568404</v>
      </c>
      <c r="D33" s="2">
        <v>108053003</v>
      </c>
      <c r="E33" s="2">
        <v>107657503</v>
      </c>
      <c r="F33" s="2">
        <v>108567004</v>
      </c>
      <c r="G33" s="2">
        <v>108056004</v>
      </c>
      <c r="H33" s="2">
        <v>108071504</v>
      </c>
      <c r="I33" s="2">
        <v>101260303</v>
      </c>
      <c r="J33" s="2">
        <v>108051003</v>
      </c>
      <c r="K33" s="2">
        <v>107650603</v>
      </c>
      <c r="L33" s="2">
        <v>108561003</v>
      </c>
      <c r="M33" s="2">
        <v>101262903</v>
      </c>
      <c r="N33" s="2">
        <v>108566303</v>
      </c>
      <c r="O33" s="2">
        <v>108051503</v>
      </c>
      <c r="P33" s="2">
        <v>101268003</v>
      </c>
      <c r="Q33" s="2">
        <v>101264003</v>
      </c>
      <c r="R33" s="2">
        <v>108565503</v>
      </c>
      <c r="S33" s="2">
        <v>108569103</v>
      </c>
      <c r="T33" s="2">
        <v>108565203</v>
      </c>
      <c r="U33" s="2">
        <v>108561803</v>
      </c>
      <c r="V33" s="2">
        <v>108567204</v>
      </c>
      <c r="W33" s="2">
        <v>101261302</v>
      </c>
      <c r="X33" s="2">
        <v>108567404</v>
      </c>
      <c r="Y33" s="2">
        <v>101260803</v>
      </c>
      <c r="Z33" s="2">
        <v>108058003</v>
      </c>
      <c r="AA33" s="2">
        <v>108567703</v>
      </c>
      <c r="AB33" s="2">
        <v>101634207</v>
      </c>
      <c r="AC33" s="2">
        <v>101266007</v>
      </c>
      <c r="AD33" s="2">
        <v>108070607</v>
      </c>
      <c r="AE33" s="2">
        <v>108112607</v>
      </c>
      <c r="AF33" s="2">
        <v>107651207</v>
      </c>
      <c r="AG33" s="2">
        <v>101262507</v>
      </c>
      <c r="AH33" s="2">
        <v>108567807</v>
      </c>
      <c r="AI33" s="2">
        <v>108051307</v>
      </c>
      <c r="AJ33" s="2">
        <v>101000000</v>
      </c>
      <c r="AK33" s="2">
        <v>108000000</v>
      </c>
      <c r="AL33" s="2">
        <v>107000000</v>
      </c>
    </row>
    <row r="34" spans="1:38">
      <c r="A34" s="2">
        <v>33</v>
      </c>
      <c r="B34" s="2">
        <v>17</v>
      </c>
      <c r="C34" s="2">
        <v>112013054</v>
      </c>
      <c r="D34" s="2">
        <v>112286003</v>
      </c>
      <c r="E34" s="2">
        <v>115218003</v>
      </c>
      <c r="F34" s="2">
        <v>112281302</v>
      </c>
      <c r="G34" s="2">
        <v>112283003</v>
      </c>
      <c r="H34" s="2">
        <v>112011603</v>
      </c>
      <c r="I34" s="2">
        <v>112289003</v>
      </c>
      <c r="J34" s="2">
        <v>112015203</v>
      </c>
      <c r="K34" s="2">
        <v>112282004</v>
      </c>
      <c r="L34" s="2">
        <v>112011103</v>
      </c>
      <c r="M34" s="2">
        <v>112018523</v>
      </c>
      <c r="N34" s="2">
        <v>112013753</v>
      </c>
      <c r="O34" s="2">
        <v>115211657</v>
      </c>
      <c r="P34" s="2">
        <v>112015106</v>
      </c>
      <c r="Q34" s="2">
        <v>112282307</v>
      </c>
      <c r="R34" s="2">
        <v>115000000</v>
      </c>
      <c r="S34" s="2">
        <v>112000000</v>
      </c>
    </row>
    <row r="35" spans="1:38">
      <c r="A35" s="2">
        <v>34</v>
      </c>
      <c r="B35" s="2">
        <v>24</v>
      </c>
      <c r="C35" s="2">
        <v>129548803</v>
      </c>
      <c r="D35" s="2">
        <v>115212503</v>
      </c>
      <c r="E35" s="2">
        <v>115503004</v>
      </c>
      <c r="F35" s="2">
        <v>115218303</v>
      </c>
      <c r="G35" s="2">
        <v>115222504</v>
      </c>
      <c r="H35" s="2">
        <v>115229003</v>
      </c>
      <c r="I35" s="2">
        <v>115506003</v>
      </c>
      <c r="J35" s="2">
        <v>115211103</v>
      </c>
      <c r="K35" s="2">
        <v>115508003</v>
      </c>
      <c r="L35" s="2">
        <v>115226103</v>
      </c>
      <c r="M35" s="2">
        <v>115211003</v>
      </c>
      <c r="N35" s="2">
        <v>115210503</v>
      </c>
      <c r="O35" s="2">
        <v>115504003</v>
      </c>
      <c r="P35" s="2">
        <v>115211603</v>
      </c>
      <c r="Q35" s="2">
        <v>115218003</v>
      </c>
      <c r="R35" s="2">
        <v>112282004</v>
      </c>
      <c r="S35" s="2">
        <v>115219002</v>
      </c>
      <c r="T35" s="2">
        <v>112282307</v>
      </c>
      <c r="U35" s="2">
        <v>129546907</v>
      </c>
      <c r="V35" s="2">
        <v>115211657</v>
      </c>
      <c r="W35" s="2">
        <v>115221607</v>
      </c>
      <c r="X35" s="2">
        <v>115000000</v>
      </c>
      <c r="Y35" s="2">
        <v>112000000</v>
      </c>
      <c r="Z35" s="2">
        <v>129000000</v>
      </c>
    </row>
    <row r="36" spans="1:38">
      <c r="A36" s="2">
        <v>35</v>
      </c>
      <c r="B36" s="2">
        <v>36</v>
      </c>
      <c r="C36" s="2">
        <v>106172003</v>
      </c>
      <c r="D36" s="2">
        <v>108111403</v>
      </c>
      <c r="E36" s="2">
        <v>110171003</v>
      </c>
      <c r="F36" s="2">
        <v>108112003</v>
      </c>
      <c r="G36" s="2">
        <v>108114503</v>
      </c>
      <c r="H36" s="2">
        <v>108118503</v>
      </c>
      <c r="I36" s="2">
        <v>110173003</v>
      </c>
      <c r="J36" s="2">
        <v>128327303</v>
      </c>
      <c r="K36" s="2">
        <v>108569103</v>
      </c>
      <c r="L36" s="2">
        <v>110171803</v>
      </c>
      <c r="M36" s="2">
        <v>108116003</v>
      </c>
      <c r="N36" s="2">
        <v>110175003</v>
      </c>
      <c r="O36" s="2">
        <v>110177003</v>
      </c>
      <c r="P36" s="2">
        <v>108078003</v>
      </c>
      <c r="Q36" s="2">
        <v>108112502</v>
      </c>
      <c r="R36" s="2">
        <v>108111303</v>
      </c>
      <c r="S36" s="2">
        <v>108110603</v>
      </c>
      <c r="T36" s="2">
        <v>108116503</v>
      </c>
      <c r="U36" s="2">
        <v>110173504</v>
      </c>
      <c r="V36" s="2">
        <v>110141003</v>
      </c>
      <c r="W36" s="2">
        <v>110179003</v>
      </c>
      <c r="X36" s="2">
        <v>110148002</v>
      </c>
      <c r="Y36" s="2">
        <v>108111203</v>
      </c>
      <c r="Z36" s="2">
        <v>108116303</v>
      </c>
      <c r="AA36" s="2">
        <v>108112203</v>
      </c>
      <c r="AB36" s="2">
        <v>108112607</v>
      </c>
      <c r="AC36" s="2">
        <v>110171607</v>
      </c>
      <c r="AD36" s="2">
        <v>108110307</v>
      </c>
      <c r="AE36" s="2">
        <v>110141607</v>
      </c>
      <c r="AF36" s="2">
        <v>108070607</v>
      </c>
      <c r="AG36" s="2">
        <v>128324207</v>
      </c>
      <c r="AH36" s="2">
        <v>106333407</v>
      </c>
      <c r="AI36" s="2">
        <v>108000000</v>
      </c>
      <c r="AJ36" s="2">
        <v>128000000</v>
      </c>
      <c r="AK36" s="2">
        <v>106000000</v>
      </c>
      <c r="AL36" s="2">
        <v>110000000</v>
      </c>
    </row>
    <row r="37" spans="1:38">
      <c r="A37" s="2">
        <v>36</v>
      </c>
      <c r="B37" s="2">
        <v>12</v>
      </c>
      <c r="C37" s="2">
        <v>113364403</v>
      </c>
      <c r="D37" s="2">
        <v>113362203</v>
      </c>
      <c r="E37" s="2">
        <v>113362403</v>
      </c>
      <c r="F37" s="2">
        <v>113364503</v>
      </c>
      <c r="G37" s="2">
        <v>113361503</v>
      </c>
      <c r="H37" s="2">
        <v>113369003</v>
      </c>
      <c r="I37" s="2">
        <v>113362603</v>
      </c>
      <c r="J37" s="2">
        <v>113363103</v>
      </c>
      <c r="K37" s="2">
        <v>113362303</v>
      </c>
      <c r="L37" s="2">
        <v>113361703</v>
      </c>
      <c r="M37" s="2">
        <v>113363807</v>
      </c>
      <c r="N37" s="2">
        <v>113000000</v>
      </c>
    </row>
    <row r="38" spans="1:38">
      <c r="A38" s="2">
        <v>37</v>
      </c>
      <c r="B38" s="2">
        <v>21</v>
      </c>
      <c r="C38" s="2">
        <v>103026852</v>
      </c>
      <c r="D38" s="2">
        <v>103028703</v>
      </c>
      <c r="E38" s="2">
        <v>103022103</v>
      </c>
      <c r="F38" s="2">
        <v>103021252</v>
      </c>
      <c r="G38" s="2">
        <v>103026343</v>
      </c>
      <c r="H38" s="2">
        <v>103029553</v>
      </c>
      <c r="I38" s="2">
        <v>103028753</v>
      </c>
      <c r="J38" s="2">
        <v>103027753</v>
      </c>
      <c r="K38" s="2">
        <v>103029203</v>
      </c>
      <c r="L38" s="2">
        <v>103026303</v>
      </c>
      <c r="M38" s="2">
        <v>103029403</v>
      </c>
      <c r="N38" s="2">
        <v>103021752</v>
      </c>
      <c r="O38" s="2">
        <v>103020753</v>
      </c>
      <c r="P38" s="2">
        <v>103021603</v>
      </c>
      <c r="Q38" s="2">
        <v>101632403</v>
      </c>
      <c r="R38" s="2">
        <v>103027307</v>
      </c>
      <c r="S38" s="2">
        <v>103020407</v>
      </c>
      <c r="T38" s="2">
        <v>103028807</v>
      </c>
      <c r="U38" s="2">
        <v>101638907</v>
      </c>
      <c r="V38" s="2">
        <v>101000000</v>
      </c>
      <c r="W38" s="2">
        <v>103000000</v>
      </c>
    </row>
    <row r="39" spans="1:38">
      <c r="A39" s="2">
        <v>38</v>
      </c>
      <c r="B39" s="2">
        <v>13</v>
      </c>
      <c r="C39" s="2">
        <v>103028302</v>
      </c>
      <c r="D39" s="2">
        <v>103024603</v>
      </c>
      <c r="E39" s="2">
        <v>103023912</v>
      </c>
      <c r="F39" s="2">
        <v>103026852</v>
      </c>
      <c r="G39" s="2">
        <v>103021003</v>
      </c>
      <c r="H39" s="2">
        <v>102027451</v>
      </c>
      <c r="I39" s="2">
        <v>103020603</v>
      </c>
      <c r="J39" s="2">
        <v>103024753</v>
      </c>
      <c r="K39" s="2">
        <v>103026902</v>
      </c>
      <c r="L39" s="2">
        <v>103022253</v>
      </c>
      <c r="M39" s="2">
        <v>103020407</v>
      </c>
      <c r="N39" s="2">
        <v>103023807</v>
      </c>
      <c r="O39" s="2">
        <v>103000000</v>
      </c>
    </row>
    <row r="40" spans="1:38">
      <c r="A40" s="2">
        <v>39</v>
      </c>
      <c r="B40" s="2">
        <v>19</v>
      </c>
      <c r="C40" s="2">
        <v>107655803</v>
      </c>
      <c r="D40" s="2">
        <v>107653102</v>
      </c>
      <c r="E40" s="2">
        <v>107657503</v>
      </c>
      <c r="F40" s="2">
        <v>107655903</v>
      </c>
      <c r="G40" s="2">
        <v>107650603</v>
      </c>
      <c r="H40" s="2">
        <v>107658903</v>
      </c>
      <c r="I40" s="2">
        <v>107654903</v>
      </c>
      <c r="J40" s="2">
        <v>107653802</v>
      </c>
      <c r="K40" s="2">
        <v>107653203</v>
      </c>
      <c r="L40" s="2">
        <v>107652603</v>
      </c>
      <c r="M40" s="2">
        <v>107657103</v>
      </c>
      <c r="N40" s="2">
        <v>107656502</v>
      </c>
      <c r="O40" s="2">
        <v>107654103</v>
      </c>
      <c r="P40" s="2">
        <v>107656407</v>
      </c>
      <c r="Q40" s="2">
        <v>107651207</v>
      </c>
      <c r="R40" s="2">
        <v>101634207</v>
      </c>
      <c r="S40" s="2">
        <v>103023807</v>
      </c>
      <c r="T40" s="2">
        <v>107652207</v>
      </c>
      <c r="U40" s="2">
        <v>107000000</v>
      </c>
    </row>
    <row r="41" spans="1:38">
      <c r="A41" s="2">
        <v>40</v>
      </c>
      <c r="B41" s="2">
        <v>17</v>
      </c>
      <c r="C41" s="2">
        <v>119583003</v>
      </c>
      <c r="D41" s="2">
        <v>119354603</v>
      </c>
      <c r="E41" s="2">
        <v>120455403</v>
      </c>
      <c r="F41" s="2">
        <v>119648703</v>
      </c>
      <c r="G41" s="2">
        <v>120452003</v>
      </c>
      <c r="H41" s="2">
        <v>119358403</v>
      </c>
      <c r="I41" s="2">
        <v>119355503</v>
      </c>
      <c r="J41" s="2">
        <v>120455203</v>
      </c>
      <c r="K41" s="2">
        <v>120456003</v>
      </c>
      <c r="L41" s="2">
        <v>119356503</v>
      </c>
      <c r="M41" s="2">
        <v>119648903</v>
      </c>
      <c r="N41" s="2">
        <v>119351303</v>
      </c>
      <c r="O41" s="2">
        <v>119648303</v>
      </c>
      <c r="P41" s="2">
        <v>119354207</v>
      </c>
      <c r="Q41" s="2">
        <v>120454507</v>
      </c>
      <c r="R41" s="2">
        <v>120000000</v>
      </c>
      <c r="S41" s="2">
        <v>119000000</v>
      </c>
    </row>
    <row r="42" spans="1:38">
      <c r="A42" s="2">
        <v>41</v>
      </c>
      <c r="B42" s="2">
        <v>34</v>
      </c>
      <c r="C42" s="2">
        <v>128325203</v>
      </c>
      <c r="D42" s="2">
        <v>106338003</v>
      </c>
      <c r="E42" s="2">
        <v>128323703</v>
      </c>
      <c r="F42" s="2">
        <v>106160303</v>
      </c>
      <c r="G42" s="2">
        <v>128033053</v>
      </c>
      <c r="H42" s="2">
        <v>106168003</v>
      </c>
      <c r="I42" s="2">
        <v>128034503</v>
      </c>
      <c r="J42" s="2">
        <v>128321103</v>
      </c>
      <c r="K42" s="2">
        <v>128030603</v>
      </c>
      <c r="L42" s="2">
        <v>107650703</v>
      </c>
      <c r="M42" s="2">
        <v>128326303</v>
      </c>
      <c r="N42" s="2">
        <v>128030852</v>
      </c>
      <c r="O42" s="2">
        <v>107651603</v>
      </c>
      <c r="P42" s="2">
        <v>128323303</v>
      </c>
      <c r="Q42" s="2">
        <v>128327303</v>
      </c>
      <c r="R42" s="2">
        <v>107654903</v>
      </c>
      <c r="S42" s="2">
        <v>128328003</v>
      </c>
      <c r="T42" s="2">
        <v>110173504</v>
      </c>
      <c r="U42" s="2">
        <v>107656303</v>
      </c>
      <c r="V42" s="2">
        <v>107654403</v>
      </c>
      <c r="W42" s="2">
        <v>104103603</v>
      </c>
      <c r="X42" s="2">
        <v>128034607</v>
      </c>
      <c r="Y42" s="2">
        <v>106161357</v>
      </c>
      <c r="Z42" s="2">
        <v>107656407</v>
      </c>
      <c r="AA42" s="2">
        <v>108110307</v>
      </c>
      <c r="AB42" s="2">
        <v>106333407</v>
      </c>
      <c r="AC42" s="2">
        <v>107652207</v>
      </c>
      <c r="AD42" s="2">
        <v>128324207</v>
      </c>
      <c r="AE42" s="2">
        <v>104101307</v>
      </c>
      <c r="AF42" s="2">
        <v>128000000</v>
      </c>
      <c r="AG42" s="2">
        <v>104000000</v>
      </c>
      <c r="AH42" s="2">
        <v>107000000</v>
      </c>
      <c r="AI42" s="2">
        <v>110000000</v>
      </c>
      <c r="AJ42" s="2">
        <v>106000000</v>
      </c>
    </row>
    <row r="43" spans="1:38">
      <c r="A43" s="2">
        <v>42</v>
      </c>
      <c r="B43" s="2">
        <v>14</v>
      </c>
      <c r="C43" s="2">
        <v>103026303</v>
      </c>
      <c r="D43" s="2">
        <v>103028853</v>
      </c>
      <c r="E43" s="2">
        <v>103028302</v>
      </c>
      <c r="F43" s="2">
        <v>103020753</v>
      </c>
      <c r="G43" s="2">
        <v>103026873</v>
      </c>
      <c r="H43" s="2">
        <v>102027451</v>
      </c>
      <c r="I43" s="2">
        <v>103025002</v>
      </c>
      <c r="J43" s="2">
        <v>103022103</v>
      </c>
      <c r="K43" s="2">
        <v>103021752</v>
      </c>
      <c r="L43" s="2">
        <v>103021603</v>
      </c>
      <c r="M43" s="2">
        <v>103026402</v>
      </c>
      <c r="N43" s="2">
        <v>103020407</v>
      </c>
      <c r="O43" s="2">
        <v>103027307</v>
      </c>
      <c r="P43" s="2">
        <v>103000000</v>
      </c>
    </row>
    <row r="44" spans="1:38">
      <c r="A44" s="2">
        <v>43</v>
      </c>
      <c r="B44" s="2">
        <v>9</v>
      </c>
      <c r="C44" s="2">
        <v>103028203</v>
      </c>
      <c r="D44" s="2">
        <v>102027451</v>
      </c>
      <c r="E44" s="2">
        <v>103029902</v>
      </c>
      <c r="F44" s="2">
        <v>103027352</v>
      </c>
      <c r="G44" s="2">
        <v>103029803</v>
      </c>
      <c r="H44" s="2">
        <v>103021102</v>
      </c>
      <c r="I44" s="2">
        <v>103023807</v>
      </c>
      <c r="J44" s="2">
        <v>103028807</v>
      </c>
      <c r="K44" s="2">
        <v>103000000</v>
      </c>
    </row>
    <row r="45" spans="1:38">
      <c r="A45" s="2">
        <v>44</v>
      </c>
      <c r="B45" s="2">
        <v>17</v>
      </c>
      <c r="C45" s="2">
        <v>124156503</v>
      </c>
      <c r="D45" s="2">
        <v>124152003</v>
      </c>
      <c r="E45" s="2">
        <v>123465303</v>
      </c>
      <c r="F45" s="2">
        <v>114068103</v>
      </c>
      <c r="G45" s="2">
        <v>124156603</v>
      </c>
      <c r="H45" s="2">
        <v>114061503</v>
      </c>
      <c r="I45" s="2">
        <v>123467303</v>
      </c>
      <c r="J45" s="2">
        <v>124151902</v>
      </c>
      <c r="K45" s="2">
        <v>124153503</v>
      </c>
      <c r="L45" s="2">
        <v>124157203</v>
      </c>
      <c r="M45" s="2">
        <v>123465507</v>
      </c>
      <c r="N45" s="2">
        <v>123469007</v>
      </c>
      <c r="O45" s="2">
        <v>114060557</v>
      </c>
      <c r="P45" s="2">
        <v>124151607</v>
      </c>
      <c r="Q45" s="2">
        <v>124000000</v>
      </c>
      <c r="R45" s="2">
        <v>123000000</v>
      </c>
      <c r="S45" s="2">
        <v>114000000</v>
      </c>
    </row>
    <row r="46" spans="1:38">
      <c r="A46" s="2">
        <v>45</v>
      </c>
      <c r="B46" s="2">
        <v>26</v>
      </c>
      <c r="C46" s="2">
        <v>103024102</v>
      </c>
      <c r="D46" s="2">
        <v>103021252</v>
      </c>
      <c r="E46" s="2">
        <v>107657103</v>
      </c>
      <c r="F46" s="2">
        <v>103028833</v>
      </c>
      <c r="G46" s="2">
        <v>103026002</v>
      </c>
      <c r="H46" s="2">
        <v>103021102</v>
      </c>
      <c r="I46" s="2">
        <v>103029553</v>
      </c>
      <c r="J46" s="2">
        <v>103022803</v>
      </c>
      <c r="K46" s="2">
        <v>103025002</v>
      </c>
      <c r="L46" s="2">
        <v>103022503</v>
      </c>
      <c r="M46" s="2">
        <v>103027503</v>
      </c>
      <c r="N46" s="2">
        <v>103029603</v>
      </c>
      <c r="O46" s="2">
        <v>107656502</v>
      </c>
      <c r="P46" s="2">
        <v>103028653</v>
      </c>
      <c r="Q46" s="2">
        <v>103023153</v>
      </c>
      <c r="R46" s="2">
        <v>103021453</v>
      </c>
      <c r="S46" s="2">
        <v>103029902</v>
      </c>
      <c r="T46" s="2">
        <v>103021903</v>
      </c>
      <c r="U46" s="2">
        <v>103028807</v>
      </c>
      <c r="V46" s="2">
        <v>103027307</v>
      </c>
      <c r="W46" s="2">
        <v>101638907</v>
      </c>
      <c r="X46" s="2">
        <v>107651207</v>
      </c>
      <c r="Y46" s="2">
        <v>103026037</v>
      </c>
      <c r="Z46" s="2">
        <v>103023807</v>
      </c>
      <c r="AA46" s="2">
        <v>103000000</v>
      </c>
      <c r="AB46" s="2">
        <v>107000000</v>
      </c>
    </row>
    <row r="47" spans="1:38">
      <c r="A47" s="2">
        <v>46</v>
      </c>
      <c r="B47" s="2">
        <v>30</v>
      </c>
      <c r="C47" s="2">
        <v>101638003</v>
      </c>
      <c r="D47" s="2">
        <v>101631803</v>
      </c>
      <c r="E47" s="2">
        <v>127047404</v>
      </c>
      <c r="F47" s="2">
        <v>101638803</v>
      </c>
      <c r="G47" s="2">
        <v>101306503</v>
      </c>
      <c r="H47" s="2">
        <v>101260803</v>
      </c>
      <c r="I47" s="2">
        <v>127044103</v>
      </c>
      <c r="J47" s="2">
        <v>101631003</v>
      </c>
      <c r="K47" s="2">
        <v>101631903</v>
      </c>
      <c r="L47" s="2">
        <v>101303503</v>
      </c>
      <c r="M47" s="2">
        <v>101301403</v>
      </c>
      <c r="N47" s="2">
        <v>101630504</v>
      </c>
      <c r="O47" s="2">
        <v>101632403</v>
      </c>
      <c r="P47" s="2">
        <v>101301303</v>
      </c>
      <c r="Q47" s="2">
        <v>101308503</v>
      </c>
      <c r="R47" s="2">
        <v>101630903</v>
      </c>
      <c r="S47" s="2">
        <v>101636503</v>
      </c>
      <c r="T47" s="2">
        <v>101631503</v>
      </c>
      <c r="U47" s="2">
        <v>101637002</v>
      </c>
      <c r="V47" s="2">
        <v>101631703</v>
      </c>
      <c r="W47" s="2">
        <v>101633903</v>
      </c>
      <c r="X47" s="2">
        <v>101631203</v>
      </c>
      <c r="Y47" s="2">
        <v>101262507</v>
      </c>
      <c r="Z47" s="2">
        <v>101638907</v>
      </c>
      <c r="AA47" s="2">
        <v>103027307</v>
      </c>
      <c r="AB47" s="2">
        <v>127041307</v>
      </c>
      <c r="AC47" s="2">
        <v>101634207</v>
      </c>
      <c r="AD47" s="2">
        <v>101302607</v>
      </c>
      <c r="AE47" s="2">
        <v>127000000</v>
      </c>
      <c r="AF47" s="2">
        <v>101000000</v>
      </c>
    </row>
    <row r="48" spans="1:38">
      <c r="A48" s="2">
        <v>47</v>
      </c>
      <c r="B48" s="2">
        <v>23</v>
      </c>
      <c r="C48" s="2">
        <v>104107903</v>
      </c>
      <c r="D48" s="2">
        <v>127041603</v>
      </c>
      <c r="E48" s="2">
        <v>104105003</v>
      </c>
      <c r="F48" s="2">
        <v>127042853</v>
      </c>
      <c r="G48" s="2">
        <v>127040503</v>
      </c>
      <c r="H48" s="2">
        <v>127042003</v>
      </c>
      <c r="I48" s="2">
        <v>104375003</v>
      </c>
      <c r="J48" s="2">
        <v>127041203</v>
      </c>
      <c r="K48" s="2">
        <v>127044103</v>
      </c>
      <c r="L48" s="2">
        <v>127045653</v>
      </c>
      <c r="M48" s="2">
        <v>127040703</v>
      </c>
      <c r="N48" s="2">
        <v>127049303</v>
      </c>
      <c r="O48" s="2">
        <v>127045303</v>
      </c>
      <c r="P48" s="2">
        <v>127041503</v>
      </c>
      <c r="Q48" s="2">
        <v>104372003</v>
      </c>
      <c r="R48" s="2">
        <v>127045853</v>
      </c>
      <c r="S48" s="2">
        <v>127046903</v>
      </c>
      <c r="T48" s="2">
        <v>127047404</v>
      </c>
      <c r="U48" s="2">
        <v>104374207</v>
      </c>
      <c r="V48" s="2">
        <v>127041307</v>
      </c>
      <c r="W48" s="2">
        <v>104101307</v>
      </c>
      <c r="X48" s="2">
        <v>104000000</v>
      </c>
      <c r="Y48" s="2">
        <v>127000000</v>
      </c>
    </row>
    <row r="49" spans="1:35">
      <c r="A49" s="2">
        <v>48</v>
      </c>
      <c r="B49" s="2">
        <v>21</v>
      </c>
      <c r="C49" s="2">
        <v>113381303</v>
      </c>
      <c r="D49" s="2">
        <v>114069103</v>
      </c>
      <c r="E49" s="2">
        <v>113384603</v>
      </c>
      <c r="F49" s="2">
        <v>114062503</v>
      </c>
      <c r="G49" s="2">
        <v>114067503</v>
      </c>
      <c r="H49" s="2">
        <v>113385003</v>
      </c>
      <c r="I49" s="2">
        <v>113361303</v>
      </c>
      <c r="J49" s="2">
        <v>113362603</v>
      </c>
      <c r="K49" s="2">
        <v>113382303</v>
      </c>
      <c r="L49" s="2">
        <v>113380303</v>
      </c>
      <c r="M49" s="2">
        <v>114063503</v>
      </c>
      <c r="N49" s="2">
        <v>113385303</v>
      </c>
      <c r="O49" s="2">
        <v>113362303</v>
      </c>
      <c r="P49" s="2">
        <v>114064003</v>
      </c>
      <c r="Q49" s="2">
        <v>114061103</v>
      </c>
      <c r="R49" s="2">
        <v>114068003</v>
      </c>
      <c r="S49" s="2">
        <v>113384307</v>
      </c>
      <c r="T49" s="2">
        <v>113363807</v>
      </c>
      <c r="U49" s="2">
        <v>114060557</v>
      </c>
      <c r="V49" s="2">
        <v>114000000</v>
      </c>
      <c r="W49" s="2">
        <v>113000000</v>
      </c>
    </row>
    <row r="50" spans="1:35">
      <c r="A50" s="2">
        <v>49</v>
      </c>
      <c r="B50" s="2">
        <v>15</v>
      </c>
      <c r="C50" s="2">
        <v>105259703</v>
      </c>
      <c r="D50" s="2">
        <v>105257602</v>
      </c>
      <c r="E50" s="2">
        <v>105259103</v>
      </c>
      <c r="F50" s="2">
        <v>105252602</v>
      </c>
      <c r="G50" s="2">
        <v>105253303</v>
      </c>
      <c r="H50" s="2">
        <v>105254053</v>
      </c>
      <c r="I50" s="2">
        <v>105258303</v>
      </c>
      <c r="J50" s="2">
        <v>105253903</v>
      </c>
      <c r="K50" s="2">
        <v>105258503</v>
      </c>
      <c r="L50" s="2">
        <v>105254353</v>
      </c>
      <c r="M50" s="2">
        <v>105253553</v>
      </c>
      <c r="N50" s="2">
        <v>105256553</v>
      </c>
      <c r="O50" s="2">
        <v>105252807</v>
      </c>
      <c r="P50" s="2">
        <v>105252507</v>
      </c>
      <c r="Q50" s="2">
        <v>105000000</v>
      </c>
    </row>
    <row r="51" spans="1:35">
      <c r="A51" s="2">
        <v>50</v>
      </c>
      <c r="B51" s="2">
        <v>33</v>
      </c>
      <c r="C51" s="2">
        <v>104432903</v>
      </c>
      <c r="D51" s="2">
        <v>105204703</v>
      </c>
      <c r="E51" s="2">
        <v>104374003</v>
      </c>
      <c r="F51" s="2">
        <v>104435703</v>
      </c>
      <c r="G51" s="2">
        <v>104375302</v>
      </c>
      <c r="H51" s="2">
        <v>104432803</v>
      </c>
      <c r="I51" s="2">
        <v>104432503</v>
      </c>
      <c r="J51" s="2">
        <v>104375203</v>
      </c>
      <c r="K51" s="2">
        <v>104377003</v>
      </c>
      <c r="L51" s="2">
        <v>104376203</v>
      </c>
      <c r="M51" s="2">
        <v>106617203</v>
      </c>
      <c r="N51" s="2">
        <v>104431304</v>
      </c>
      <c r="O51" s="2">
        <v>104433604</v>
      </c>
      <c r="P51" s="2">
        <v>104435003</v>
      </c>
      <c r="Q51" s="2">
        <v>104378003</v>
      </c>
      <c r="R51" s="2">
        <v>104437503</v>
      </c>
      <c r="S51" s="2">
        <v>104433903</v>
      </c>
      <c r="T51" s="2">
        <v>104435303</v>
      </c>
      <c r="U51" s="2">
        <v>104435603</v>
      </c>
      <c r="V51" s="2">
        <v>105201033</v>
      </c>
      <c r="W51" s="2">
        <v>105201352</v>
      </c>
      <c r="X51" s="2">
        <v>104375003</v>
      </c>
      <c r="Y51" s="2">
        <v>105259103</v>
      </c>
      <c r="Z51" s="2">
        <v>105251453</v>
      </c>
      <c r="AA51" s="2">
        <v>104433303</v>
      </c>
      <c r="AB51" s="2">
        <v>104435107</v>
      </c>
      <c r="AC51" s="2">
        <v>104374207</v>
      </c>
      <c r="AD51" s="2">
        <v>105252807</v>
      </c>
      <c r="AE51" s="2">
        <v>106619107</v>
      </c>
      <c r="AF51" s="2">
        <v>105201407</v>
      </c>
      <c r="AG51" s="2">
        <v>106000000</v>
      </c>
      <c r="AH51" s="2">
        <v>105000000</v>
      </c>
      <c r="AI51" s="2">
        <v>104000000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2025-08-25T11:37:37Z</dcterms:created>
  <dcterms:modified xsi:type="dcterms:W3CDTF">2025-08-25T15:08:58Z</dcterms:modified>
  <cp:category/>
  <cp:contentStatus/>
</cp:coreProperties>
</file>