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2"/>
  <workbookPr/>
  <mc:AlternateContent xmlns:mc="http://schemas.openxmlformats.org/markup-compatibility/2006">
    <mc:Choice Requires="x15">
      <x15ac:absPath xmlns:x15ac="http://schemas.microsoft.com/office/spreadsheetml/2010/11/ac" url="https://psea-my.sharepoint.com/personal/mprice_psea_org/Documents/PriceMA/Dashboard Sharing/"/>
    </mc:Choice>
  </mc:AlternateContent>
  <xr:revisionPtr revIDLastSave="0" documentId="8_{EB497FFF-D590-4D7C-A753-4F829B74EC07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All" sheetId="5" r:id="rId1"/>
    <sheet name="By Region" sheetId="10" r:id="rId2"/>
    <sheet name="By Local Education Agency" sheetId="9" r:id="rId3"/>
    <sheet name="Version" sheetId="13" state="hidden" r:id="rId4"/>
    <sheet name="lookup_AUN" sheetId="2" state="hidden" r:id="rId5"/>
    <sheet name="data" sheetId="3" state="hidden" r:id="rId6"/>
    <sheet name="UNISERV_LIST" sheetId="1" state="hidden" r:id="rId7"/>
    <sheet name="KEY" sheetId="7" state="hidden" r:id="rId8"/>
    <sheet name="LIST LEA" sheetId="11" state="hidden" r:id="rId9"/>
    <sheet name="CROSSWALK REGION" sheetId="12" state="hidden" r:id="rId10"/>
  </sheets>
  <definedNames>
    <definedName name="_xlnm.Print_Area" localSheetId="0">All!$C$3:$S$579</definedName>
    <definedName name="_xlnm.Print_Area" localSheetId="2">'By Local Education Agency'!$Z$26:$AF$50</definedName>
    <definedName name="_xlnm.Print_Titles" localSheetId="0">All!$C:$C,All!$3:$5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3" l="1"/>
  <c r="B1" i="13" s="1"/>
  <c r="C1" i="13" l="1"/>
  <c r="AA27" i="10" l="1"/>
  <c r="AM29" i="10"/>
  <c r="AJ29" i="10"/>
  <c r="AF29" i="10"/>
  <c r="AC29" i="10"/>
  <c r="R4" i="5"/>
  <c r="O4" i="5"/>
  <c r="K4" i="5"/>
  <c r="H4" i="5"/>
  <c r="AL28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W2" i="10"/>
  <c r="W25" i="10" s="1"/>
  <c r="W111" i="10" s="1"/>
  <c r="V111" i="10"/>
  <c r="V110" i="10"/>
  <c r="V109" i="10"/>
  <c r="V108" i="10"/>
  <c r="V107" i="10"/>
  <c r="V106" i="10"/>
  <c r="V105" i="10"/>
  <c r="V104" i="10"/>
  <c r="V103" i="10"/>
  <c r="V102" i="10"/>
  <c r="V101" i="10"/>
  <c r="V100" i="10"/>
  <c r="V99" i="10"/>
  <c r="V98" i="10"/>
  <c r="V97" i="10"/>
  <c r="V96" i="10"/>
  <c r="V95" i="10"/>
  <c r="V94" i="10"/>
  <c r="V93" i="10"/>
  <c r="V92" i="10"/>
  <c r="V91" i="10"/>
  <c r="V90" i="10"/>
  <c r="V89" i="10"/>
  <c r="V88" i="10"/>
  <c r="V87" i="10"/>
  <c r="V86" i="10"/>
  <c r="V85" i="10"/>
  <c r="V84" i="10"/>
  <c r="V83" i="10"/>
  <c r="V82" i="10"/>
  <c r="V81" i="10"/>
  <c r="V80" i="10"/>
  <c r="V79" i="10"/>
  <c r="V78" i="10"/>
  <c r="V77" i="10"/>
  <c r="V76" i="10"/>
  <c r="V75" i="10"/>
  <c r="V74" i="10"/>
  <c r="V73" i="10"/>
  <c r="V72" i="10"/>
  <c r="V71" i="10"/>
  <c r="V70" i="10"/>
  <c r="V69" i="10"/>
  <c r="V68" i="10"/>
  <c r="V67" i="10"/>
  <c r="V66" i="10"/>
  <c r="V65" i="10"/>
  <c r="V64" i="10"/>
  <c r="V63" i="10"/>
  <c r="V62" i="10"/>
  <c r="V61" i="10"/>
  <c r="V60" i="10"/>
  <c r="V59" i="10"/>
  <c r="V58" i="10"/>
  <c r="V57" i="10"/>
  <c r="V56" i="10"/>
  <c r="V55" i="10"/>
  <c r="V54" i="10"/>
  <c r="V53" i="10"/>
  <c r="V52" i="10"/>
  <c r="V51" i="10"/>
  <c r="V50" i="10"/>
  <c r="V49" i="10"/>
  <c r="V48" i="10"/>
  <c r="V47" i="10"/>
  <c r="V46" i="10"/>
  <c r="V45" i="10"/>
  <c r="V44" i="10"/>
  <c r="V43" i="10"/>
  <c r="V42" i="10"/>
  <c r="V41" i="10"/>
  <c r="V40" i="10"/>
  <c r="V39" i="10"/>
  <c r="V38" i="10"/>
  <c r="V37" i="10"/>
  <c r="V36" i="10"/>
  <c r="V35" i="10"/>
  <c r="V34" i="10"/>
  <c r="V33" i="10"/>
  <c r="V32" i="10"/>
  <c r="V31" i="10"/>
  <c r="Q2" i="7" a="1"/>
  <c r="Q2" i="7" s="1"/>
  <c r="K2" i="7" a="1"/>
  <c r="K2" i="7" s="1"/>
  <c r="E2" i="7" a="1"/>
  <c r="E2" i="7" s="1"/>
  <c r="AB45" i="9"/>
  <c r="AA44" i="9"/>
  <c r="AB40" i="9"/>
  <c r="AB35" i="9"/>
  <c r="AB30" i="9"/>
  <c r="AA27" i="9"/>
  <c r="X25" i="9"/>
  <c r="AB5" i="9"/>
  <c r="Q3" i="5"/>
  <c r="Y111" i="10" l="1"/>
  <c r="AD111" i="10" s="1"/>
  <c r="AF111" i="10"/>
  <c r="AE111" i="10"/>
  <c r="AB111" i="10"/>
  <c r="AK111" i="10"/>
  <c r="AH111" i="10"/>
  <c r="K111" i="10" s="1"/>
  <c r="L111" i="10" s="1"/>
  <c r="W54" i="10"/>
  <c r="W78" i="10"/>
  <c r="W102" i="10"/>
  <c r="W31" i="10"/>
  <c r="W55" i="10"/>
  <c r="W79" i="10"/>
  <c r="W103" i="10"/>
  <c r="W32" i="10"/>
  <c r="W56" i="10"/>
  <c r="W92" i="10"/>
  <c r="W45" i="10"/>
  <c r="W69" i="10"/>
  <c r="W93" i="10"/>
  <c r="W34" i="10"/>
  <c r="W58" i="10"/>
  <c r="W82" i="10"/>
  <c r="W106" i="10"/>
  <c r="W47" i="10"/>
  <c r="W71" i="10"/>
  <c r="W95" i="10"/>
  <c r="W36" i="10"/>
  <c r="W60" i="10"/>
  <c r="W84" i="10"/>
  <c r="W108" i="10"/>
  <c r="W37" i="10"/>
  <c r="W61" i="10"/>
  <c r="W109" i="10"/>
  <c r="W38" i="10"/>
  <c r="W50" i="10"/>
  <c r="W62" i="10"/>
  <c r="W74" i="10"/>
  <c r="W86" i="10"/>
  <c r="W98" i="10"/>
  <c r="W110" i="10"/>
  <c r="W40" i="10"/>
  <c r="W52" i="10"/>
  <c r="W64" i="10"/>
  <c r="W76" i="10"/>
  <c r="W88" i="10"/>
  <c r="W100" i="10"/>
  <c r="W41" i="10"/>
  <c r="W53" i="10"/>
  <c r="W65" i="10"/>
  <c r="W77" i="10"/>
  <c r="W89" i="10"/>
  <c r="W101" i="10"/>
  <c r="W42" i="10"/>
  <c r="W66" i="10"/>
  <c r="W90" i="10"/>
  <c r="W43" i="10"/>
  <c r="W67" i="10"/>
  <c r="W91" i="10"/>
  <c r="W44" i="10"/>
  <c r="W68" i="10"/>
  <c r="W80" i="10"/>
  <c r="W104" i="10"/>
  <c r="W33" i="10"/>
  <c r="W57" i="10"/>
  <c r="W81" i="10"/>
  <c r="W105" i="10"/>
  <c r="W46" i="10"/>
  <c r="W70" i="10"/>
  <c r="W94" i="10"/>
  <c r="W35" i="10"/>
  <c r="W59" i="10"/>
  <c r="W83" i="10"/>
  <c r="W107" i="10"/>
  <c r="W48" i="10"/>
  <c r="W72" i="10"/>
  <c r="W96" i="10"/>
  <c r="W49" i="10"/>
  <c r="W73" i="10"/>
  <c r="W85" i="10"/>
  <c r="W97" i="10"/>
  <c r="W39" i="10"/>
  <c r="W51" i="10"/>
  <c r="W63" i="10"/>
  <c r="W75" i="10"/>
  <c r="W87" i="10"/>
  <c r="W99" i="10"/>
  <c r="AB11" i="9"/>
  <c r="AA11" i="9"/>
  <c r="AA47" i="9" s="1"/>
  <c r="AC8" i="9"/>
  <c r="AC42" i="9" s="1"/>
  <c r="AB8" i="9"/>
  <c r="AB42" i="9" s="1"/>
  <c r="AC11" i="9"/>
  <c r="AC47" i="9" s="1"/>
  <c r="AA8" i="9"/>
  <c r="AA42" i="9" s="1"/>
  <c r="AD5" i="9"/>
  <c r="AC5" i="9"/>
  <c r="AC37" i="9" s="1"/>
  <c r="AA2" i="9"/>
  <c r="AA32" i="9" s="1"/>
  <c r="AB2" i="9"/>
  <c r="AB32" i="9" s="1"/>
  <c r="AC2" i="9"/>
  <c r="AC32" i="9" s="1"/>
  <c r="AA5" i="9"/>
  <c r="AA37" i="9" s="1"/>
  <c r="AD37" i="9"/>
  <c r="AB37" i="9"/>
  <c r="AB47" i="9"/>
  <c r="AG111" i="10" l="1"/>
  <c r="AL111" i="10"/>
  <c r="AA111" i="10"/>
  <c r="AM111" i="10"/>
  <c r="AI111" i="10"/>
  <c r="AJ111" i="10"/>
  <c r="AN111" i="10"/>
  <c r="AC111" i="10"/>
  <c r="K101" i="10"/>
  <c r="L101" i="10" s="1"/>
  <c r="Y90" i="10"/>
  <c r="AJ90" i="10" s="1"/>
  <c r="Y93" i="10"/>
  <c r="AA93" i="10" s="1"/>
  <c r="Y73" i="10"/>
  <c r="AH73" i="10" s="1"/>
  <c r="K73" i="10" s="1"/>
  <c r="Y108" i="10"/>
  <c r="AJ108" i="10" s="1"/>
  <c r="AH108" i="10"/>
  <c r="K108" i="10" s="1"/>
  <c r="AG108" i="10"/>
  <c r="Y72" i="10"/>
  <c r="AH72" i="10"/>
  <c r="K72" i="10" s="1"/>
  <c r="AG72" i="10"/>
  <c r="Y36" i="10"/>
  <c r="AB36" i="10" s="1"/>
  <c r="Y99" i="10"/>
  <c r="AB99" i="10" s="1"/>
  <c r="AE99" i="10"/>
  <c r="Y48" i="10"/>
  <c r="AD48" i="10" s="1"/>
  <c r="Y104" i="10"/>
  <c r="AC104" i="10" s="1"/>
  <c r="AL104" i="10"/>
  <c r="AK104" i="10"/>
  <c r="AJ104" i="10"/>
  <c r="AH104" i="10"/>
  <c r="K104" i="10" s="1"/>
  <c r="L104" i="10" s="1"/>
  <c r="AN104" i="10"/>
  <c r="AG104" i="10"/>
  <c r="AF104" i="10"/>
  <c r="Y77" i="10"/>
  <c r="AH77" i="10" s="1"/>
  <c r="K77" i="10" s="1"/>
  <c r="Y86" i="10"/>
  <c r="AL86" i="10" s="1"/>
  <c r="Y95" i="10"/>
  <c r="AA95" i="10" s="1"/>
  <c r="AI95" i="10"/>
  <c r="AH95" i="10"/>
  <c r="K95" i="10" s="1"/>
  <c r="L95" i="10" s="1"/>
  <c r="AJ95" i="10"/>
  <c r="AF95" i="10"/>
  <c r="AK95" i="10"/>
  <c r="AC95" i="10"/>
  <c r="Y32" i="10"/>
  <c r="AF32" i="10" s="1"/>
  <c r="AK32" i="10"/>
  <c r="AN32" i="10"/>
  <c r="Y75" i="10"/>
  <c r="AM75" i="10"/>
  <c r="AK75" i="10"/>
  <c r="Y83" i="10"/>
  <c r="AC83" i="10" s="1"/>
  <c r="Y68" i="10"/>
  <c r="Y53" i="10"/>
  <c r="AA53" i="10" s="1"/>
  <c r="Y62" i="10"/>
  <c r="AA62" i="10" s="1"/>
  <c r="Y47" i="10"/>
  <c r="Y79" i="10"/>
  <c r="AC79" i="10" s="1"/>
  <c r="Y59" i="10"/>
  <c r="AI59" i="10" s="1"/>
  <c r="Y41" i="10"/>
  <c r="AF41" i="10" s="1"/>
  <c r="AK41" i="10"/>
  <c r="AG41" i="10"/>
  <c r="Y106" i="10"/>
  <c r="AN106" i="10" s="1"/>
  <c r="AK106" i="10"/>
  <c r="AG106" i="10"/>
  <c r="AM106" i="10"/>
  <c r="AE106" i="10"/>
  <c r="Y51" i="10"/>
  <c r="AE51" i="10" s="1"/>
  <c r="Y35" i="10"/>
  <c r="AK35" i="10" s="1"/>
  <c r="AH35" i="10"/>
  <c r="K35" i="10" s="1"/>
  <c r="AG35" i="10"/>
  <c r="Y91" i="10"/>
  <c r="Y100" i="10"/>
  <c r="AH100" i="10" s="1"/>
  <c r="K100" i="10" s="1"/>
  <c r="AD100" i="10"/>
  <c r="Y38" i="10"/>
  <c r="AF38" i="10" s="1"/>
  <c r="Y82" i="10"/>
  <c r="AF82" i="10" s="1"/>
  <c r="Y39" i="10"/>
  <c r="AN39" i="10" s="1"/>
  <c r="Y67" i="10"/>
  <c r="AM67" i="10" s="1"/>
  <c r="Y88" i="10"/>
  <c r="AN88" i="10" s="1"/>
  <c r="Y109" i="10"/>
  <c r="AG109" i="10" s="1"/>
  <c r="Y58" i="10"/>
  <c r="AG58" i="10" s="1"/>
  <c r="AJ58" i="10"/>
  <c r="Y102" i="10"/>
  <c r="AM102" i="10" s="1"/>
  <c r="AN102" i="10"/>
  <c r="AB102" i="10"/>
  <c r="Y85" i="10"/>
  <c r="AE85" i="10" s="1"/>
  <c r="Y46" i="10"/>
  <c r="AM46" i="10" s="1"/>
  <c r="AF46" i="10"/>
  <c r="Y64" i="10"/>
  <c r="AN64" i="10" s="1"/>
  <c r="Y37" i="10"/>
  <c r="AE37" i="10" s="1"/>
  <c r="Y54" i="10"/>
  <c r="AM54" i="10" s="1"/>
  <c r="Y66" i="10"/>
  <c r="AN66" i="10" s="1"/>
  <c r="Y69" i="10"/>
  <c r="AK69" i="10" s="1"/>
  <c r="Y33" i="10"/>
  <c r="Y89" i="10"/>
  <c r="AD89" i="10" s="1"/>
  <c r="Y98" i="10"/>
  <c r="AJ98" i="10" s="1"/>
  <c r="AF98" i="10"/>
  <c r="Y56" i="10"/>
  <c r="Y87" i="10"/>
  <c r="AA87" i="10" s="1"/>
  <c r="Y107" i="10"/>
  <c r="AJ107" i="10" s="1"/>
  <c r="Y80" i="10"/>
  <c r="AH80" i="10" s="1"/>
  <c r="K80" i="10" s="1"/>
  <c r="Y65" i="10"/>
  <c r="AC65" i="10" s="1"/>
  <c r="Y74" i="10"/>
  <c r="AG74" i="10" s="1"/>
  <c r="Y71" i="10"/>
  <c r="AG71" i="10" s="1"/>
  <c r="Y103" i="10"/>
  <c r="AH103" i="10" s="1"/>
  <c r="K103" i="10" s="1"/>
  <c r="AM103" i="10"/>
  <c r="AI103" i="10"/>
  <c r="Y63" i="10"/>
  <c r="AB63" i="10" s="1"/>
  <c r="AE63" i="10"/>
  <c r="Y44" i="10"/>
  <c r="Y50" i="10"/>
  <c r="AD50" i="10" s="1"/>
  <c r="Y55" i="10"/>
  <c r="AM55" i="10" s="1"/>
  <c r="Y94" i="10"/>
  <c r="AN94" i="10" s="1"/>
  <c r="AJ94" i="10"/>
  <c r="Y97" i="10"/>
  <c r="AF97" i="10" s="1"/>
  <c r="AG97" i="10"/>
  <c r="Y70" i="10"/>
  <c r="AA70" i="10" s="1"/>
  <c r="Y43" i="10"/>
  <c r="AB43" i="10" s="1"/>
  <c r="Y76" i="10"/>
  <c r="AA76" i="10" s="1"/>
  <c r="Y61" i="10"/>
  <c r="Y34" i="10"/>
  <c r="AA34" i="10" s="1"/>
  <c r="Y78" i="10"/>
  <c r="Y105" i="10"/>
  <c r="AE105" i="10" s="1"/>
  <c r="AK105" i="10"/>
  <c r="AJ105" i="10"/>
  <c r="AI105" i="10"/>
  <c r="AM105" i="10"/>
  <c r="AA105" i="10"/>
  <c r="Y52" i="10"/>
  <c r="AE52" i="10" s="1"/>
  <c r="AH52" i="10"/>
  <c r="K52" i="10" s="1"/>
  <c r="AF52" i="10"/>
  <c r="Y49" i="10"/>
  <c r="AL49" i="10" s="1"/>
  <c r="Y81" i="10"/>
  <c r="AN81" i="10" s="1"/>
  <c r="AK81" i="10"/>
  <c r="Y42" i="10"/>
  <c r="AE42" i="10" s="1"/>
  <c r="Y40" i="10"/>
  <c r="Y84" i="10"/>
  <c r="AF84" i="10" s="1"/>
  <c r="Y45" i="10"/>
  <c r="AK45" i="10" s="1"/>
  <c r="Y96" i="10"/>
  <c r="AI96" i="10" s="1"/>
  <c r="AH96" i="10"/>
  <c r="K96" i="10" s="1"/>
  <c r="AG96" i="10"/>
  <c r="Y57" i="10"/>
  <c r="AG57" i="10" s="1"/>
  <c r="Y101" i="10"/>
  <c r="AM101" i="10" s="1"/>
  <c r="AB101" i="10"/>
  <c r="AG101" i="10"/>
  <c r="AF101" i="10"/>
  <c r="AK101" i="10"/>
  <c r="AH101" i="10"/>
  <c r="Y110" i="10"/>
  <c r="AF110" i="10"/>
  <c r="Y60" i="10"/>
  <c r="AH60" i="10" s="1"/>
  <c r="K60" i="10" s="1"/>
  <c r="Y92" i="10"/>
  <c r="AG92" i="10" s="1"/>
  <c r="AL92" i="10"/>
  <c r="Y31" i="10"/>
  <c r="AG31" i="10" s="1"/>
  <c r="AH70" i="10" l="1"/>
  <c r="K70" i="10" s="1"/>
  <c r="AM84" i="10"/>
  <c r="AF42" i="10"/>
  <c r="AI35" i="10"/>
  <c r="AJ49" i="10"/>
  <c r="AC49" i="10"/>
  <c r="AE49" i="10"/>
  <c r="AN46" i="10"/>
  <c r="AE39" i="10"/>
  <c r="AG90" i="10"/>
  <c r="AA90" i="10"/>
  <c r="AC90" i="10"/>
  <c r="AF90" i="10"/>
  <c r="AH90" i="10"/>
  <c r="K90" i="10" s="1"/>
  <c r="L90" i="10" s="1"/>
  <c r="AI90" i="10"/>
  <c r="AD90" i="10"/>
  <c r="AJ46" i="10"/>
  <c r="AJ53" i="10"/>
  <c r="AB90" i="10"/>
  <c r="AC70" i="10"/>
  <c r="AM53" i="10"/>
  <c r="AN90" i="10"/>
  <c r="AN105" i="10"/>
  <c r="AM104" i="10"/>
  <c r="AJ99" i="10"/>
  <c r="AK92" i="10"/>
  <c r="AF105" i="10"/>
  <c r="AF70" i="10"/>
  <c r="L70" i="10" s="1"/>
  <c r="AE87" i="10"/>
  <c r="AM79" i="10"/>
  <c r="AL32" i="10"/>
  <c r="AF86" i="10"/>
  <c r="AD104" i="10"/>
  <c r="AD99" i="10"/>
  <c r="AA104" i="10"/>
  <c r="AB104" i="10"/>
  <c r="AH99" i="10"/>
  <c r="K99" i="10" s="1"/>
  <c r="AG105" i="10"/>
  <c r="AE104" i="10"/>
  <c r="AI99" i="10"/>
  <c r="AB105" i="10"/>
  <c r="AI104" i="10"/>
  <c r="AF99" i="10"/>
  <c r="AB87" i="10"/>
  <c r="AC105" i="10"/>
  <c r="AF87" i="10"/>
  <c r="AE86" i="10"/>
  <c r="AC99" i="10"/>
  <c r="AN55" i="10"/>
  <c r="AJ57" i="10"/>
  <c r="AE55" i="10"/>
  <c r="AK57" i="10"/>
  <c r="AM43" i="10"/>
  <c r="AC69" i="10"/>
  <c r="L108" i="10"/>
  <c r="AK100" i="10"/>
  <c r="AH106" i="10"/>
  <c r="K106" i="10" s="1"/>
  <c r="AJ96" i="10"/>
  <c r="AF94" i="10"/>
  <c r="AA109" i="10"/>
  <c r="AA82" i="10"/>
  <c r="AE100" i="10"/>
  <c r="AI106" i="10"/>
  <c r="AN93" i="10"/>
  <c r="AL90" i="10"/>
  <c r="AM96" i="10"/>
  <c r="AJ97" i="10"/>
  <c r="AM94" i="10"/>
  <c r="AA65" i="10"/>
  <c r="AI102" i="10"/>
  <c r="AL109" i="10"/>
  <c r="AD82" i="10"/>
  <c r="AF100" i="10"/>
  <c r="L100" i="10" s="1"/>
  <c r="AJ106" i="10"/>
  <c r="AI36" i="10"/>
  <c r="AM93" i="10"/>
  <c r="AM90" i="10"/>
  <c r="AG94" i="10"/>
  <c r="AI100" i="10"/>
  <c r="AJ100" i="10"/>
  <c r="AE96" i="10"/>
  <c r="AD94" i="10"/>
  <c r="AE65" i="10"/>
  <c r="AC109" i="10"/>
  <c r="AN96" i="10"/>
  <c r="AB97" i="10"/>
  <c r="AE94" i="10"/>
  <c r="AN98" i="10"/>
  <c r="AB65" i="10"/>
  <c r="AB98" i="10"/>
  <c r="AC102" i="10"/>
  <c r="AC92" i="10"/>
  <c r="AL96" i="10"/>
  <c r="AC98" i="10"/>
  <c r="AA96" i="10"/>
  <c r="AA94" i="10"/>
  <c r="AB96" i="10"/>
  <c r="AC94" i="10"/>
  <c r="AK97" i="10"/>
  <c r="AE102" i="10"/>
  <c r="AE82" i="10"/>
  <c r="AG100" i="10"/>
  <c r="AM65" i="10"/>
  <c r="AF102" i="10"/>
  <c r="AJ109" i="10"/>
  <c r="AB82" i="10"/>
  <c r="AL100" i="10"/>
  <c r="AK96" i="10"/>
  <c r="AM97" i="10"/>
  <c r="AL94" i="10"/>
  <c r="AK109" i="10"/>
  <c r="AH82" i="10"/>
  <c r="K82" i="10" s="1"/>
  <c r="L82" i="10" s="1"/>
  <c r="AB100" i="10"/>
  <c r="AA106" i="10"/>
  <c r="AE97" i="10"/>
  <c r="AH94" i="10"/>
  <c r="K94" i="10" s="1"/>
  <c r="L94" i="10" s="1"/>
  <c r="AD103" i="10"/>
  <c r="AN65" i="10"/>
  <c r="AC64" i="10"/>
  <c r="AK102" i="10"/>
  <c r="AN109" i="10"/>
  <c r="AI82" i="10"/>
  <c r="AN100" i="10"/>
  <c r="AB106" i="10"/>
  <c r="AG99" i="10"/>
  <c r="AE90" i="10"/>
  <c r="AJ92" i="10"/>
  <c r="AF96" i="10"/>
  <c r="L96" i="10" s="1"/>
  <c r="AD105" i="10"/>
  <c r="AG43" i="10"/>
  <c r="AI94" i="10"/>
  <c r="AD64" i="10"/>
  <c r="AJ82" i="10"/>
  <c r="AC100" i="10"/>
  <c r="AD106" i="10"/>
  <c r="AK99" i="10"/>
  <c r="AK90" i="10"/>
  <c r="AA39" i="10"/>
  <c r="AK39" i="10"/>
  <c r="AD37" i="10"/>
  <c r="AM39" i="10"/>
  <c r="AN37" i="10"/>
  <c r="AB37" i="10"/>
  <c r="AG39" i="10"/>
  <c r="AC32" i="10"/>
  <c r="AD70" i="10"/>
  <c r="AF37" i="10"/>
  <c r="AC39" i="10"/>
  <c r="AD32" i="10"/>
  <c r="AE70" i="10"/>
  <c r="AG37" i="10"/>
  <c r="AD39" i="10"/>
  <c r="AL81" i="10"/>
  <c r="L52" i="10"/>
  <c r="AK85" i="10"/>
  <c r="AH58" i="10"/>
  <c r="K58" i="10" s="1"/>
  <c r="AB88" i="10"/>
  <c r="AE34" i="10"/>
  <c r="AI58" i="10"/>
  <c r="AI31" i="10"/>
  <c r="AE36" i="10"/>
  <c r="AN45" i="10"/>
  <c r="AG34" i="10"/>
  <c r="AC35" i="10"/>
  <c r="AD36" i="10"/>
  <c r="AC45" i="10"/>
  <c r="AF34" i="10"/>
  <c r="AI87" i="10"/>
  <c r="AG82" i="10"/>
  <c r="AE35" i="10"/>
  <c r="AG79" i="10"/>
  <c r="AI49" i="10"/>
  <c r="AH34" i="10"/>
  <c r="K34" i="10" s="1"/>
  <c r="AH74" i="10"/>
  <c r="K74" i="10" s="1"/>
  <c r="AC82" i="10"/>
  <c r="AD35" i="10"/>
  <c r="AL79" i="10"/>
  <c r="AM83" i="10"/>
  <c r="AD83" i="10"/>
  <c r="AA66" i="10"/>
  <c r="AJ66" i="10"/>
  <c r="AD57" i="10"/>
  <c r="AH66" i="10"/>
  <c r="K66" i="10" s="1"/>
  <c r="AK83" i="10"/>
  <c r="AL57" i="10"/>
  <c r="AA50" i="10"/>
  <c r="AI80" i="10"/>
  <c r="AI66" i="10"/>
  <c r="AL64" i="10"/>
  <c r="AG83" i="10"/>
  <c r="AM60" i="10"/>
  <c r="AF57" i="10"/>
  <c r="AH50" i="10"/>
  <c r="K50" i="10" s="1"/>
  <c r="AL80" i="10"/>
  <c r="AC66" i="10"/>
  <c r="AI64" i="10"/>
  <c r="AL67" i="10"/>
  <c r="AN31" i="10"/>
  <c r="AH41" i="10"/>
  <c r="K41" i="10" s="1"/>
  <c r="L41" i="10" s="1"/>
  <c r="AH83" i="10"/>
  <c r="K83" i="10" s="1"/>
  <c r="AA83" i="10"/>
  <c r="AN83" i="10"/>
  <c r="AI57" i="10"/>
  <c r="AA41" i="10"/>
  <c r="AI83" i="10"/>
  <c r="AE56" i="10"/>
  <c r="AD56" i="10"/>
  <c r="AM56" i="10"/>
  <c r="AC56" i="10"/>
  <c r="AH56" i="10"/>
  <c r="K56" i="10" s="1"/>
  <c r="AN56" i="10"/>
  <c r="AI56" i="10"/>
  <c r="AB56" i="10"/>
  <c r="AF74" i="10"/>
  <c r="AC74" i="10"/>
  <c r="AB74" i="10"/>
  <c r="AA74" i="10"/>
  <c r="AN78" i="10"/>
  <c r="AF78" i="10"/>
  <c r="AE78" i="10"/>
  <c r="AD67" i="10"/>
  <c r="AK67" i="10"/>
  <c r="AC67" i="10"/>
  <c r="AA67" i="10"/>
  <c r="AG67" i="10"/>
  <c r="AF67" i="10"/>
  <c r="AF53" i="10"/>
  <c r="AC53" i="10"/>
  <c r="AN53" i="10"/>
  <c r="AB53" i="10"/>
  <c r="AK53" i="10"/>
  <c r="AH53" i="10"/>
  <c r="K53" i="10" s="1"/>
  <c r="AG53" i="10"/>
  <c r="AD53" i="10"/>
  <c r="AJ56" i="10"/>
  <c r="AL59" i="10"/>
  <c r="AM59" i="10"/>
  <c r="AK59" i="10"/>
  <c r="AD59" i="10"/>
  <c r="AH59" i="10"/>
  <c r="K59" i="10" s="1"/>
  <c r="AG59" i="10"/>
  <c r="AB59" i="10"/>
  <c r="AC59" i="10"/>
  <c r="AN59" i="10"/>
  <c r="AJ59" i="10"/>
  <c r="AF59" i="10"/>
  <c r="AK56" i="10"/>
  <c r="AD84" i="10"/>
  <c r="AA84" i="10"/>
  <c r="AC84" i="10"/>
  <c r="AL56" i="10"/>
  <c r="AG75" i="10"/>
  <c r="AH75" i="10"/>
  <c r="K75" i="10" s="1"/>
  <c r="AN73" i="10"/>
  <c r="AG73" i="10"/>
  <c r="AF73" i="10"/>
  <c r="L73" i="10" s="1"/>
  <c r="AE73" i="10"/>
  <c r="AL73" i="10"/>
  <c r="AM47" i="10"/>
  <c r="AI47" i="10"/>
  <c r="AH47" i="10"/>
  <c r="K47" i="10" s="1"/>
  <c r="AG47" i="10"/>
  <c r="AD87" i="10"/>
  <c r="AH87" i="10"/>
  <c r="K87" i="10" s="1"/>
  <c r="AF31" i="10"/>
  <c r="AA31" i="10"/>
  <c r="AD31" i="10"/>
  <c r="AE31" i="10"/>
  <c r="AM52" i="10"/>
  <c r="AD52" i="10"/>
  <c r="AC52" i="10"/>
  <c r="AN52" i="10"/>
  <c r="AK50" i="10"/>
  <c r="AJ50" i="10"/>
  <c r="AI65" i="10"/>
  <c r="AD65" i="10"/>
  <c r="AL65" i="10"/>
  <c r="AF65" i="10"/>
  <c r="AF72" i="10"/>
  <c r="L72" i="10" s="1"/>
  <c r="AD72" i="10"/>
  <c r="AB72" i="10"/>
  <c r="AA72" i="10"/>
  <c r="AD49" i="10"/>
  <c r="AA37" i="10"/>
  <c r="AM64" i="10"/>
  <c r="AB64" i="10"/>
  <c r="AK64" i="10"/>
  <c r="AE64" i="10"/>
  <c r="AL39" i="10"/>
  <c r="AJ39" i="10"/>
  <c r="AI39" i="10"/>
  <c r="AB39" i="10"/>
  <c r="AA32" i="10"/>
  <c r="AE32" i="10"/>
  <c r="AM32" i="10"/>
  <c r="AB32" i="10"/>
  <c r="AE71" i="10"/>
  <c r="AM71" i="10"/>
  <c r="AL71" i="10"/>
  <c r="AA71" i="10"/>
  <c r="AK71" i="10"/>
  <c r="AE38" i="10"/>
  <c r="AN38" i="10"/>
  <c r="AM38" i="10"/>
  <c r="AA38" i="10"/>
  <c r="AG61" i="10"/>
  <c r="AF61" i="10"/>
  <c r="AE61" i="10"/>
  <c r="AC61" i="10"/>
  <c r="AN61" i="10"/>
  <c r="AH61" i="10"/>
  <c r="K61" i="10" s="1"/>
  <c r="AJ61" i="10"/>
  <c r="AK76" i="10"/>
  <c r="AD76" i="10"/>
  <c r="AC76" i="10"/>
  <c r="AN76" i="10"/>
  <c r="AB76" i="10"/>
  <c r="AF76" i="10"/>
  <c r="AL76" i="10"/>
  <c r="AM76" i="10"/>
  <c r="AJ76" i="10"/>
  <c r="AI76" i="10"/>
  <c r="AE76" i="10"/>
  <c r="AJ33" i="10"/>
  <c r="AK33" i="10"/>
  <c r="AC33" i="10"/>
  <c r="AN33" i="10"/>
  <c r="AG33" i="10"/>
  <c r="AF33" i="10"/>
  <c r="AE33" i="10"/>
  <c r="AD51" i="10"/>
  <c r="AL51" i="10"/>
  <c r="AF51" i="10"/>
  <c r="AI51" i="10"/>
  <c r="AG51" i="10"/>
  <c r="AB51" i="10"/>
  <c r="AH51" i="10"/>
  <c r="K51" i="10" s="1"/>
  <c r="AL60" i="10"/>
  <c r="AG60" i="10"/>
  <c r="AF60" i="10"/>
  <c r="L60" i="10" s="1"/>
  <c r="AD60" i="10"/>
  <c r="AK60" i="10"/>
  <c r="AJ60" i="10"/>
  <c r="AI60" i="10"/>
  <c r="AE60" i="10"/>
  <c r="AC60" i="10"/>
  <c r="AN60" i="10"/>
  <c r="AF69" i="10"/>
  <c r="AJ69" i="10"/>
  <c r="AI69" i="10"/>
  <c r="AA69" i="10"/>
  <c r="AL69" i="10"/>
  <c r="AG69" i="10"/>
  <c r="AN69" i="10"/>
  <c r="AM69" i="10"/>
  <c r="AH69" i="10"/>
  <c r="K69" i="10" s="1"/>
  <c r="AE69" i="10"/>
  <c r="AD69" i="10"/>
  <c r="AD40" i="10"/>
  <c r="AN40" i="10"/>
  <c r="AC40" i="10"/>
  <c r="AE40" i="10"/>
  <c r="AH40" i="10"/>
  <c r="K40" i="10" s="1"/>
  <c r="AG40" i="10"/>
  <c r="AF40" i="10"/>
  <c r="AL44" i="10"/>
  <c r="AK44" i="10"/>
  <c r="AJ44" i="10"/>
  <c r="AG44" i="10"/>
  <c r="AM44" i="10"/>
  <c r="AD44" i="10"/>
  <c r="AC44" i="10"/>
  <c r="AK42" i="10"/>
  <c r="AN42" i="10"/>
  <c r="AB42" i="10"/>
  <c r="AM42" i="10"/>
  <c r="AL42" i="10"/>
  <c r="AI42" i="10"/>
  <c r="AC42" i="10"/>
  <c r="AJ42" i="10"/>
  <c r="AH42" i="10"/>
  <c r="K42" i="10" s="1"/>
  <c r="L42" i="10" s="1"/>
  <c r="AG42" i="10"/>
  <c r="AA63" i="10"/>
  <c r="AD63" i="10"/>
  <c r="AC63" i="10"/>
  <c r="AM63" i="10"/>
  <c r="AI63" i="10"/>
  <c r="AJ63" i="10"/>
  <c r="AH63" i="10"/>
  <c r="K63" i="10" s="1"/>
  <c r="AN63" i="10"/>
  <c r="AL63" i="10"/>
  <c r="AG63" i="10"/>
  <c r="AF63" i="10"/>
  <c r="AC86" i="10"/>
  <c r="AK72" i="10"/>
  <c r="AA58" i="10"/>
  <c r="AA47" i="10"/>
  <c r="AG86" i="10"/>
  <c r="AL72" i="10"/>
  <c r="AM58" i="10"/>
  <c r="AB35" i="10"/>
  <c r="AC47" i="10"/>
  <c r="AH86" i="10"/>
  <c r="K86" i="10" s="1"/>
  <c r="AE72" i="10"/>
  <c r="AC58" i="10"/>
  <c r="AF35" i="10"/>
  <c r="L35" i="10" s="1"/>
  <c r="AD47" i="10"/>
  <c r="AN86" i="10"/>
  <c r="AI72" i="10"/>
  <c r="AE58" i="10"/>
  <c r="AL35" i="10"/>
  <c r="AL47" i="10"/>
  <c r="AG32" i="10"/>
  <c r="AI86" i="10"/>
  <c r="AM72" i="10"/>
  <c r="AJ73" i="10"/>
  <c r="AJ64" i="10"/>
  <c r="AC46" i="10"/>
  <c r="AF58" i="10"/>
  <c r="AN82" i="10"/>
  <c r="AM35" i="10"/>
  <c r="AB47" i="10"/>
  <c r="AI53" i="10"/>
  <c r="AA73" i="10"/>
  <c r="AA64" i="10"/>
  <c r="AD46" i="10"/>
  <c r="AL58" i="10"/>
  <c r="AA59" i="10"/>
  <c r="AL53" i="10"/>
  <c r="AC72" i="10"/>
  <c r="AB57" i="10"/>
  <c r="AL82" i="10"/>
  <c r="AA35" i="10"/>
  <c r="AE59" i="10"/>
  <c r="AD79" i="10"/>
  <c r="AJ47" i="10"/>
  <c r="AE53" i="10"/>
  <c r="AJ83" i="10"/>
  <c r="AF75" i="10"/>
  <c r="AJ32" i="10"/>
  <c r="AB86" i="10"/>
  <c r="AJ72" i="10"/>
  <c r="AI73" i="10"/>
  <c r="AH32" i="10"/>
  <c r="K32" i="10" s="1"/>
  <c r="L32" i="10" s="1"/>
  <c r="AJ86" i="10"/>
  <c r="AN72" i="10"/>
  <c r="AG65" i="10"/>
  <c r="AD80" i="10"/>
  <c r="AK82" i="10"/>
  <c r="AN35" i="10"/>
  <c r="AE47" i="10"/>
  <c r="AB83" i="10"/>
  <c r="AB75" i="10"/>
  <c r="AI32" i="10"/>
  <c r="AM86" i="10"/>
  <c r="AB73" i="10"/>
  <c r="AH65" i="10"/>
  <c r="K65" i="10" s="1"/>
  <c r="AG80" i="10"/>
  <c r="AG64" i="10"/>
  <c r="AK46" i="10"/>
  <c r="AD58" i="10"/>
  <c r="AB84" i="10"/>
  <c r="AD34" i="10"/>
  <c r="AI50" i="10"/>
  <c r="AK65" i="10"/>
  <c r="AA56" i="10"/>
  <c r="AC37" i="10"/>
  <c r="AH64" i="10"/>
  <c r="K64" i="10" s="1"/>
  <c r="AK58" i="10"/>
  <c r="AM82" i="10"/>
  <c r="AJ35" i="10"/>
  <c r="AN47" i="10"/>
  <c r="AL83" i="10"/>
  <c r="AD86" i="10"/>
  <c r="AK73" i="10"/>
  <c r="AI91" i="10"/>
  <c r="AF91" i="10"/>
  <c r="AM91" i="10"/>
  <c r="AB91" i="10"/>
  <c r="AL91" i="10"/>
  <c r="AA91" i="10"/>
  <c r="AK91" i="10"/>
  <c r="AC91" i="10"/>
  <c r="AJ68" i="10"/>
  <c r="AN68" i="10"/>
  <c r="AA68" i="10"/>
  <c r="AB68" i="10"/>
  <c r="AC68" i="10"/>
  <c r="AI68" i="10"/>
  <c r="AL110" i="10"/>
  <c r="AJ110" i="10"/>
  <c r="AE110" i="10"/>
  <c r="AA110" i="10"/>
  <c r="AD110" i="10"/>
  <c r="AK110" i="10"/>
  <c r="AN54" i="10"/>
  <c r="AE54" i="10"/>
  <c r="AB54" i="10"/>
  <c r="AC54" i="10"/>
  <c r="AD54" i="10"/>
  <c r="AJ54" i="10"/>
  <c r="AI54" i="10"/>
  <c r="AA54" i="10"/>
  <c r="AD88" i="10"/>
  <c r="AH88" i="10"/>
  <c r="K88" i="10" s="1"/>
  <c r="AC88" i="10"/>
  <c r="AA88" i="10"/>
  <c r="AI88" i="10"/>
  <c r="AE88" i="10"/>
  <c r="AL88" i="10"/>
  <c r="AK88" i="10"/>
  <c r="AG81" i="10"/>
  <c r="AF81" i="10"/>
  <c r="AJ81" i="10"/>
  <c r="AB81" i="10"/>
  <c r="AI81" i="10"/>
  <c r="AA81" i="10"/>
  <c r="AD81" i="10"/>
  <c r="AD74" i="10"/>
  <c r="AC80" i="10"/>
  <c r="AA80" i="10"/>
  <c r="AK80" i="10"/>
  <c r="AF80" i="10"/>
  <c r="L80" i="10" s="1"/>
  <c r="AJ80" i="10"/>
  <c r="AB80" i="10"/>
  <c r="AM80" i="10"/>
  <c r="AM98" i="10"/>
  <c r="AL98" i="10"/>
  <c r="AE98" i="10"/>
  <c r="AG98" i="10"/>
  <c r="AD98" i="10"/>
  <c r="AH98" i="10"/>
  <c r="K98" i="10" s="1"/>
  <c r="L98" i="10" s="1"/>
  <c r="AK98" i="10"/>
  <c r="AB48" i="10"/>
  <c r="AB93" i="10"/>
  <c r="AI33" i="10"/>
  <c r="AD91" i="10"/>
  <c r="AE68" i="10"/>
  <c r="AC48" i="10"/>
  <c r="AC93" i="10"/>
  <c r="AC89" i="10"/>
  <c r="AJ89" i="10"/>
  <c r="AN89" i="10"/>
  <c r="AI89" i="10"/>
  <c r="AK89" i="10"/>
  <c r="AG89" i="10"/>
  <c r="AA89" i="10"/>
  <c r="AF89" i="10"/>
  <c r="AI62" i="10"/>
  <c r="AH62" i="10"/>
  <c r="K62" i="10" s="1"/>
  <c r="AF62" i="10"/>
  <c r="AN62" i="10"/>
  <c r="AE62" i="10"/>
  <c r="AM62" i="10"/>
  <c r="AD62" i="10"/>
  <c r="AK62" i="10"/>
  <c r="AB45" i="10"/>
  <c r="AH45" i="10"/>
  <c r="K45" i="10" s="1"/>
  <c r="AJ45" i="10"/>
  <c r="AM45" i="10"/>
  <c r="AG45" i="10"/>
  <c r="AA45" i="10"/>
  <c r="AI45" i="10"/>
  <c r="AE43" i="10"/>
  <c r="AD43" i="10"/>
  <c r="AL43" i="10"/>
  <c r="AI43" i="10"/>
  <c r="AK43" i="10"/>
  <c r="AC43" i="10"/>
  <c r="AN43" i="10"/>
  <c r="AA55" i="10"/>
  <c r="AH55" i="10"/>
  <c r="K55" i="10" s="1"/>
  <c r="AL55" i="10"/>
  <c r="AI55" i="10"/>
  <c r="AK55" i="10"/>
  <c r="AF55" i="10"/>
  <c r="AB55" i="10"/>
  <c r="AF108" i="10"/>
  <c r="AD108" i="10"/>
  <c r="AN108" i="10"/>
  <c r="AI108" i="10"/>
  <c r="AM108" i="10"/>
  <c r="AL108" i="10"/>
  <c r="AB108" i="10"/>
  <c r="AA103" i="10"/>
  <c r="AN103" i="10"/>
  <c r="AL103" i="10"/>
  <c r="AE103" i="10"/>
  <c r="AK103" i="10"/>
  <c r="AF103" i="10"/>
  <c r="L103" i="10" s="1"/>
  <c r="AB103" i="10"/>
  <c r="AM68" i="10"/>
  <c r="AC36" i="10"/>
  <c r="AL36" i="10"/>
  <c r="AA36" i="10"/>
  <c r="AH36" i="10"/>
  <c r="K36" i="10" s="1"/>
  <c r="AJ36" i="10"/>
  <c r="AG36" i="10"/>
  <c r="AN36" i="10"/>
  <c r="AF36" i="10"/>
  <c r="AM36" i="10"/>
  <c r="AH110" i="10"/>
  <c r="K110" i="10" s="1"/>
  <c r="L110" i="10" s="1"/>
  <c r="AD38" i="10"/>
  <c r="AB38" i="10"/>
  <c r="AI38" i="10"/>
  <c r="AK38" i="10"/>
  <c r="AL38" i="10"/>
  <c r="AC38" i="10"/>
  <c r="AJ41" i="10"/>
  <c r="AI41" i="10"/>
  <c r="AC41" i="10"/>
  <c r="AD41" i="10"/>
  <c r="AM41" i="10"/>
  <c r="AN41" i="10"/>
  <c r="AL41" i="10"/>
  <c r="AB41" i="10"/>
  <c r="AK79" i="10"/>
  <c r="AH79" i="10"/>
  <c r="K79" i="10" s="1"/>
  <c r="AB79" i="10"/>
  <c r="AF79" i="10"/>
  <c r="AI79" i="10"/>
  <c r="AE79" i="10"/>
  <c r="AD68" i="10"/>
  <c r="AC31" i="10"/>
  <c r="AM31" i="10"/>
  <c r="AH31" i="10"/>
  <c r="K31" i="10" s="1"/>
  <c r="AL31" i="10"/>
  <c r="AB31" i="10"/>
  <c r="AJ31" i="10"/>
  <c r="AK31" i="10"/>
  <c r="AI110" i="10"/>
  <c r="AL101" i="10"/>
  <c r="AE74" i="10"/>
  <c r="AF107" i="10"/>
  <c r="AC87" i="10"/>
  <c r="AF66" i="10"/>
  <c r="AE66" i="10"/>
  <c r="AB66" i="10"/>
  <c r="AK66" i="10"/>
  <c r="AL66" i="10"/>
  <c r="AG66" i="10"/>
  <c r="AM66" i="10"/>
  <c r="AM110" i="10"/>
  <c r="AM57" i="10"/>
  <c r="AA57" i="10"/>
  <c r="AH57" i="10"/>
  <c r="K57" i="10" s="1"/>
  <c r="AE57" i="10"/>
  <c r="AN57" i="10"/>
  <c r="AB40" i="10"/>
  <c r="AI40" i="10"/>
  <c r="AM40" i="10"/>
  <c r="AK40" i="10"/>
  <c r="AJ40" i="10"/>
  <c r="AL40" i="10"/>
  <c r="AB52" i="10"/>
  <c r="AL52" i="10"/>
  <c r="AK52" i="10"/>
  <c r="AJ52" i="10"/>
  <c r="AG52" i="10"/>
  <c r="AI52" i="10"/>
  <c r="AI61" i="10"/>
  <c r="AB61" i="10"/>
  <c r="AM61" i="10"/>
  <c r="AL61" i="10"/>
  <c r="AA61" i="10"/>
  <c r="AK61" i="10"/>
  <c r="AC97" i="10"/>
  <c r="AN97" i="10"/>
  <c r="AA97" i="10"/>
  <c r="AL97" i="10"/>
  <c r="AH97" i="10"/>
  <c r="K97" i="10" s="1"/>
  <c r="L97" i="10" s="1"/>
  <c r="AD97" i="10"/>
  <c r="AE44" i="10"/>
  <c r="AN44" i="10"/>
  <c r="AI44" i="10"/>
  <c r="AH44" i="10"/>
  <c r="K44" i="10" s="1"/>
  <c r="AA44" i="10"/>
  <c r="AF44" i="10"/>
  <c r="AE89" i="10"/>
  <c r="AF54" i="10"/>
  <c r="AG46" i="10"/>
  <c r="AA46" i="10"/>
  <c r="AI46" i="10"/>
  <c r="AB46" i="10"/>
  <c r="AE46" i="10"/>
  <c r="AH46" i="10"/>
  <c r="K46" i="10" s="1"/>
  <c r="L46" i="10" s="1"/>
  <c r="AL46" i="10"/>
  <c r="AD109" i="10"/>
  <c r="AM109" i="10"/>
  <c r="AF109" i="10"/>
  <c r="AH109" i="10"/>
  <c r="K109" i="10" s="1"/>
  <c r="AE109" i="10"/>
  <c r="AI109" i="10"/>
  <c r="AB109" i="10"/>
  <c r="AE91" i="10"/>
  <c r="AC62" i="10"/>
  <c r="AF68" i="10"/>
  <c r="AN75" i="10"/>
  <c r="AJ75" i="10"/>
  <c r="AE75" i="10"/>
  <c r="AA75" i="10"/>
  <c r="AD75" i="10"/>
  <c r="AI75" i="10"/>
  <c r="AC75" i="10"/>
  <c r="AL75" i="10"/>
  <c r="AG95" i="10"/>
  <c r="AN95" i="10"/>
  <c r="AE95" i="10"/>
  <c r="AL95" i="10"/>
  <c r="AD95" i="10"/>
  <c r="AM95" i="10"/>
  <c r="AI107" i="10"/>
  <c r="AE107" i="10"/>
  <c r="AH107" i="10"/>
  <c r="K107" i="10" s="1"/>
  <c r="AC107" i="10"/>
  <c r="AM107" i="10"/>
  <c r="AL107" i="10"/>
  <c r="AA107" i="10"/>
  <c r="AN107" i="10"/>
  <c r="AF48" i="10"/>
  <c r="AL48" i="10"/>
  <c r="AM48" i="10"/>
  <c r="AN48" i="10"/>
  <c r="AJ48" i="10"/>
  <c r="AI48" i="10"/>
  <c r="AA48" i="10"/>
  <c r="AF77" i="10"/>
  <c r="L77" i="10" s="1"/>
  <c r="AE77" i="10"/>
  <c r="AI77" i="10"/>
  <c r="AC77" i="10"/>
  <c r="AK77" i="10"/>
  <c r="AB77" i="10"/>
  <c r="AM77" i="10"/>
  <c r="AN77" i="10"/>
  <c r="AJ77" i="10"/>
  <c r="AG85" i="10"/>
  <c r="AL85" i="10"/>
  <c r="AF85" i="10"/>
  <c r="AD85" i="10"/>
  <c r="AJ85" i="10"/>
  <c r="AH85" i="10"/>
  <c r="K85" i="10" s="1"/>
  <c r="AI85" i="10"/>
  <c r="AB85" i="10"/>
  <c r="AG78" i="10"/>
  <c r="AK78" i="10"/>
  <c r="AB78" i="10"/>
  <c r="AC78" i="10"/>
  <c r="AM78" i="10"/>
  <c r="AL78" i="10"/>
  <c r="AJ78" i="10"/>
  <c r="AE92" i="10"/>
  <c r="AD92" i="10"/>
  <c r="AB92" i="10"/>
  <c r="AN92" i="10"/>
  <c r="AM92" i="10"/>
  <c r="AF92" i="10"/>
  <c r="AN110" i="10"/>
  <c r="AL45" i="10"/>
  <c r="AC81" i="10"/>
  <c r="AD78" i="10"/>
  <c r="AJ43" i="10"/>
  <c r="AD55" i="10"/>
  <c r="AN74" i="10"/>
  <c r="AJ74" i="10"/>
  <c r="AM74" i="10"/>
  <c r="AL74" i="10"/>
  <c r="AK74" i="10"/>
  <c r="AI74" i="10"/>
  <c r="AD107" i="10"/>
  <c r="AH89" i="10"/>
  <c r="K89" i="10" s="1"/>
  <c r="AG54" i="10"/>
  <c r="AC85" i="10"/>
  <c r="AJ88" i="10"/>
  <c r="AG91" i="10"/>
  <c r="AL62" i="10"/>
  <c r="AH68" i="10"/>
  <c r="K68" i="10" s="1"/>
  <c r="AL77" i="10"/>
  <c r="AE48" i="10"/>
  <c r="AA108" i="10"/>
  <c r="AL93" i="10"/>
  <c r="AE93" i="10"/>
  <c r="AD93" i="10"/>
  <c r="AK93" i="10"/>
  <c r="AH93" i="10"/>
  <c r="K93" i="10" s="1"/>
  <c r="AJ93" i="10"/>
  <c r="AF93" i="10"/>
  <c r="AI93" i="10"/>
  <c r="AG93" i="10"/>
  <c r="AH92" i="10"/>
  <c r="K92" i="10" s="1"/>
  <c r="AB110" i="10"/>
  <c r="AC101" i="10"/>
  <c r="AE101" i="10"/>
  <c r="AN101" i="10"/>
  <c r="AD101" i="10"/>
  <c r="AJ101" i="10"/>
  <c r="AI101" i="10"/>
  <c r="AA101" i="10"/>
  <c r="AF45" i="10"/>
  <c r="AE81" i="10"/>
  <c r="AI78" i="10"/>
  <c r="AA43" i="10"/>
  <c r="AG55" i="10"/>
  <c r="AG103" i="10"/>
  <c r="AK107" i="10"/>
  <c r="AG87" i="10"/>
  <c r="AN87" i="10"/>
  <c r="AM87" i="10"/>
  <c r="AJ87" i="10"/>
  <c r="AL87" i="10"/>
  <c r="AK87" i="10"/>
  <c r="AL89" i="10"/>
  <c r="AD33" i="10"/>
  <c r="AA33" i="10"/>
  <c r="AM33" i="10"/>
  <c r="AL33" i="10"/>
  <c r="AB33" i="10"/>
  <c r="AH33" i="10"/>
  <c r="K33" i="10" s="1"/>
  <c r="AH54" i="10"/>
  <c r="K54" i="10" s="1"/>
  <c r="AM85" i="10"/>
  <c r="AM88" i="10"/>
  <c r="AG38" i="10"/>
  <c r="AH91" i="10"/>
  <c r="K91" i="10" s="1"/>
  <c r="L91" i="10" s="1"/>
  <c r="AN79" i="10"/>
  <c r="AB62" i="10"/>
  <c r="AG68" i="10"/>
  <c r="AG77" i="10"/>
  <c r="AK48" i="10"/>
  <c r="AC108" i="10"/>
  <c r="AI92" i="10"/>
  <c r="AC110" i="10"/>
  <c r="AD45" i="10"/>
  <c r="AH84" i="10"/>
  <c r="K84" i="10" s="1"/>
  <c r="L84" i="10" s="1"/>
  <c r="AL84" i="10"/>
  <c r="AG84" i="10"/>
  <c r="AK84" i="10"/>
  <c r="AI84" i="10"/>
  <c r="AE84" i="10"/>
  <c r="AN84" i="10"/>
  <c r="AJ84" i="10"/>
  <c r="AM81" i="10"/>
  <c r="AG49" i="10"/>
  <c r="AB49" i="10"/>
  <c r="AF49" i="10"/>
  <c r="AK49" i="10"/>
  <c r="AN49" i="10"/>
  <c r="AH49" i="10"/>
  <c r="K49" i="10" s="1"/>
  <c r="AA49" i="10"/>
  <c r="AM49" i="10"/>
  <c r="AA78" i="10"/>
  <c r="AJ34" i="10"/>
  <c r="AN34" i="10"/>
  <c r="AI34" i="10"/>
  <c r="AM34" i="10"/>
  <c r="AB34" i="10"/>
  <c r="AK34" i="10"/>
  <c r="AC34" i="10"/>
  <c r="AL34" i="10"/>
  <c r="AF43" i="10"/>
  <c r="AJ70" i="10"/>
  <c r="AL70" i="10"/>
  <c r="AI70" i="10"/>
  <c r="AK70" i="10"/>
  <c r="AN70" i="10"/>
  <c r="AB70" i="10"/>
  <c r="AM70" i="10"/>
  <c r="AG70" i="10"/>
  <c r="AC55" i="10"/>
  <c r="AF50" i="10"/>
  <c r="AB50" i="10"/>
  <c r="AE50" i="10"/>
  <c r="AN50" i="10"/>
  <c r="AL50" i="10"/>
  <c r="AC50" i="10"/>
  <c r="AG50" i="10"/>
  <c r="AM50" i="10"/>
  <c r="AJ103" i="10"/>
  <c r="AN80" i="10"/>
  <c r="AB107" i="10"/>
  <c r="AA98" i="10"/>
  <c r="AM89" i="10"/>
  <c r="AK54" i="10"/>
  <c r="AK37" i="10"/>
  <c r="AI37" i="10"/>
  <c r="AM37" i="10"/>
  <c r="AJ37" i="10"/>
  <c r="AH37" i="10"/>
  <c r="K37" i="10" s="1"/>
  <c r="AL37" i="10"/>
  <c r="AN85" i="10"/>
  <c r="AF88" i="10"/>
  <c r="AH38" i="10"/>
  <c r="K38" i="10" s="1"/>
  <c r="L38" i="10" s="1"/>
  <c r="AJ91" i="10"/>
  <c r="AJ79" i="10"/>
  <c r="AJ62" i="10"/>
  <c r="AK68" i="10"/>
  <c r="AA77" i="10"/>
  <c r="AG48" i="10"/>
  <c r="AE108" i="10"/>
  <c r="AA92" i="10"/>
  <c r="AG110" i="10"/>
  <c r="AC57" i="10"/>
  <c r="AE45" i="10"/>
  <c r="AA40" i="10"/>
  <c r="AH81" i="10"/>
  <c r="K81" i="10" s="1"/>
  <c r="AA52" i="10"/>
  <c r="AH78" i="10"/>
  <c r="K78" i="10" s="1"/>
  <c r="AD61" i="10"/>
  <c r="AH43" i="10"/>
  <c r="K43" i="10" s="1"/>
  <c r="AI97" i="10"/>
  <c r="AJ55" i="10"/>
  <c r="AB44" i="10"/>
  <c r="AC103" i="10"/>
  <c r="AI71" i="10"/>
  <c r="AD71" i="10"/>
  <c r="AH71" i="10"/>
  <c r="K71" i="10" s="1"/>
  <c r="AC71" i="10"/>
  <c r="AJ71" i="10"/>
  <c r="AF71" i="10"/>
  <c r="AB71" i="10"/>
  <c r="AN71" i="10"/>
  <c r="AE80" i="10"/>
  <c r="AG107" i="10"/>
  <c r="AI98" i="10"/>
  <c r="AB89" i="10"/>
  <c r="AD66" i="10"/>
  <c r="AL54" i="10"/>
  <c r="AA85" i="10"/>
  <c r="AL102" i="10"/>
  <c r="AD102" i="10"/>
  <c r="AA102" i="10"/>
  <c r="AG102" i="10"/>
  <c r="AJ102" i="10"/>
  <c r="AH102" i="10"/>
  <c r="K102" i="10" s="1"/>
  <c r="AG88" i="10"/>
  <c r="AI67" i="10"/>
  <c r="AE67" i="10"/>
  <c r="AN67" i="10"/>
  <c r="AJ67" i="10"/>
  <c r="AH67" i="10"/>
  <c r="K67" i="10" s="1"/>
  <c r="AB67" i="10"/>
  <c r="AJ38" i="10"/>
  <c r="AN91" i="10"/>
  <c r="AC51" i="10"/>
  <c r="AJ51" i="10"/>
  <c r="AK51" i="10"/>
  <c r="AM51" i="10"/>
  <c r="AA51" i="10"/>
  <c r="AN51" i="10"/>
  <c r="AE41" i="10"/>
  <c r="AA79" i="10"/>
  <c r="AG62" i="10"/>
  <c r="AL68" i="10"/>
  <c r="AB95" i="10"/>
  <c r="AD77" i="10"/>
  <c r="AH48" i="10"/>
  <c r="K48" i="10" s="1"/>
  <c r="AK36" i="10"/>
  <c r="AK108" i="10"/>
  <c r="AC106" i="10"/>
  <c r="AM99" i="10"/>
  <c r="AC96" i="10"/>
  <c r="AA42" i="10"/>
  <c r="AG76" i="10"/>
  <c r="AK94" i="10"/>
  <c r="AN58" i="10"/>
  <c r="AM100" i="10"/>
  <c r="AF106" i="10"/>
  <c r="AF47" i="10"/>
  <c r="AE83" i="10"/>
  <c r="AK86" i="10"/>
  <c r="AA99" i="10"/>
  <c r="AC73" i="10"/>
  <c r="AA60" i="10"/>
  <c r="AH105" i="10"/>
  <c r="K105" i="10" s="1"/>
  <c r="AF56" i="10"/>
  <c r="AF39" i="10"/>
  <c r="AB60" i="10"/>
  <c r="AD96" i="10"/>
  <c r="AD42" i="10"/>
  <c r="AL105" i="10"/>
  <c r="AH76" i="10"/>
  <c r="K76" i="10" s="1"/>
  <c r="AB94" i="10"/>
  <c r="AK63" i="10"/>
  <c r="AJ65" i="10"/>
  <c r="AG56" i="10"/>
  <c r="AB69" i="10"/>
  <c r="AF64" i="10"/>
  <c r="AB58" i="10"/>
  <c r="AH39" i="10"/>
  <c r="K39" i="10" s="1"/>
  <c r="AA100" i="10"/>
  <c r="AL106" i="10"/>
  <c r="AK47" i="10"/>
  <c r="AF83" i="10"/>
  <c r="AA86" i="10"/>
  <c r="AN99" i="10"/>
  <c r="AD73" i="10"/>
  <c r="AL99" i="10"/>
  <c r="AM73" i="10"/>
  <c r="L87" i="10" l="1"/>
  <c r="L86" i="10"/>
  <c r="L99" i="10"/>
  <c r="L105" i="10"/>
  <c r="L58" i="10"/>
  <c r="L51" i="10"/>
  <c r="L92" i="10"/>
  <c r="L102" i="10"/>
  <c r="L76" i="10"/>
  <c r="L43" i="10"/>
  <c r="L109" i="10"/>
  <c r="L106" i="10"/>
  <c r="L53" i="10"/>
  <c r="L107" i="10"/>
  <c r="L74" i="10"/>
  <c r="L50" i="10"/>
  <c r="L93" i="10"/>
  <c r="L34" i="10"/>
  <c r="L67" i="10"/>
  <c r="L31" i="10"/>
  <c r="L71" i="10"/>
  <c r="L54" i="10"/>
  <c r="L89" i="10"/>
  <c r="L33" i="10"/>
  <c r="L75" i="10"/>
  <c r="L66" i="10"/>
  <c r="L61" i="10"/>
  <c r="L59" i="10"/>
  <c r="L37" i="10"/>
  <c r="L57" i="10"/>
  <c r="L85" i="10"/>
  <c r="L47" i="10"/>
  <c r="L49" i="10"/>
  <c r="L83" i="10"/>
  <c r="L88" i="10"/>
  <c r="L65" i="10"/>
  <c r="AI30" i="10"/>
  <c r="L64" i="10"/>
  <c r="L62" i="10"/>
  <c r="L56" i="10"/>
  <c r="L68" i="10"/>
  <c r="L36" i="10"/>
  <c r="L55" i="10"/>
  <c r="L69" i="10"/>
  <c r="L48" i="10"/>
  <c r="L79" i="10"/>
  <c r="L45" i="10"/>
  <c r="L78" i="10"/>
  <c r="L63" i="10"/>
  <c r="AF30" i="10"/>
  <c r="AE30" i="10"/>
  <c r="L44" i="10"/>
  <c r="L39" i="10"/>
  <c r="L81" i="10"/>
  <c r="L40" i="10"/>
  <c r="AJ30" i="10"/>
  <c r="AB30" i="10"/>
  <c r="AL30" i="10"/>
  <c r="AM30" i="10"/>
  <c r="AC30" i="10"/>
  <c r="AG30" i="10" l="1"/>
  <c r="AD30" i="10"/>
  <c r="AK30" i="10"/>
  <c r="AN30" i="10"/>
  <c r="L30" i="10"/>
  <c r="AH30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<sst xmlns="http://schemas.openxmlformats.org/spreadsheetml/2006/main" count="6242" uniqueCount="875">
  <si>
    <t>Table A. Proposed State Subsidies For Basic, Ready To Learn Block Grant, Special Education, &amp; Career and Technical Education</t>
  </si>
  <si>
    <t>Basic Education Funding (BEF)</t>
  </si>
  <si>
    <t>Read To Learn Block Grant (RTLBG)</t>
  </si>
  <si>
    <t>Special Education Funding (SEF)</t>
  </si>
  <si>
    <t>AUN</t>
  </si>
  <si>
    <t>School District / Career &amp; Technical Center</t>
  </si>
  <si>
    <t>County</t>
  </si>
  <si>
    <t>PSEA Region</t>
  </si>
  <si>
    <t>Basic Ed / CTC</t>
  </si>
  <si>
    <t>$</t>
  </si>
  <si>
    <t>Percent Change</t>
  </si>
  <si>
    <t>Tax Equity Payments in 2025-26 As A Share of Change (%)¹</t>
  </si>
  <si>
    <t>Total</t>
  </si>
  <si>
    <t>Bermudian Springs SD</t>
  </si>
  <si>
    <t>Adams</t>
  </si>
  <si>
    <t>Southern</t>
  </si>
  <si>
    <t>Basic Ed</t>
  </si>
  <si>
    <t>Conewago Valley SD</t>
  </si>
  <si>
    <t>Fairfield Area SD</t>
  </si>
  <si>
    <t>Gettysburg Area SD</t>
  </si>
  <si>
    <t>Littlestown Area SD</t>
  </si>
  <si>
    <t>Upper Adams SD</t>
  </si>
  <si>
    <t>Allegheny Valley SD</t>
  </si>
  <si>
    <t>Allegheny</t>
  </si>
  <si>
    <t>Western</t>
  </si>
  <si>
    <t>Avonworth SD</t>
  </si>
  <si>
    <t>Baldwin-Whitehall SD</t>
  </si>
  <si>
    <t>Bethel Park SD</t>
  </si>
  <si>
    <t/>
  </si>
  <si>
    <t>Brentwood Borough SD</t>
  </si>
  <si>
    <t>Carlynton SD</t>
  </si>
  <si>
    <t>Chartiers Valley SD</t>
  </si>
  <si>
    <t>Clairton City SD</t>
  </si>
  <si>
    <t>Cornell SD</t>
  </si>
  <si>
    <t>Deer Lakes SD</t>
  </si>
  <si>
    <t>Duquesne City SD</t>
  </si>
  <si>
    <t>East Allegheny SD</t>
  </si>
  <si>
    <t>Elizabeth Forward SD</t>
  </si>
  <si>
    <t>Fox Chapel Area SD</t>
  </si>
  <si>
    <t>Gateway SD</t>
  </si>
  <si>
    <t>Hampton Township SD</t>
  </si>
  <si>
    <t>Highlands SD</t>
  </si>
  <si>
    <t>Keystone Oaks SD</t>
  </si>
  <si>
    <t>McKeesport Area SD</t>
  </si>
  <si>
    <t>Montour SD</t>
  </si>
  <si>
    <t>Moon Area SD</t>
  </si>
  <si>
    <t>Mt Lebanon SD</t>
  </si>
  <si>
    <t>North Allegheny SD</t>
  </si>
  <si>
    <t>North Hills SD</t>
  </si>
  <si>
    <t>Northgate SD</t>
  </si>
  <si>
    <t>Penn Hills SD</t>
  </si>
  <si>
    <t>Pine-Richland SD</t>
  </si>
  <si>
    <t>Pittsburgh SD</t>
  </si>
  <si>
    <t>Plum Borough SD</t>
  </si>
  <si>
    <t>Quaker Valley SD</t>
  </si>
  <si>
    <t>Riverview SD</t>
  </si>
  <si>
    <t>Shaler Area SD</t>
  </si>
  <si>
    <t>South Allegheny SD</t>
  </si>
  <si>
    <t>South Fayette Township SD</t>
  </si>
  <si>
    <t>South Park SD</t>
  </si>
  <si>
    <t>Steel Valley SD</t>
  </si>
  <si>
    <t>Sto-Rox SD</t>
  </si>
  <si>
    <t>Upper Saint Clair SD</t>
  </si>
  <si>
    <t>West Allegheny SD</t>
  </si>
  <si>
    <t>West Jefferson Hills SD</t>
  </si>
  <si>
    <t>West Mifflin Area SD</t>
  </si>
  <si>
    <t>Wilkinsburg Borough SD</t>
  </si>
  <si>
    <t>Woodland Hills SD</t>
  </si>
  <si>
    <t>Apollo-Ridge SD</t>
  </si>
  <si>
    <t>Armstrong</t>
  </si>
  <si>
    <t>Central-Western</t>
  </si>
  <si>
    <t>Armstrong SD</t>
  </si>
  <si>
    <t>Freeport Area SD</t>
  </si>
  <si>
    <t>Leechburg Area SD</t>
  </si>
  <si>
    <t>Aliquippa SD</t>
  </si>
  <si>
    <t>Beaver</t>
  </si>
  <si>
    <t>Midwestern</t>
  </si>
  <si>
    <t>Ambridge Area SD</t>
  </si>
  <si>
    <t>Beaver Area SD</t>
  </si>
  <si>
    <t>Big Beaver Falls Area SD</t>
  </si>
  <si>
    <t>Blackhawk SD</t>
  </si>
  <si>
    <t>Central Valley SD</t>
  </si>
  <si>
    <t>Freedom Area SD</t>
  </si>
  <si>
    <t>Hopewell Area SD</t>
  </si>
  <si>
    <t>Midland Borough SD</t>
  </si>
  <si>
    <t>New Brighton Area SD</t>
  </si>
  <si>
    <t>Riverside Beaver County SD</t>
  </si>
  <si>
    <t>Rochester Area SD</t>
  </si>
  <si>
    <t>South Side Area SD</t>
  </si>
  <si>
    <t>Western Beaver County SD</t>
  </si>
  <si>
    <t>Bedford Area SD</t>
  </si>
  <si>
    <t>Bedford</t>
  </si>
  <si>
    <t>Chestnut Ridge SD</t>
  </si>
  <si>
    <t>Everett Area SD</t>
  </si>
  <si>
    <t>Northern Bedford County SD</t>
  </si>
  <si>
    <t>Tussey Mountain SD</t>
  </si>
  <si>
    <t>Antietam SD</t>
  </si>
  <si>
    <t>Berks</t>
  </si>
  <si>
    <t>Eastern</t>
  </si>
  <si>
    <t>Boyertown Area SD</t>
  </si>
  <si>
    <t>Brandywine Heights Area SD</t>
  </si>
  <si>
    <t>Conrad Weiser Area SD</t>
  </si>
  <si>
    <t>Daniel Boone Area SD</t>
  </si>
  <si>
    <t>Exeter Township SD</t>
  </si>
  <si>
    <t>Fleetwood Area SD</t>
  </si>
  <si>
    <t>Governor Mifflin SD</t>
  </si>
  <si>
    <t>Hamburg Area SD</t>
  </si>
  <si>
    <t>Kutztown Area SD</t>
  </si>
  <si>
    <t>Muhlenberg SD</t>
  </si>
  <si>
    <t>Oley Valley SD</t>
  </si>
  <si>
    <t>Reading SD</t>
  </si>
  <si>
    <t>Schuylkill Valley SD</t>
  </si>
  <si>
    <t>Tulpehocken Area SD</t>
  </si>
  <si>
    <t>Twin Valley SD</t>
  </si>
  <si>
    <t>Wilson  SD</t>
  </si>
  <si>
    <t>Wyomissing Area SD</t>
  </si>
  <si>
    <t>Altoona Area SD</t>
  </si>
  <si>
    <t>Blair</t>
  </si>
  <si>
    <t>Central</t>
  </si>
  <si>
    <t>Bellwood-Antis SD</t>
  </si>
  <si>
    <t>Claysburg-Kimmel SD</t>
  </si>
  <si>
    <t>Hollidaysburg Area SD</t>
  </si>
  <si>
    <t>Spring Cove SD</t>
  </si>
  <si>
    <t>Tyrone Area SD</t>
  </si>
  <si>
    <t>Williamsburg Community SD</t>
  </si>
  <si>
    <t>Athens Area SD</t>
  </si>
  <si>
    <t>Bradford</t>
  </si>
  <si>
    <t>Northeastern</t>
  </si>
  <si>
    <t>Canton Area SD</t>
  </si>
  <si>
    <t>Northeast Bradford SD</t>
  </si>
  <si>
    <t>Sayre Area SD</t>
  </si>
  <si>
    <t>Towanda Area SD</t>
  </si>
  <si>
    <t>Troy Area SD</t>
  </si>
  <si>
    <t>Wyalusing Area SD</t>
  </si>
  <si>
    <t>Bensalem Township SD</t>
  </si>
  <si>
    <t>Bucks</t>
  </si>
  <si>
    <t>Mideastern</t>
  </si>
  <si>
    <t>Bristol Borough SD</t>
  </si>
  <si>
    <t>Bristol Township SD</t>
  </si>
  <si>
    <t>Centennial SD</t>
  </si>
  <si>
    <t>Central Bucks SD</t>
  </si>
  <si>
    <t>Council Rock SD</t>
  </si>
  <si>
    <t>Morrisville Borough SD</t>
  </si>
  <si>
    <t>Neshaminy SD</t>
  </si>
  <si>
    <t>New Hope-Solebury SD</t>
  </si>
  <si>
    <t>Palisades SD</t>
  </si>
  <si>
    <t>Pennridge SD</t>
  </si>
  <si>
    <t>Pennsbury SD</t>
  </si>
  <si>
    <t>Quakertown Community SD</t>
  </si>
  <si>
    <t>Butler Area SD</t>
  </si>
  <si>
    <t>Butler</t>
  </si>
  <si>
    <t>Karns City Area SD</t>
  </si>
  <si>
    <t>Knoch SD</t>
  </si>
  <si>
    <t>Mars Area SD</t>
  </si>
  <si>
    <t>Moniteau SD</t>
  </si>
  <si>
    <t>Seneca Valley SD</t>
  </si>
  <si>
    <t>Slippery Rock Area SD</t>
  </si>
  <si>
    <t>Blacklick Valley SD</t>
  </si>
  <si>
    <t>Cambria</t>
  </si>
  <si>
    <t>Cambria Heights SD</t>
  </si>
  <si>
    <t>Central Cambria SD</t>
  </si>
  <si>
    <t>Conemaugh Valley SD</t>
  </si>
  <si>
    <t>Ferndale Area SD</t>
  </si>
  <si>
    <t>Forest Hills SD</t>
  </si>
  <si>
    <t>Greater Johnstown SD</t>
  </si>
  <si>
    <t>Northern Cambria SD</t>
  </si>
  <si>
    <t>Penn Cambria SD</t>
  </si>
  <si>
    <t>Portage Area SD</t>
  </si>
  <si>
    <t>Richland SD</t>
  </si>
  <si>
    <t>Westmont Hilltop SD</t>
  </si>
  <si>
    <t>Cameron County SD</t>
  </si>
  <si>
    <t>Cameron</t>
  </si>
  <si>
    <t>Jim Thorpe Area SD</t>
  </si>
  <si>
    <t>Carbon</t>
  </si>
  <si>
    <t>Lehighton Area SD</t>
  </si>
  <si>
    <t>Palmerton Area SD</t>
  </si>
  <si>
    <t>Panther Valley SD</t>
  </si>
  <si>
    <t>Weatherly Area SD</t>
  </si>
  <si>
    <t>Bald Eagle Area SD</t>
  </si>
  <si>
    <t>Centre</t>
  </si>
  <si>
    <t>Bellefonte Area SD</t>
  </si>
  <si>
    <t>Penns Valley Area SD</t>
  </si>
  <si>
    <t>State College Area SD</t>
  </si>
  <si>
    <t>Avon Grove SD</t>
  </si>
  <si>
    <t>Chester</t>
  </si>
  <si>
    <t>Southeastern</t>
  </si>
  <si>
    <t>Coatesville Area SD</t>
  </si>
  <si>
    <t>Downingtown Area SD</t>
  </si>
  <si>
    <t>Great Valley SD</t>
  </si>
  <si>
    <t>Kennett Consolidated SD</t>
  </si>
  <si>
    <t>Octorara Area SD</t>
  </si>
  <si>
    <t>Owen J Roberts SD</t>
  </si>
  <si>
    <t>Oxford Area SD</t>
  </si>
  <si>
    <t>Phoenixville Area SD</t>
  </si>
  <si>
    <t>Tredyffrin-Easttown SD</t>
  </si>
  <si>
    <t>Unionville-Chadds Ford SD</t>
  </si>
  <si>
    <t>West Chester Area SD</t>
  </si>
  <si>
    <t>Allegheny-Clarion Valley SD</t>
  </si>
  <si>
    <t>Clarion</t>
  </si>
  <si>
    <t>Clarion Area SD</t>
  </si>
  <si>
    <t>Clarion-Limestone Area SD</t>
  </si>
  <si>
    <t>Keystone  SD</t>
  </si>
  <si>
    <t>North Clarion County SD</t>
  </si>
  <si>
    <t>Redbank Valley SD</t>
  </si>
  <si>
    <t>Union  SD</t>
  </si>
  <si>
    <t>Clearfield Area SD</t>
  </si>
  <si>
    <t>Clearfield</t>
  </si>
  <si>
    <t>Curwensville Area SD</t>
  </si>
  <si>
    <t>Dubois Area SD</t>
  </si>
  <si>
    <t>Glendale SD</t>
  </si>
  <si>
    <t>Harmony Area SD</t>
  </si>
  <si>
    <t>Moshannon Valley SD</t>
  </si>
  <si>
    <t>Philipsburg-Osceola Area SD</t>
  </si>
  <si>
    <t>West Branch Area SD</t>
  </si>
  <si>
    <t>Keystone Central SD</t>
  </si>
  <si>
    <t>Clinton</t>
  </si>
  <si>
    <t>Benton Area SD</t>
  </si>
  <si>
    <t>Columbia</t>
  </si>
  <si>
    <t>Berwick Area SD</t>
  </si>
  <si>
    <t>Bloomsburg Area SD</t>
  </si>
  <si>
    <t>Central Columbia SD</t>
  </si>
  <si>
    <t>Millville Area SD</t>
  </si>
  <si>
    <t>Southern Columbia Area SD</t>
  </si>
  <si>
    <t>Conneaut SD</t>
  </si>
  <si>
    <t>Crawford</t>
  </si>
  <si>
    <t>Northwestern</t>
  </si>
  <si>
    <t>Crawford Central SD</t>
  </si>
  <si>
    <t>Penncrest SD</t>
  </si>
  <si>
    <t>Big Spring SD</t>
  </si>
  <si>
    <t>Cumberland</t>
  </si>
  <si>
    <t>Camp Hill SD</t>
  </si>
  <si>
    <t>Carlisle Area SD</t>
  </si>
  <si>
    <t>Cumberland Valley SD</t>
  </si>
  <si>
    <t>East Pennsboro Area SD</t>
  </si>
  <si>
    <t>Mechanicsburg Area SD</t>
  </si>
  <si>
    <t>Shippensburg Area SD</t>
  </si>
  <si>
    <t>South Middleton SD</t>
  </si>
  <si>
    <t>Central Dauphin SD</t>
  </si>
  <si>
    <t>Dauphin</t>
  </si>
  <si>
    <t>Derry Township SD</t>
  </si>
  <si>
    <t>Halifax Area SD</t>
  </si>
  <si>
    <t>Harrisburg City SD</t>
  </si>
  <si>
    <t>Lower Dauphin SD</t>
  </si>
  <si>
    <t>Middletown Area SD</t>
  </si>
  <si>
    <t>Millersburg Area SD</t>
  </si>
  <si>
    <t>Steelton-Highspire SD</t>
  </si>
  <si>
    <t>Susquehanna Township SD</t>
  </si>
  <si>
    <t>Upper Dauphin Area SD</t>
  </si>
  <si>
    <t>Chester-Upland SD</t>
  </si>
  <si>
    <t>Delaware</t>
  </si>
  <si>
    <t>Chichester SD</t>
  </si>
  <si>
    <t>Garnet Valley SD</t>
  </si>
  <si>
    <t>Haverford Township SD</t>
  </si>
  <si>
    <t>Interboro SD</t>
  </si>
  <si>
    <t>Marple Newtown SD</t>
  </si>
  <si>
    <t>Penn-Delco SD</t>
  </si>
  <si>
    <t>Radnor Township SD</t>
  </si>
  <si>
    <t>Ridley SD</t>
  </si>
  <si>
    <t>Rose Tree Media SD</t>
  </si>
  <si>
    <t>Southeast Delco SD</t>
  </si>
  <si>
    <t>Springfield SD</t>
  </si>
  <si>
    <t>Upper Darby SD</t>
  </si>
  <si>
    <t>Wallingford-Swarthmore SD</t>
  </si>
  <si>
    <t>William Penn SD</t>
  </si>
  <si>
    <t>Johnsonburg Area SD</t>
  </si>
  <si>
    <t>Elk</t>
  </si>
  <si>
    <t>Ridgway Area SD</t>
  </si>
  <si>
    <t>Saint Marys Area SD</t>
  </si>
  <si>
    <t>Corry Area SD</t>
  </si>
  <si>
    <t>Erie</t>
  </si>
  <si>
    <t>Erie City SD</t>
  </si>
  <si>
    <t>Fairview SD</t>
  </si>
  <si>
    <t>Fort LeBoeuf SD</t>
  </si>
  <si>
    <t>General McLane SD</t>
  </si>
  <si>
    <t>Girard SD</t>
  </si>
  <si>
    <t>Harbor Creek SD</t>
  </si>
  <si>
    <t>Iroquois SD</t>
  </si>
  <si>
    <t>Millcreek Township SD</t>
  </si>
  <si>
    <t>North East SD</t>
  </si>
  <si>
    <t>Northwestern  SD</t>
  </si>
  <si>
    <t>Union City Area SD</t>
  </si>
  <si>
    <t>Wattsburg Area SD</t>
  </si>
  <si>
    <t>Albert Gallatin Area SD</t>
  </si>
  <si>
    <t>Fayette</t>
  </si>
  <si>
    <t>Southwestern</t>
  </si>
  <si>
    <t>Brownsville Area SD</t>
  </si>
  <si>
    <t>Connellsville Area SD</t>
  </si>
  <si>
    <t>Frazier SD</t>
  </si>
  <si>
    <t>Laurel Highlands SD</t>
  </si>
  <si>
    <t>Uniontown Area SD</t>
  </si>
  <si>
    <t>Forest Area SD</t>
  </si>
  <si>
    <t>Forest</t>
  </si>
  <si>
    <t>Chambersburg Area SD</t>
  </si>
  <si>
    <t>Franklin</t>
  </si>
  <si>
    <t>Fannett-Metal SD</t>
  </si>
  <si>
    <t>Greencastle-Antrim SD</t>
  </si>
  <si>
    <t>Tuscarora SD</t>
  </si>
  <si>
    <t>Waynesboro Area SD</t>
  </si>
  <si>
    <t>Central Fulton SD</t>
  </si>
  <si>
    <t>Fulton</t>
  </si>
  <si>
    <t>Forbes Road SD</t>
  </si>
  <si>
    <t>Southern Fulton SD</t>
  </si>
  <si>
    <t>Carmichaels Area SD</t>
  </si>
  <si>
    <t>Greene</t>
  </si>
  <si>
    <t>Central Greene SD</t>
  </si>
  <si>
    <t>Jefferson-Morgan SD</t>
  </si>
  <si>
    <t>Southeastern Greene SD</t>
  </si>
  <si>
    <t>West Greene SD</t>
  </si>
  <si>
    <t>Huntingdon Area SD</t>
  </si>
  <si>
    <t>Huntingdon</t>
  </si>
  <si>
    <t>Juniata Valley SD</t>
  </si>
  <si>
    <t>Mount Union Area SD</t>
  </si>
  <si>
    <t>Southern Huntingdon County SD</t>
  </si>
  <si>
    <t>Homer-Center SD</t>
  </si>
  <si>
    <t>Indiana</t>
  </si>
  <si>
    <t>Indiana Area SD</t>
  </si>
  <si>
    <t>Marion Center Area SD</t>
  </si>
  <si>
    <t>Penns Manor Area SD</t>
  </si>
  <si>
    <t>Purchase Line SD</t>
  </si>
  <si>
    <t>River Valley SD</t>
  </si>
  <si>
    <t>United SD</t>
  </si>
  <si>
    <t>Brockway Area SD</t>
  </si>
  <si>
    <t>Jefferson</t>
  </si>
  <si>
    <t>Brookville Area SD</t>
  </si>
  <si>
    <t>Punxsutawney Area SD</t>
  </si>
  <si>
    <t>Juniata County SD</t>
  </si>
  <si>
    <t>Juniata</t>
  </si>
  <si>
    <t>Abington Heights SD</t>
  </si>
  <si>
    <t>Lackawanna</t>
  </si>
  <si>
    <t>Carbondale Area SD</t>
  </si>
  <si>
    <t>Dunmore SD</t>
  </si>
  <si>
    <t>Lakeland SD</t>
  </si>
  <si>
    <t>Mid Valley SD</t>
  </si>
  <si>
    <t>North Pocono SD</t>
  </si>
  <si>
    <t>Old Forge SD</t>
  </si>
  <si>
    <t>Riverside  SD</t>
  </si>
  <si>
    <t>Scranton SD</t>
  </si>
  <si>
    <t>Valley View SD</t>
  </si>
  <si>
    <t>Cocalico SD</t>
  </si>
  <si>
    <t>Lancaster</t>
  </si>
  <si>
    <t>Columbia Borough SD</t>
  </si>
  <si>
    <t>Conestoga Valley SD</t>
  </si>
  <si>
    <t>Donegal SD</t>
  </si>
  <si>
    <t>Eastern Lancaster County SD</t>
  </si>
  <si>
    <t>Elizabethtown Area SD</t>
  </si>
  <si>
    <t>Ephrata Area SD</t>
  </si>
  <si>
    <t>Hempfield  SD</t>
  </si>
  <si>
    <t>Lampeter-Strasburg SD</t>
  </si>
  <si>
    <t>Lancaster SD</t>
  </si>
  <si>
    <t>Manheim Central SD</t>
  </si>
  <si>
    <t>Manheim Township SD</t>
  </si>
  <si>
    <t>Penn Manor SD</t>
  </si>
  <si>
    <t>Pequea Valley SD</t>
  </si>
  <si>
    <t>Solanco SD</t>
  </si>
  <si>
    <t>Warwick SD</t>
  </si>
  <si>
    <t>Ellwood City Area SD</t>
  </si>
  <si>
    <t>Lawrence</t>
  </si>
  <si>
    <t>Laurel  SD</t>
  </si>
  <si>
    <t>Mohawk Area SD</t>
  </si>
  <si>
    <t>Neshannock Township SD</t>
  </si>
  <si>
    <t>New Castle Area SD</t>
  </si>
  <si>
    <t>Shenango Area SD</t>
  </si>
  <si>
    <t>Union Area SD</t>
  </si>
  <si>
    <t>Wilmington Area SD</t>
  </si>
  <si>
    <t>Annville-Cleona SD</t>
  </si>
  <si>
    <t>Lebanon</t>
  </si>
  <si>
    <t>Cornwall-Lebanon SD</t>
  </si>
  <si>
    <t>Eastern Lebanon County SD</t>
  </si>
  <si>
    <t>Lebanon SD</t>
  </si>
  <si>
    <t>Northern Lebanon SD</t>
  </si>
  <si>
    <t>Palmyra Area SD</t>
  </si>
  <si>
    <t>Allentown City SD</t>
  </si>
  <si>
    <t>Lehigh</t>
  </si>
  <si>
    <t>Catasauqua Area SD</t>
  </si>
  <si>
    <t>East Penn SD</t>
  </si>
  <si>
    <t>Northern Lehigh SD</t>
  </si>
  <si>
    <t>Northwestern Lehigh SD</t>
  </si>
  <si>
    <t>Parkland SD</t>
  </si>
  <si>
    <t>Salisbury Township SD</t>
  </si>
  <si>
    <t>Southern Lehigh SD</t>
  </si>
  <si>
    <t>Whitehall-Coplay SD</t>
  </si>
  <si>
    <t>Crestwood SD</t>
  </si>
  <si>
    <t>Luzerne</t>
  </si>
  <si>
    <t>Dallas SD</t>
  </si>
  <si>
    <t>Greater Nanticoke Area SD</t>
  </si>
  <si>
    <t>Hanover Area SD</t>
  </si>
  <si>
    <t>Hazleton Area SD</t>
  </si>
  <si>
    <t>Lake-Lehman SD</t>
  </si>
  <si>
    <t>Northwest Area SD</t>
  </si>
  <si>
    <t>Pittston Area SD</t>
  </si>
  <si>
    <t>Wilkes-Barre Area SD</t>
  </si>
  <si>
    <t>Wyoming Area SD</t>
  </si>
  <si>
    <t>Wyoming Valley West SD</t>
  </si>
  <si>
    <t>East Lycoming SD</t>
  </si>
  <si>
    <t>Lycoming</t>
  </si>
  <si>
    <t>Jersey Shore Area SD</t>
  </si>
  <si>
    <t>Loyalsock Township SD</t>
  </si>
  <si>
    <t>Montgomery Area SD</t>
  </si>
  <si>
    <t>Montoursville Area SD</t>
  </si>
  <si>
    <t>Muncy SD</t>
  </si>
  <si>
    <t>South Williamsport Area SD</t>
  </si>
  <si>
    <t>Williamsport Area SD</t>
  </si>
  <si>
    <t>Bradford Area SD</t>
  </si>
  <si>
    <t>McKean</t>
  </si>
  <si>
    <t>Kane Area SD</t>
  </si>
  <si>
    <t>Otto-Eldred SD</t>
  </si>
  <si>
    <t>Port Allegany SD</t>
  </si>
  <si>
    <t>Smethport Area SD</t>
  </si>
  <si>
    <t>Commodore Perry SD</t>
  </si>
  <si>
    <t>Mercer</t>
  </si>
  <si>
    <t>Farrell Area SD</t>
  </si>
  <si>
    <t>Greenville Area SD</t>
  </si>
  <si>
    <t>Grove City Area SD</t>
  </si>
  <si>
    <t>Hermitage SD</t>
  </si>
  <si>
    <t>Jamestown Area SD</t>
  </si>
  <si>
    <t>Lakeview SD</t>
  </si>
  <si>
    <t>Mercer Area SD</t>
  </si>
  <si>
    <t>Reynolds SD</t>
  </si>
  <si>
    <t>Sharon City SD</t>
  </si>
  <si>
    <t>Sharpsville Area SD</t>
  </si>
  <si>
    <t>West Middlesex Area SD</t>
  </si>
  <si>
    <t>Mifflin County SD</t>
  </si>
  <si>
    <t>Mifflin</t>
  </si>
  <si>
    <t>East Stroudsburg Area SD</t>
  </si>
  <si>
    <t>Monroe</t>
  </si>
  <si>
    <t>Pleasant Valley SD</t>
  </si>
  <si>
    <t>Pocono Mountain SD</t>
  </si>
  <si>
    <t>Stroudsburg Area SD</t>
  </si>
  <si>
    <t>Abington  SD</t>
  </si>
  <si>
    <t>Montgomery</t>
  </si>
  <si>
    <t>Bryn Athyn SD</t>
  </si>
  <si>
    <t>Cheltenham Township SD</t>
  </si>
  <si>
    <t>Colonial SD</t>
  </si>
  <si>
    <t>Hatboro-Horsham SD</t>
  </si>
  <si>
    <t>Jenkintown SD</t>
  </si>
  <si>
    <t>Lower Merion SD</t>
  </si>
  <si>
    <t>Lower Moreland Township SD</t>
  </si>
  <si>
    <t>Methacton SD</t>
  </si>
  <si>
    <t>Norristown Area SD</t>
  </si>
  <si>
    <t>North Penn SD</t>
  </si>
  <si>
    <t>Perkiomen Valley SD</t>
  </si>
  <si>
    <t>Pottsgrove SD</t>
  </si>
  <si>
    <t>Pottstown SD</t>
  </si>
  <si>
    <t>Souderton Area SD</t>
  </si>
  <si>
    <t>Spring-Ford Area SD</t>
  </si>
  <si>
    <t>Springfield Township SD</t>
  </si>
  <si>
    <t>Upper Dublin SD</t>
  </si>
  <si>
    <t>Upper Merion Area SD</t>
  </si>
  <si>
    <t>Upper Moreland Township SD</t>
  </si>
  <si>
    <t>Upper Perkiomen SD</t>
  </si>
  <si>
    <t>Wissahickon SD</t>
  </si>
  <si>
    <t>Danville Area SD</t>
  </si>
  <si>
    <t>Montour</t>
  </si>
  <si>
    <t>Bangor Area SD</t>
  </si>
  <si>
    <t>Northampton</t>
  </si>
  <si>
    <t>Bethlehem Area SD</t>
  </si>
  <si>
    <t>Easton Area SD</t>
  </si>
  <si>
    <t>Nazareth Area SD</t>
  </si>
  <si>
    <t>Northampton Area SD</t>
  </si>
  <si>
    <t>Pen Argyl Area SD</t>
  </si>
  <si>
    <t>Saucon Valley SD</t>
  </si>
  <si>
    <t>Wilson Area SD</t>
  </si>
  <si>
    <t>Line Mountain SD</t>
  </si>
  <si>
    <t>Northumberland</t>
  </si>
  <si>
    <t>Milton Area SD</t>
  </si>
  <si>
    <t>Mount Carmel Area SD</t>
  </si>
  <si>
    <t>Shamokin Area SD</t>
  </si>
  <si>
    <t>Shikellamy SD</t>
  </si>
  <si>
    <t>Warrior Run SD</t>
  </si>
  <si>
    <t>Greenwood SD</t>
  </si>
  <si>
    <t>Perry</t>
  </si>
  <si>
    <t>Newport SD</t>
  </si>
  <si>
    <t>Susquenita SD</t>
  </si>
  <si>
    <t>West Perry SD</t>
  </si>
  <si>
    <t>Philadelphia City SD</t>
  </si>
  <si>
    <t>Philadelphia</t>
  </si>
  <si>
    <t>Delaware Valley SD</t>
  </si>
  <si>
    <t>Pike</t>
  </si>
  <si>
    <t>Wallenpaupack Area SD</t>
  </si>
  <si>
    <t>Austin Area SD</t>
  </si>
  <si>
    <t>Potter</t>
  </si>
  <si>
    <t>Coudersport Area SD</t>
  </si>
  <si>
    <t>Galeton Area SD</t>
  </si>
  <si>
    <t>Northern Potter SD</t>
  </si>
  <si>
    <t>Oswayo Valley SD</t>
  </si>
  <si>
    <t>Blue Mountain SD</t>
  </si>
  <si>
    <t>Schuylkill</t>
  </si>
  <si>
    <t>Mahanoy Area SD</t>
  </si>
  <si>
    <t>Minersville Area SD</t>
  </si>
  <si>
    <t>North Schuylkill SD</t>
  </si>
  <si>
    <t>Pine Grove Area SD</t>
  </si>
  <si>
    <t>Pottsville Area SD</t>
  </si>
  <si>
    <t>Saint Clair Area SD</t>
  </si>
  <si>
    <t>Schuylkill Haven Area SD</t>
  </si>
  <si>
    <t>Shenandoah Valley SD</t>
  </si>
  <si>
    <t>Tamaqua Area SD</t>
  </si>
  <si>
    <t>Tri-Valley SD</t>
  </si>
  <si>
    <t>Williams Valley SD</t>
  </si>
  <si>
    <t>Midd-West SD</t>
  </si>
  <si>
    <t>Snyder</t>
  </si>
  <si>
    <t>Selinsgrove Area SD</t>
  </si>
  <si>
    <t>Berlin Brothersvalley SD</t>
  </si>
  <si>
    <t>Somerset</t>
  </si>
  <si>
    <t>Conemaugh Township Area SD</t>
  </si>
  <si>
    <t>Meyersdale Area SD</t>
  </si>
  <si>
    <t>North Star SD</t>
  </si>
  <si>
    <t>Rockwood Area SD</t>
  </si>
  <si>
    <t>Salisbury-Elk Lick SD</t>
  </si>
  <si>
    <t>Shade-Central City SD</t>
  </si>
  <si>
    <t>Shanksville-Stonycreek SD</t>
  </si>
  <si>
    <t>Somerset Area SD</t>
  </si>
  <si>
    <t>Turkeyfoot Valley Area SD</t>
  </si>
  <si>
    <t>Windber Area SD</t>
  </si>
  <si>
    <t>Sullivan County SD</t>
  </si>
  <si>
    <t>Sullivan</t>
  </si>
  <si>
    <t>Blue Ridge SD</t>
  </si>
  <si>
    <t>Susquehanna</t>
  </si>
  <si>
    <t>Elk Lake SD</t>
  </si>
  <si>
    <t>Forest City Regional SD</t>
  </si>
  <si>
    <t>Montrose Area SD</t>
  </si>
  <si>
    <t>Mountain View SD</t>
  </si>
  <si>
    <t>Susquehanna Community SD</t>
  </si>
  <si>
    <t>Northern Tioga SD</t>
  </si>
  <si>
    <t>Tioga</t>
  </si>
  <si>
    <t>Southern Tioga SD</t>
  </si>
  <si>
    <t>Wellsboro Area SD</t>
  </si>
  <si>
    <t>Lewisburg Area SD</t>
  </si>
  <si>
    <t>Union</t>
  </si>
  <si>
    <t>Mifflinburg Area SD</t>
  </si>
  <si>
    <t>Cranberry Area SD</t>
  </si>
  <si>
    <t>Venango</t>
  </si>
  <si>
    <t>Franklin Area SD</t>
  </si>
  <si>
    <t>Oil City Area SD</t>
  </si>
  <si>
    <t>Titusville Area SD</t>
  </si>
  <si>
    <t>Valley Grove SD</t>
  </si>
  <si>
    <t>Warren County SD</t>
  </si>
  <si>
    <t>Warren</t>
  </si>
  <si>
    <t>Avella Area SD</t>
  </si>
  <si>
    <t>Washington</t>
  </si>
  <si>
    <t>Bentworth SD</t>
  </si>
  <si>
    <t>Bethlehem-Center SD</t>
  </si>
  <si>
    <t>Burgettstown Area SD</t>
  </si>
  <si>
    <t>California Area SD</t>
  </si>
  <si>
    <t>Canon-McMillan SD</t>
  </si>
  <si>
    <t>Charleroi SD</t>
  </si>
  <si>
    <t>Chartiers-Houston SD</t>
  </si>
  <si>
    <t>Fort Cherry SD</t>
  </si>
  <si>
    <t>McGuffey SD</t>
  </si>
  <si>
    <t>Peters Township SD</t>
  </si>
  <si>
    <t>Ringgold SD</t>
  </si>
  <si>
    <t>Trinity Area SD</t>
  </si>
  <si>
    <t>Washington SD</t>
  </si>
  <si>
    <t>Wayne Highlands SD</t>
  </si>
  <si>
    <t>Wayne</t>
  </si>
  <si>
    <t>Western Wayne SD</t>
  </si>
  <si>
    <t>Belle Vernon Area SD</t>
  </si>
  <si>
    <t>Westmoreland</t>
  </si>
  <si>
    <t>Burrell SD</t>
  </si>
  <si>
    <t>Derry Area SD</t>
  </si>
  <si>
    <t>Franklin Regional SD</t>
  </si>
  <si>
    <t>Greater Latrobe SD</t>
  </si>
  <si>
    <t>Greensburg Salem SD</t>
  </si>
  <si>
    <t>Hempfield Area SD</t>
  </si>
  <si>
    <t>Jeannette City SD</t>
  </si>
  <si>
    <t>Kiski Area SD</t>
  </si>
  <si>
    <t>Ligonier Valley SD</t>
  </si>
  <si>
    <t>Monessen City SD</t>
  </si>
  <si>
    <t>Mount Pleasant Area SD</t>
  </si>
  <si>
    <t>New Kensington-Arnold SD</t>
  </si>
  <si>
    <t>Norwin SD</t>
  </si>
  <si>
    <t>Penn-Trafford SD</t>
  </si>
  <si>
    <t>Southmoreland SD</t>
  </si>
  <si>
    <t>Yough SD</t>
  </si>
  <si>
    <t>Lackawanna Trail SD</t>
  </si>
  <si>
    <t>Wyoming</t>
  </si>
  <si>
    <t>Tunkhannock Area SD</t>
  </si>
  <si>
    <t>Central York SD</t>
  </si>
  <si>
    <t>York</t>
  </si>
  <si>
    <t>Dallastown Area SD</t>
  </si>
  <si>
    <t>Dover Area SD</t>
  </si>
  <si>
    <t>Eastern York SD</t>
  </si>
  <si>
    <t>Hanover Public SD</t>
  </si>
  <si>
    <t>Northeastern York SD</t>
  </si>
  <si>
    <t>Northern York County SD</t>
  </si>
  <si>
    <t>Red Lion Area SD</t>
  </si>
  <si>
    <t>South Eastern SD</t>
  </si>
  <si>
    <t>South Western SD</t>
  </si>
  <si>
    <t>Southern York County SD</t>
  </si>
  <si>
    <t>Spring Grove Area SD</t>
  </si>
  <si>
    <t>West Shore SD</t>
  </si>
  <si>
    <t>West York Area SD</t>
  </si>
  <si>
    <t>York City SD</t>
  </si>
  <si>
    <t>York Suburban SD</t>
  </si>
  <si>
    <t>Adams County Technical Institute</t>
  </si>
  <si>
    <t>Vo-Tech</t>
  </si>
  <si>
    <t>A W Beattie Career Center</t>
  </si>
  <si>
    <t>Forbes Road CTC</t>
  </si>
  <si>
    <t>McKeesport Area Tech Ctr</t>
  </si>
  <si>
    <t>Parkway West CTC</t>
  </si>
  <si>
    <t>Pittsburgh AVTS</t>
  </si>
  <si>
    <t>Steel Center for Career and Technical Education</t>
  </si>
  <si>
    <t>Lenape Tech</t>
  </si>
  <si>
    <t>Beaver County CTC</t>
  </si>
  <si>
    <t>Bedford County Technical Center</t>
  </si>
  <si>
    <t>Berks CTC</t>
  </si>
  <si>
    <t>Reading Muhlenberg CTC</t>
  </si>
  <si>
    <t>Greater Altoona CTC</t>
  </si>
  <si>
    <t>Northern Tier Career Center</t>
  </si>
  <si>
    <t>Bucks County Technical High School</t>
  </si>
  <si>
    <t>Middle Bucks Institute of Technology</t>
  </si>
  <si>
    <t>Upper Bucks County Technical School</t>
  </si>
  <si>
    <t>Butler County AVTS</t>
  </si>
  <si>
    <t>Admiral Peary AVTS</t>
  </si>
  <si>
    <t>Greater Johnstown CTC</t>
  </si>
  <si>
    <t>Carbon Career &amp; Technical Institute</t>
  </si>
  <si>
    <t>Central PA Institute of Science &amp; Technology</t>
  </si>
  <si>
    <t>Chester County Technical College HS</t>
  </si>
  <si>
    <t>Clarion County Career Center</t>
  </si>
  <si>
    <t>Clearfield County CTC</t>
  </si>
  <si>
    <t>Keystone Central CTC</t>
  </si>
  <si>
    <t>Columbia-Montour AVTS</t>
  </si>
  <si>
    <t>Crawford County CTC</t>
  </si>
  <si>
    <t>Cumberland Perry Area Career &amp; Technical Center</t>
  </si>
  <si>
    <t>Dauphin County Technical School</t>
  </si>
  <si>
    <t>Delaware County Technical High School</t>
  </si>
  <si>
    <t>City of Erie Regional Career &amp; Technical School</t>
  </si>
  <si>
    <t>Erie County Technical School</t>
  </si>
  <si>
    <t>Connellsville Area Career &amp; Technical Center</t>
  </si>
  <si>
    <t>Fayette County Career &amp; Technical Institute</t>
  </si>
  <si>
    <t>Franklin County CTC</t>
  </si>
  <si>
    <t>Fulton County Center for Career and Technology</t>
  </si>
  <si>
    <t>Greene County CTC</t>
  </si>
  <si>
    <t>Huntingdon County CTC</t>
  </si>
  <si>
    <t>Indiana County Technology Center</t>
  </si>
  <si>
    <t>Jefferson County-DuBois AVTS</t>
  </si>
  <si>
    <t>CTC of Lackawanna County</t>
  </si>
  <si>
    <t>Lancaster County CTC</t>
  </si>
  <si>
    <t>Lawrence County CTC</t>
  </si>
  <si>
    <t>Lebanon County CTC</t>
  </si>
  <si>
    <t>Lehigh Career &amp; Technical Institute</t>
  </si>
  <si>
    <t>Hazleton Area Career Center</t>
  </si>
  <si>
    <t>West Side CTC</t>
  </si>
  <si>
    <t>Wilkes-Barre Area CTC</t>
  </si>
  <si>
    <t>Lycoming CTC</t>
  </si>
  <si>
    <t>Seneca Highlands Career and Technical Center</t>
  </si>
  <si>
    <t>Mercer County Career Center</t>
  </si>
  <si>
    <t>Mifflin County Academy of Science and Technology</t>
  </si>
  <si>
    <t>Monroe Career &amp; Tech Inst</t>
  </si>
  <si>
    <t>Central Montco Technical High School</t>
  </si>
  <si>
    <t>Eastern Center for Arts &amp; Technology</t>
  </si>
  <si>
    <t>North Montco Tech Career Center</t>
  </si>
  <si>
    <t>Western Montgomery CTC</t>
  </si>
  <si>
    <t>Bethlehem AVTS</t>
  </si>
  <si>
    <t>Career Institute of Technology</t>
  </si>
  <si>
    <t>Northumberland County CTC</t>
  </si>
  <si>
    <t>Philadelphia AVTS</t>
  </si>
  <si>
    <t>Schuylkill Technology Centers</t>
  </si>
  <si>
    <t>Somerset County Technology Center</t>
  </si>
  <si>
    <t>Susquehanna County CTC</t>
  </si>
  <si>
    <t>SUN Area Technical Institute</t>
  </si>
  <si>
    <t>Venango Technology Center</t>
  </si>
  <si>
    <t>Warren County AVTS</t>
  </si>
  <si>
    <t>Mon Valley CTC</t>
  </si>
  <si>
    <t>Western Area CTC</t>
  </si>
  <si>
    <t>Central Westmoreland CTC</t>
  </si>
  <si>
    <t>Eastern Westmoreland CTC</t>
  </si>
  <si>
    <t>Northern Westmoreland CTC</t>
  </si>
  <si>
    <t>York Co School of Technology</t>
  </si>
  <si>
    <t>¹Consistent with 2024-25, in 2025-26 the Governor has proposed that 348 school districts would receive an adequacy payment and 50 a tax equity payment, in total it is proposed that 367 districts will see an increase in their Ready To Learn Block Grant. A total of 31 districts received both an adequacy and tax equity payment.</t>
  </si>
  <si>
    <t>Source. PSEA Research based on Pennsylvania Department of Education data available online @ https://www.education.pa.gov/Teachers%20-%20Administrators/School%20Finances/Education%20Budget/Pages/default.aspx</t>
  </si>
  <si>
    <t>BUCount</t>
  </si>
  <si>
    <t>SchoolDistrict</t>
  </si>
  <si>
    <t>P_BEF_26</t>
  </si>
  <si>
    <t>Chg_BEF_25to26</t>
  </si>
  <si>
    <t>PctChg_BEF_25to26</t>
  </si>
  <si>
    <t>P_RTLBG_26</t>
  </si>
  <si>
    <t>Chg_RTLBG_25to26</t>
  </si>
  <si>
    <t>PctChg_RTLBG_25to26</t>
  </si>
  <si>
    <t>TEShare</t>
  </si>
  <si>
    <t>P_SEF_2026</t>
  </si>
  <si>
    <t>Chg_SEF_25to26</t>
  </si>
  <si>
    <t>PctChg_SEF_25to26</t>
  </si>
  <si>
    <t>P_SCTES_26</t>
  </si>
  <si>
    <t>Chg_CTC</t>
  </si>
  <si>
    <t>PctChg_CTC</t>
  </si>
  <si>
    <r>
      <rPr>
        <b/>
        <i/>
        <sz val="11"/>
        <rFont val="Aptos Narrow"/>
        <family val="2"/>
      </rPr>
      <t>↓</t>
    </r>
    <r>
      <rPr>
        <b/>
        <i/>
        <sz val="11"/>
        <rFont val="Georgia Pro Light"/>
        <family val="1"/>
      </rPr>
      <t xml:space="preserve"> Select Region </t>
    </r>
    <r>
      <rPr>
        <b/>
        <i/>
        <sz val="11"/>
        <rFont val="Aptos Narrow"/>
        <family val="2"/>
      </rPr>
      <t>↓</t>
    </r>
  </si>
  <si>
    <t>Basic Education Funding</t>
  </si>
  <si>
    <t>Percent Change (%)</t>
  </si>
  <si>
    <t>Tax Equity Payments in 2025-26 As A Share of Change (%)</t>
  </si>
  <si>
    <t>Region Total</t>
  </si>
  <si>
    <t>AUN1</t>
  </si>
  <si>
    <t>AUN2</t>
  </si>
  <si>
    <t>AUN3</t>
  </si>
  <si>
    <t>AUN4</t>
  </si>
  <si>
    <t>AUN5</t>
  </si>
  <si>
    <t>AUN6</t>
  </si>
  <si>
    <t>AUN7</t>
  </si>
  <si>
    <t>AUN8</t>
  </si>
  <si>
    <t>AUN9</t>
  </si>
  <si>
    <t>AUN10</t>
  </si>
  <si>
    <t>AUN11</t>
  </si>
  <si>
    <t>AUN12</t>
  </si>
  <si>
    <t>AUN13</t>
  </si>
  <si>
    <t>AUN14</t>
  </si>
  <si>
    <t>AUN15</t>
  </si>
  <si>
    <t>AUN16</t>
  </si>
  <si>
    <t>AUN17</t>
  </si>
  <si>
    <t>AUN18</t>
  </si>
  <si>
    <t>AUN19</t>
  </si>
  <si>
    <t>AUN20</t>
  </si>
  <si>
    <t>AUN21</t>
  </si>
  <si>
    <t>AUN22</t>
  </si>
  <si>
    <t>AUN23</t>
  </si>
  <si>
    <t>AUN24</t>
  </si>
  <si>
    <t>AUN25</t>
  </si>
  <si>
    <t>AUN26</t>
  </si>
  <si>
    <t>AUN27</t>
  </si>
  <si>
    <t>AUN28</t>
  </si>
  <si>
    <t>AUN29</t>
  </si>
  <si>
    <t>AUN30</t>
  </si>
  <si>
    <t>AUN31</t>
  </si>
  <si>
    <t>AUN32</t>
  </si>
  <si>
    <t>AUN33</t>
  </si>
  <si>
    <t>AUN34</t>
  </si>
  <si>
    <t>AUN35</t>
  </si>
  <si>
    <t>AUN36</t>
  </si>
  <si>
    <t>AUN37</t>
  </si>
  <si>
    <t>AUN38</t>
  </si>
  <si>
    <t>AUN39</t>
  </si>
  <si>
    <t>AUN40</t>
  </si>
  <si>
    <t>AUN41</t>
  </si>
  <si>
    <t>AUN42</t>
  </si>
  <si>
    <t>AUN43</t>
  </si>
  <si>
    <t>AUN44</t>
  </si>
  <si>
    <t>AUN45</t>
  </si>
  <si>
    <t>AUN46</t>
  </si>
  <si>
    <t>AUN47</t>
  </si>
  <si>
    <t>AUN48</t>
  </si>
  <si>
    <t>AUN49</t>
  </si>
  <si>
    <t>AUN50</t>
  </si>
  <si>
    <t>AUN51</t>
  </si>
  <si>
    <t>AUN52</t>
  </si>
  <si>
    <t>AUN53</t>
  </si>
  <si>
    <t>AUN54</t>
  </si>
  <si>
    <t>AUN55</t>
  </si>
  <si>
    <t>AUN56</t>
  </si>
  <si>
    <t>AUN57</t>
  </si>
  <si>
    <t>AUN58</t>
  </si>
  <si>
    <t>AUN59</t>
  </si>
  <si>
    <t>AUN60</t>
  </si>
  <si>
    <t>AUN61</t>
  </si>
  <si>
    <t>AUN62</t>
  </si>
  <si>
    <t>AUN63</t>
  </si>
  <si>
    <t>AUN64</t>
  </si>
  <si>
    <t>AUN65</t>
  </si>
  <si>
    <t>AUN66</t>
  </si>
  <si>
    <t>AUN67</t>
  </si>
  <si>
    <t>AUN68</t>
  </si>
  <si>
    <t>AUN69</t>
  </si>
  <si>
    <t>AUN70</t>
  </si>
  <si>
    <t>AUN71</t>
  </si>
  <si>
    <t>AUN72</t>
  </si>
  <si>
    <t>AUN73</t>
  </si>
  <si>
    <t>AUN74</t>
  </si>
  <si>
    <t>AUN75</t>
  </si>
  <si>
    <t>AUN76</t>
  </si>
  <si>
    <t>AUN77</t>
  </si>
  <si>
    <t>AUN78</t>
  </si>
  <si>
    <t>AUN79</t>
  </si>
  <si>
    <t>AUN80</t>
  </si>
  <si>
    <t>AUN81</t>
  </si>
  <si>
    <r>
      <rPr>
        <b/>
        <i/>
        <sz val="11"/>
        <rFont val="Aptos Narrow"/>
        <family val="2"/>
      </rPr>
      <t>↓</t>
    </r>
    <r>
      <rPr>
        <b/>
        <i/>
        <sz val="11"/>
        <rFont val="Georgia Pro Light"/>
        <family val="1"/>
      </rPr>
      <t xml:space="preserve"> Select Local Education Agency </t>
    </r>
    <r>
      <rPr>
        <b/>
        <i/>
        <sz val="11"/>
        <rFont val="Aptos Narrow"/>
        <family val="2"/>
      </rPr>
      <t>↓</t>
    </r>
  </si>
  <si>
    <t>#</t>
  </si>
  <si>
    <t>Date</t>
  </si>
  <si>
    <t>Notes</t>
  </si>
  <si>
    <t>Febuary 6, 2025 1 pm</t>
  </si>
  <si>
    <t>Created.</t>
  </si>
  <si>
    <t>Febuary 6, 2025 4 pm</t>
  </si>
  <si>
    <t xml:space="preserve">Saved for Coms. </t>
  </si>
  <si>
    <t>CLUSTERNBR</t>
  </si>
  <si>
    <t>REGIONNAME</t>
  </si>
  <si>
    <t>LEAType</t>
  </si>
  <si>
    <t>LEAType_Txt</t>
  </si>
  <si>
    <t>UNISERV</t>
  </si>
  <si>
    <t>Andrekovich, Patrick</t>
  </si>
  <si>
    <t>Apaliski, Lora</t>
  </si>
  <si>
    <t>Apessos, Craig</t>
  </si>
  <si>
    <t>Audrain, Tricia</t>
  </si>
  <si>
    <t>Battallini, Justin</t>
  </si>
  <si>
    <t>Bronson, Allison</t>
  </si>
  <si>
    <t>Burnet, Johnathan</t>
  </si>
  <si>
    <t>Burnett, Terry</t>
  </si>
  <si>
    <t>Cardinale, Lisa</t>
  </si>
  <si>
    <t>Carpenter, Scott</t>
  </si>
  <si>
    <t>Casti, Butch</t>
  </si>
  <si>
    <t>Cholish, Steve</t>
  </si>
  <si>
    <t>Cirelli, Gary</t>
  </si>
  <si>
    <t>Clouser, Kelley</t>
  </si>
  <si>
    <t>Compeau, Kelly</t>
  </si>
  <si>
    <t>Cortazzo, Chrissy</t>
  </si>
  <si>
    <t>Cowley, Virginia</t>
  </si>
  <si>
    <t>Cramer, Stephanie</t>
  </si>
  <si>
    <t>Crockett, Sherri</t>
  </si>
  <si>
    <t>Dauberman, Russ</t>
  </si>
  <si>
    <t>Degnan, Maria</t>
  </si>
  <si>
    <t>DeWitt, Barry</t>
  </si>
  <si>
    <t>Dixon, Andrew</t>
  </si>
  <si>
    <t>Edgell, Matthew</t>
  </si>
  <si>
    <t>Fargen, Matt</t>
  </si>
  <si>
    <t>Fecho, Corrine</t>
  </si>
  <si>
    <t>Flaharty, Nicole</t>
  </si>
  <si>
    <t>Frendt, Dylan</t>
  </si>
  <si>
    <t>Gallon, Clovis</t>
  </si>
  <si>
    <t>Grinaway, Jeff</t>
  </si>
  <si>
    <t>Gross, Brad</t>
  </si>
  <si>
    <t>Gruenloh, Matthew</t>
  </si>
  <si>
    <t>Holland, John</t>
  </si>
  <si>
    <t>Horigan, Katherine</t>
  </si>
  <si>
    <t>Judd, Mary Ellen</t>
  </si>
  <si>
    <t>Karschner, Stu</t>
  </si>
  <si>
    <t>Kenney, Owen</t>
  </si>
  <si>
    <t>Landis, Brian</t>
  </si>
  <si>
    <t>Lavelle, Thomas</t>
  </si>
  <si>
    <t>Leary, Wendy</t>
  </si>
  <si>
    <t>Lydick, Bill</t>
  </si>
  <si>
    <t>Lynn, Mark</t>
  </si>
  <si>
    <t>MaGilton, CJ</t>
  </si>
  <si>
    <t>Maria, James</t>
  </si>
  <si>
    <t>Martino, Pamela</t>
  </si>
  <si>
    <t>McDade, Mark</t>
  </si>
  <si>
    <t>McHugh, Bernadette</t>
  </si>
  <si>
    <t>McKiernan, John</t>
  </si>
  <si>
    <t>Millard, Vicki</t>
  </si>
  <si>
    <t>Mirabito, Molly</t>
  </si>
  <si>
    <t>Moll, Greg</t>
  </si>
  <si>
    <t>Monaghan, Matt</t>
  </si>
  <si>
    <t>Moore, Nathan</t>
  </si>
  <si>
    <t>Moore, Shannon</t>
  </si>
  <si>
    <t>Mott, Dustin</t>
  </si>
  <si>
    <t>Murray, Alisa</t>
  </si>
  <si>
    <t>Myers, Robert</t>
  </si>
  <si>
    <t>Pennington, Robert</t>
  </si>
  <si>
    <t>Popelas, Nicole</t>
  </si>
  <si>
    <t>Regos, Lindsay</t>
  </si>
  <si>
    <t>Reilly, Monet</t>
  </si>
  <si>
    <t>Rosenberry, Doug</t>
  </si>
  <si>
    <t>Roth, J. Chad</t>
  </si>
  <si>
    <t>Schachern, Corry</t>
  </si>
  <si>
    <t>Seranko, Anthony</t>
  </si>
  <si>
    <t>Shodi, Dawn</t>
  </si>
  <si>
    <t>Smith, Julie</t>
  </si>
  <si>
    <t>Smith, Robert</t>
  </si>
  <si>
    <t>Torres, Linda</t>
  </si>
  <si>
    <t>Troast, Kayla</t>
  </si>
  <si>
    <t>Tuinstra, Tim</t>
  </si>
  <si>
    <t>Vanderpool, Dawna</t>
  </si>
  <si>
    <t>Weber, Adam</t>
  </si>
  <si>
    <t>Weil, Zeek</t>
  </si>
  <si>
    <t>Williams, Tona</t>
  </si>
  <si>
    <t>Witt, Brooke</t>
  </si>
  <si>
    <t>Wolf, Chris</t>
  </si>
  <si>
    <t>Wolfgang, Amy</t>
  </si>
  <si>
    <t>Wood, Shawnee</t>
  </si>
  <si>
    <t>Yodanis, Janine</t>
  </si>
  <si>
    <t>Yutko, Kelsey</t>
  </si>
  <si>
    <t>Zabielski, Deborah</t>
  </si>
  <si>
    <t>Abington SD</t>
  </si>
  <si>
    <t>Hempfield SD</t>
  </si>
  <si>
    <t>Keystone SD</t>
  </si>
  <si>
    <t>Laurel SD</t>
  </si>
  <si>
    <t>Northwestern SD</t>
  </si>
  <si>
    <t>Riverside SD</t>
  </si>
  <si>
    <t>Union SD</t>
  </si>
  <si>
    <t>Wilson SD</t>
  </si>
  <si>
    <t>No Region Assignment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</si>
</sst>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#,##0.0"/>
  </numFmts>
  <fonts count="18">
    <font>
      <sz val="11"/>
      <name val="Calibri"/>
    </font>
    <font>
      <sz val="11"/>
      <name val="Georgia Pro Light"/>
      <family val="1"/>
    </font>
    <font>
      <sz val="11"/>
      <name val="Calibri"/>
      <family val="2"/>
    </font>
    <font>
      <sz val="8"/>
      <color theme="1"/>
      <name val="Georgia Pro Light"/>
      <family val="1"/>
    </font>
    <font>
      <b/>
      <sz val="11"/>
      <name val="Georgia Pro Light"/>
      <family val="1"/>
    </font>
    <font>
      <sz val="11"/>
      <color theme="0" tint="-0.34998626667073579"/>
      <name val="Georgia Pro Light"/>
      <family val="1"/>
    </font>
    <font>
      <sz val="11"/>
      <color theme="1"/>
      <name val="Aptos Narrow"/>
      <family val="2"/>
      <scheme val="minor"/>
    </font>
    <font>
      <sz val="10"/>
      <name val="Georgia Pro Light"/>
      <family val="1"/>
    </font>
    <font>
      <sz val="8"/>
      <color theme="0" tint="-0.49995422223578601"/>
      <name val="Georgia Pro Light"/>
      <family val="1"/>
    </font>
    <font>
      <sz val="16"/>
      <name val="Georgia Pro Light"/>
      <family val="1"/>
    </font>
    <font>
      <b/>
      <i/>
      <sz val="11"/>
      <name val="Georgia Pro Light"/>
      <family val="2"/>
    </font>
    <font>
      <b/>
      <i/>
      <sz val="11"/>
      <name val="Aptos Narrow"/>
      <family val="2"/>
    </font>
    <font>
      <b/>
      <i/>
      <sz val="11"/>
      <name val="Georgia Pro Light"/>
      <family val="1"/>
    </font>
    <font>
      <sz val="11"/>
      <color theme="0" tint="-0.499984740745262"/>
      <name val="Georgia Pro Light"/>
      <family val="1"/>
    </font>
    <font>
      <sz val="10"/>
      <color theme="0" tint="-0.499984740745262"/>
      <name val="Georgia Pro Light"/>
      <family val="1"/>
    </font>
    <font>
      <sz val="8"/>
      <name val="Georgia Pro Light"/>
      <family val="1"/>
    </font>
    <font>
      <sz val="10"/>
      <color theme="1"/>
      <name val="Georgia Pro Light"/>
      <family val="1"/>
    </font>
    <font>
      <b/>
      <sz val="10"/>
      <color theme="1"/>
      <name val="Georgia Pro Light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86724448377941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" fillId="0" borderId="0"/>
  </cellStyleXfs>
  <cellXfs count="88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2" borderId="0" xfId="0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/>
    </xf>
    <xf numFmtId="164" fontId="1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/>
    <xf numFmtId="0" fontId="1" fillId="2" borderId="0" xfId="0" applyFont="1" applyFill="1" applyAlignment="1">
      <alignment horizontal="center" vertical="center" wrapText="1"/>
    </xf>
    <xf numFmtId="0" fontId="1" fillId="3" borderId="2" xfId="0" applyFont="1" applyFill="1" applyBorder="1"/>
    <xf numFmtId="0" fontId="1" fillId="2" borderId="3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3" fontId="1" fillId="2" borderId="10" xfId="0" applyNumberFormat="1" applyFont="1" applyFill="1" applyBorder="1" applyAlignment="1">
      <alignment horizontal="center" vertical="center"/>
    </xf>
    <xf numFmtId="3" fontId="1" fillId="2" borderId="11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1" fontId="1" fillId="2" borderId="1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horizontal="center" vertical="center"/>
    </xf>
    <xf numFmtId="0" fontId="7" fillId="0" borderId="0" xfId="0" applyFont="1"/>
    <xf numFmtId="0" fontId="2" fillId="0" borderId="0" xfId="0" applyFont="1"/>
    <xf numFmtId="3" fontId="4" fillId="2" borderId="0" xfId="0" applyNumberFormat="1" applyFont="1" applyFill="1" applyAlignment="1">
      <alignment horizontal="center"/>
    </xf>
    <xf numFmtId="166" fontId="4" fillId="2" borderId="0" xfId="0" applyNumberFormat="1" applyFont="1" applyFill="1" applyAlignment="1">
      <alignment horizontal="center"/>
    </xf>
    <xf numFmtId="0" fontId="10" fillId="2" borderId="0" xfId="0" applyFont="1" applyFill="1"/>
    <xf numFmtId="0" fontId="1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14" fillId="2" borderId="0" xfId="0" applyFont="1" applyFill="1"/>
    <xf numFmtId="0" fontId="14" fillId="2" borderId="0" xfId="0" applyFont="1" applyFill="1" applyAlignment="1">
      <alignment horizontal="center"/>
    </xf>
    <xf numFmtId="1" fontId="1" fillId="2" borderId="0" xfId="0" applyNumberFormat="1" applyFont="1" applyFill="1"/>
    <xf numFmtId="0" fontId="1" fillId="2" borderId="19" xfId="0" applyFont="1" applyFill="1" applyBorder="1"/>
    <xf numFmtId="3" fontId="1" fillId="2" borderId="0" xfId="0" applyNumberFormat="1" applyFont="1" applyFill="1" applyAlignment="1">
      <alignment horizontal="center"/>
    </xf>
    <xf numFmtId="164" fontId="1" fillId="2" borderId="5" xfId="0" applyNumberFormat="1" applyFont="1" applyFill="1" applyBorder="1" applyAlignment="1">
      <alignment horizontal="center"/>
    </xf>
    <xf numFmtId="3" fontId="1" fillId="2" borderId="4" xfId="0" applyNumberFormat="1" applyFont="1" applyFill="1" applyBorder="1" applyAlignment="1">
      <alignment horizontal="center"/>
    </xf>
    <xf numFmtId="1" fontId="1" fillId="2" borderId="5" xfId="0" applyNumberFormat="1" applyFont="1" applyFill="1" applyBorder="1" applyAlignment="1">
      <alignment horizontal="center"/>
    </xf>
    <xf numFmtId="0" fontId="12" fillId="5" borderId="2" xfId="0" applyFont="1" applyFill="1" applyBorder="1" applyAlignment="1">
      <alignment horizontal="left" vertical="center" wrapText="1"/>
    </xf>
    <xf numFmtId="0" fontId="3" fillId="2" borderId="19" xfId="0" applyFont="1" applyFill="1" applyBorder="1"/>
    <xf numFmtId="0" fontId="1" fillId="2" borderId="11" xfId="0" applyFont="1" applyFill="1" applyBorder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16" fillId="2" borderId="0" xfId="0" applyFont="1" applyFill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6" fillId="2" borderId="0" xfId="0" quotePrefix="1" applyFont="1" applyFill="1" applyAlignment="1">
      <alignment horizontal="center" vertical="center"/>
    </xf>
    <xf numFmtId="0" fontId="16" fillId="2" borderId="0" xfId="0" applyFont="1" applyFill="1" applyAlignment="1">
      <alignment horizontal="left" vertical="top" wrapText="1"/>
    </xf>
    <xf numFmtId="0" fontId="16" fillId="2" borderId="0" xfId="0" quotePrefix="1" applyFont="1" applyFill="1" applyAlignment="1">
      <alignment horizontal="center"/>
    </xf>
    <xf numFmtId="0" fontId="16" fillId="2" borderId="0" xfId="0" applyFont="1" applyFill="1" applyAlignment="1">
      <alignment horizontal="left"/>
    </xf>
    <xf numFmtId="3" fontId="4" fillId="3" borderId="8" xfId="0" applyNumberFormat="1" applyFont="1" applyFill="1" applyBorder="1"/>
    <xf numFmtId="3" fontId="4" fillId="3" borderId="2" xfId="0" applyNumberFormat="1" applyFont="1" applyFill="1" applyBorder="1" applyAlignment="1">
      <alignment horizontal="center"/>
    </xf>
    <xf numFmtId="165" fontId="4" fillId="3" borderId="9" xfId="1" applyNumberFormat="1" applyFont="1" applyFill="1" applyBorder="1" applyAlignment="1">
      <alignment horizontal="center" vertical="center"/>
    </xf>
    <xf numFmtId="3" fontId="4" fillId="3" borderId="8" xfId="0" applyNumberFormat="1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horizontal="center" vertical="center"/>
    </xf>
    <xf numFmtId="165" fontId="4" fillId="3" borderId="2" xfId="1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3" fontId="4" fillId="3" borderId="8" xfId="0" applyNumberFormat="1" applyFont="1" applyFill="1" applyBorder="1" applyAlignment="1">
      <alignment horizontal="center"/>
    </xf>
    <xf numFmtId="3" fontId="12" fillId="5" borderId="2" xfId="0" applyNumberFormat="1" applyFont="1" applyFill="1" applyBorder="1" applyAlignment="1">
      <alignment horizontal="center" vertical="center" wrapText="1"/>
    </xf>
    <xf numFmtId="165" fontId="12" fillId="3" borderId="9" xfId="1" applyNumberFormat="1" applyFont="1" applyFill="1" applyBorder="1" applyAlignment="1">
      <alignment horizontal="center" vertical="center"/>
    </xf>
    <xf numFmtId="3" fontId="12" fillId="5" borderId="8" xfId="0" applyNumberFormat="1" applyFont="1" applyFill="1" applyBorder="1" applyAlignment="1">
      <alignment horizontal="center" vertical="center" wrapText="1"/>
    </xf>
    <xf numFmtId="165" fontId="12" fillId="3" borderId="2" xfId="1" applyNumberFormat="1" applyFont="1" applyFill="1" applyBorder="1" applyAlignment="1">
      <alignment horizontal="center" vertical="center"/>
    </xf>
    <xf numFmtId="164" fontId="12" fillId="5" borderId="9" xfId="1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top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center" wrapText="1"/>
    </xf>
    <xf numFmtId="0" fontId="4" fillId="2" borderId="13" xfId="0" applyFont="1" applyFill="1" applyBorder="1" applyAlignment="1"/>
    <xf numFmtId="0" fontId="0" fillId="0" borderId="13" xfId="0" applyBorder="1" applyAlignment="1"/>
    <xf numFmtId="0" fontId="3" fillId="2" borderId="0" xfId="0" applyFont="1" applyFill="1" applyAlignment="1"/>
    <xf numFmtId="0" fontId="10" fillId="2" borderId="0" xfId="0" applyFont="1" applyFill="1" applyAlignment="1"/>
    <xf numFmtId="0" fontId="12" fillId="2" borderId="0" xfId="0" applyFont="1" applyFill="1" applyAlignment="1"/>
    <xf numFmtId="0" fontId="1" fillId="4" borderId="0" xfId="0" applyFont="1" applyFill="1" applyAlignment="1"/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273C9-8858-4022-84DC-8099B25E819E}">
  <dimension ref="A1:S581"/>
  <sheetViews>
    <sheetView tabSelected="1" topLeftCell="B1" workbookViewId="0">
      <selection activeCell="F1" sqref="F1"/>
    </sheetView>
  </sheetViews>
  <sheetFormatPr defaultColWidth="8.85546875" defaultRowHeight="14.25"/>
  <cols>
    <col min="1" max="1" width="19.28515625" style="2" hidden="1" customWidth="1"/>
    <col min="2" max="2" width="5.7109375" style="2" customWidth="1"/>
    <col min="3" max="3" width="36.28515625" style="2" customWidth="1"/>
    <col min="4" max="4" width="15.7109375" style="2" bestFit="1" customWidth="1"/>
    <col min="5" max="5" width="15.28515625" style="2" bestFit="1" customWidth="1"/>
    <col min="6" max="6" width="9.7109375" style="2" bestFit="1" customWidth="1"/>
    <col min="7" max="7" width="16.42578125" style="2" bestFit="1" customWidth="1"/>
    <col min="8" max="8" width="17.7109375" style="2" bestFit="1" customWidth="1"/>
    <col min="9" max="9" width="12.85546875" style="2" customWidth="1"/>
    <col min="10" max="10" width="16.42578125" style="2" bestFit="1" customWidth="1"/>
    <col min="11" max="11" width="20.42578125" style="2" bestFit="1" customWidth="1"/>
    <col min="12" max="12" width="23.28515625" style="2" bestFit="1" customWidth="1"/>
    <col min="13" max="13" width="20.7109375" style="2" customWidth="1"/>
    <col min="14" max="14" width="16.42578125" style="2" bestFit="1" customWidth="1"/>
    <col min="15" max="15" width="17.28515625" style="2" bestFit="1" customWidth="1"/>
    <col min="16" max="16" width="20.140625" style="2" bestFit="1" customWidth="1"/>
    <col min="17" max="17" width="14.42578125" style="2" bestFit="1" customWidth="1"/>
    <col min="18" max="18" width="14.7109375" style="2" customWidth="1"/>
    <col min="19" max="19" width="14.140625" style="2" bestFit="1" customWidth="1"/>
    <col min="20" max="16384" width="8.85546875" style="2"/>
  </cols>
  <sheetData>
    <row r="1" spans="1:19" ht="6" customHeight="1"/>
    <row r="2" spans="1:19" ht="15">
      <c r="C2" s="82" t="s">
        <v>0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</row>
    <row r="3" spans="1:19" ht="42.6" customHeight="1">
      <c r="G3" s="69" t="s">
        <v>1</v>
      </c>
      <c r="H3" s="70"/>
      <c r="I3" s="71"/>
      <c r="J3" s="69" t="s">
        <v>2</v>
      </c>
      <c r="K3" s="70"/>
      <c r="L3" s="70"/>
      <c r="M3" s="71"/>
      <c r="N3" s="70" t="s">
        <v>3</v>
      </c>
      <c r="O3" s="70"/>
      <c r="P3" s="70"/>
      <c r="Q3" s="72" t="str">
        <f>CONCATENATE("Secondary Career",CHAR(10),"&amp; Technical Education",CHAR(10),"Subsidy")</f>
        <v>Secondary Career
&amp; Technical Education
Subsidy</v>
      </c>
      <c r="R3" s="73"/>
      <c r="S3" s="74"/>
    </row>
    <row r="4" spans="1:19" ht="57.75" thickBot="1">
      <c r="A4" s="9" t="s">
        <v>4</v>
      </c>
      <c r="B4" s="9"/>
      <c r="C4" s="11" t="s">
        <v>5</v>
      </c>
      <c r="D4" s="11" t="s">
        <v>6</v>
      </c>
      <c r="E4" s="11" t="s">
        <v>7</v>
      </c>
      <c r="F4" s="11" t="s">
        <v>8</v>
      </c>
      <c r="G4" s="23" t="s">
        <v>9</v>
      </c>
      <c r="H4" s="11" t="str">
        <f>CONCATENATE("Change from ",CHAR(10),"2024-25")</f>
        <v>Change from 
2024-25</v>
      </c>
      <c r="I4" s="17" t="s">
        <v>10</v>
      </c>
      <c r="J4" s="23" t="s">
        <v>9</v>
      </c>
      <c r="K4" s="11" t="str">
        <f>CONCATENATE("Change from ",CHAR(10),"2024-25")</f>
        <v>Change from 
2024-25</v>
      </c>
      <c r="L4" s="11" t="s">
        <v>10</v>
      </c>
      <c r="M4" s="17" t="s">
        <v>11</v>
      </c>
      <c r="N4" s="11" t="s">
        <v>9</v>
      </c>
      <c r="O4" s="11" t="str">
        <f>CONCATENATE("Change from ",CHAR(10),"2024-25")</f>
        <v>Change from 
2024-25</v>
      </c>
      <c r="P4" s="11" t="s">
        <v>10</v>
      </c>
      <c r="Q4" s="23" t="s">
        <v>9</v>
      </c>
      <c r="R4" s="11" t="str">
        <f>CONCATENATE("Change from ",CHAR(10),"2024-25")</f>
        <v>Change from 
2024-25</v>
      </c>
      <c r="S4" s="17" t="s">
        <v>10</v>
      </c>
    </row>
    <row r="5" spans="1:19" ht="15" thickBot="1">
      <c r="A5" s="3"/>
      <c r="C5" s="10" t="s">
        <v>12</v>
      </c>
      <c r="D5" s="10"/>
      <c r="E5" s="10"/>
      <c r="F5" s="10"/>
      <c r="G5" s="56">
        <v>8232444054</v>
      </c>
      <c r="H5" s="57">
        <v>74999995</v>
      </c>
      <c r="I5" s="58">
        <v>9.1940556941059858E-3</v>
      </c>
      <c r="J5" s="59">
        <v>1337617162</v>
      </c>
      <c r="K5" s="60">
        <v>526000000.33276367</v>
      </c>
      <c r="L5" s="61">
        <v>0.64808880981797679</v>
      </c>
      <c r="M5" s="62">
        <v>6.1220532315899963</v>
      </c>
      <c r="N5" s="57">
        <v>1415035838</v>
      </c>
      <c r="O5" s="60">
        <v>37400004</v>
      </c>
      <c r="P5" s="61">
        <v>2.7147961077208738E-2</v>
      </c>
      <c r="Q5" s="63">
        <v>122651900</v>
      </c>
      <c r="R5" s="57">
        <v>5378607</v>
      </c>
      <c r="S5" s="58">
        <v>4.5863869448946062E-2</v>
      </c>
    </row>
    <row r="6" spans="1:19">
      <c r="A6" s="2">
        <v>112011103</v>
      </c>
      <c r="C6" s="2" t="s">
        <v>13</v>
      </c>
      <c r="D6" s="2" t="s">
        <v>14</v>
      </c>
      <c r="E6" s="2" t="s">
        <v>15</v>
      </c>
      <c r="F6" s="2" t="s">
        <v>16</v>
      </c>
      <c r="G6" s="12">
        <v>7633052</v>
      </c>
      <c r="H6" s="5">
        <v>61129</v>
      </c>
      <c r="I6" s="13">
        <v>0.80999999999999994</v>
      </c>
      <c r="J6" s="12">
        <v>1056095</v>
      </c>
      <c r="K6" s="5">
        <v>362715.15625</v>
      </c>
      <c r="L6" s="7">
        <v>52.311180114746094</v>
      </c>
      <c r="M6" s="19">
        <v>0</v>
      </c>
      <c r="N6" s="5">
        <v>1439287</v>
      </c>
      <c r="O6" s="5">
        <v>25737</v>
      </c>
      <c r="P6" s="6">
        <v>1.82</v>
      </c>
      <c r="Q6" s="12">
        <v>120535</v>
      </c>
      <c r="R6" s="5">
        <v>10975</v>
      </c>
      <c r="S6" s="21">
        <v>10.017342567443848</v>
      </c>
    </row>
    <row r="7" spans="1:19">
      <c r="A7" s="2">
        <v>112011603</v>
      </c>
      <c r="C7" s="2" t="s">
        <v>17</v>
      </c>
      <c r="D7" s="2" t="s">
        <v>14</v>
      </c>
      <c r="E7" s="2" t="s">
        <v>15</v>
      </c>
      <c r="F7" s="2" t="s">
        <v>16</v>
      </c>
      <c r="G7" s="12">
        <v>13030733</v>
      </c>
      <c r="H7" s="5">
        <v>164449</v>
      </c>
      <c r="I7" s="13">
        <v>1.28</v>
      </c>
      <c r="J7" s="12">
        <v>3779850</v>
      </c>
      <c r="K7" s="5">
        <v>1603079.75</v>
      </c>
      <c r="L7" s="7">
        <v>73.644874572753906</v>
      </c>
      <c r="M7" s="19">
        <v>0</v>
      </c>
      <c r="N7" s="5">
        <v>3040374</v>
      </c>
      <c r="O7" s="5">
        <v>104670</v>
      </c>
      <c r="P7" s="6">
        <v>3.5700000000000003</v>
      </c>
      <c r="Q7" s="12">
        <v>412683</v>
      </c>
      <c r="R7" s="5">
        <v>126008</v>
      </c>
      <c r="S7" s="21">
        <v>43.955001831054688</v>
      </c>
    </row>
    <row r="8" spans="1:19">
      <c r="A8" s="2">
        <v>112013054</v>
      </c>
      <c r="C8" s="2" t="s">
        <v>18</v>
      </c>
      <c r="D8" s="2" t="s">
        <v>14</v>
      </c>
      <c r="E8" s="2" t="s">
        <v>15</v>
      </c>
      <c r="F8" s="2" t="s">
        <v>16</v>
      </c>
      <c r="G8" s="12">
        <v>4215487</v>
      </c>
      <c r="H8" s="5">
        <v>21315</v>
      </c>
      <c r="I8" s="13">
        <v>0.51</v>
      </c>
      <c r="J8" s="12">
        <v>582496</v>
      </c>
      <c r="K8" s="5">
        <v>217288.796875</v>
      </c>
      <c r="L8" s="7">
        <v>59.497402191162109</v>
      </c>
      <c r="M8" s="19">
        <v>0</v>
      </c>
      <c r="N8" s="5">
        <v>804222</v>
      </c>
      <c r="O8" s="5">
        <v>13814</v>
      </c>
      <c r="P8" s="6">
        <v>1.7500000000000002</v>
      </c>
      <c r="Q8" s="12">
        <v>89626</v>
      </c>
      <c r="R8" s="5">
        <v>20497</v>
      </c>
      <c r="S8" s="21">
        <v>29.650363922119141</v>
      </c>
    </row>
    <row r="9" spans="1:19">
      <c r="A9" s="2">
        <v>112013753</v>
      </c>
      <c r="C9" s="2" t="s">
        <v>19</v>
      </c>
      <c r="D9" s="2" t="s">
        <v>14</v>
      </c>
      <c r="E9" s="2" t="s">
        <v>15</v>
      </c>
      <c r="F9" s="2" t="s">
        <v>16</v>
      </c>
      <c r="G9" s="12">
        <v>10316608</v>
      </c>
      <c r="H9" s="5">
        <v>104550</v>
      </c>
      <c r="I9" s="13">
        <v>1.02</v>
      </c>
      <c r="J9" s="12">
        <v>298479</v>
      </c>
      <c r="K9" s="5">
        <v>0</v>
      </c>
      <c r="L9" s="7">
        <v>0</v>
      </c>
      <c r="M9" s="19"/>
      <c r="N9" s="5">
        <v>2274151</v>
      </c>
      <c r="O9" s="5">
        <v>81267</v>
      </c>
      <c r="P9" s="6">
        <v>3.71</v>
      </c>
      <c r="Q9" s="12">
        <v>382218</v>
      </c>
      <c r="R9" s="5">
        <v>96591</v>
      </c>
      <c r="S9" s="21">
        <v>33.817180633544922</v>
      </c>
    </row>
    <row r="10" spans="1:19">
      <c r="A10" s="2">
        <v>112015203</v>
      </c>
      <c r="C10" s="2" t="s">
        <v>20</v>
      </c>
      <c r="D10" s="2" t="s">
        <v>14</v>
      </c>
      <c r="E10" s="2" t="s">
        <v>15</v>
      </c>
      <c r="F10" s="2" t="s">
        <v>16</v>
      </c>
      <c r="G10" s="12">
        <v>7825807</v>
      </c>
      <c r="H10" s="5">
        <v>66837</v>
      </c>
      <c r="I10" s="13">
        <v>0.86</v>
      </c>
      <c r="J10" s="12">
        <v>1314957</v>
      </c>
      <c r="K10" s="5">
        <v>501456.1875</v>
      </c>
      <c r="L10" s="7">
        <v>61.641754150390625</v>
      </c>
      <c r="M10" s="19">
        <v>0</v>
      </c>
      <c r="N10" s="5">
        <v>1629490</v>
      </c>
      <c r="O10" s="5">
        <v>17195</v>
      </c>
      <c r="P10" s="6">
        <v>1.0699999999999998</v>
      </c>
      <c r="Q10" s="12">
        <v>99235</v>
      </c>
      <c r="R10" s="5">
        <v>-5557</v>
      </c>
      <c r="S10" s="21">
        <v>-5.3028855323791504</v>
      </c>
    </row>
    <row r="11" spans="1:19">
      <c r="A11" s="2">
        <v>112018523</v>
      </c>
      <c r="C11" s="2" t="s">
        <v>21</v>
      </c>
      <c r="D11" s="2" t="s">
        <v>14</v>
      </c>
      <c r="E11" s="2" t="s">
        <v>15</v>
      </c>
      <c r="F11" s="2" t="s">
        <v>16</v>
      </c>
      <c r="G11" s="12">
        <v>8791808</v>
      </c>
      <c r="H11" s="5">
        <v>87061</v>
      </c>
      <c r="I11" s="13">
        <v>1</v>
      </c>
      <c r="J11" s="12">
        <v>1953029</v>
      </c>
      <c r="K11" s="5">
        <v>842171.1875</v>
      </c>
      <c r="L11" s="7">
        <v>75.812690734863281</v>
      </c>
      <c r="M11" s="19">
        <v>0</v>
      </c>
      <c r="N11" s="5">
        <v>1540757</v>
      </c>
      <c r="O11" s="5">
        <v>47956</v>
      </c>
      <c r="P11" s="6">
        <v>3.2099999999999995</v>
      </c>
      <c r="Q11" s="12">
        <v>153169</v>
      </c>
      <c r="R11" s="5">
        <v>-35226</v>
      </c>
      <c r="S11" s="21">
        <v>-18.697948455810547</v>
      </c>
    </row>
    <row r="12" spans="1:19">
      <c r="A12" s="2">
        <v>103020603</v>
      </c>
      <c r="C12" s="2" t="s">
        <v>22</v>
      </c>
      <c r="D12" s="2" t="s">
        <v>23</v>
      </c>
      <c r="E12" s="2" t="s">
        <v>24</v>
      </c>
      <c r="F12" s="2" t="s">
        <v>16</v>
      </c>
      <c r="G12" s="12">
        <v>3331718</v>
      </c>
      <c r="H12" s="5">
        <v>38272</v>
      </c>
      <c r="I12" s="13">
        <v>1.1599999999999999</v>
      </c>
      <c r="J12" s="12">
        <v>104493</v>
      </c>
      <c r="K12" s="5">
        <v>0</v>
      </c>
      <c r="L12" s="7">
        <v>0</v>
      </c>
      <c r="M12" s="19"/>
      <c r="N12" s="5">
        <v>817197</v>
      </c>
      <c r="O12" s="5">
        <v>-27651</v>
      </c>
      <c r="P12" s="6">
        <v>-3.27</v>
      </c>
      <c r="Q12" s="12">
        <v>0</v>
      </c>
      <c r="R12" s="5"/>
      <c r="S12" s="21"/>
    </row>
    <row r="13" spans="1:19">
      <c r="A13" s="2">
        <v>103020753</v>
      </c>
      <c r="C13" s="2" t="s">
        <v>25</v>
      </c>
      <c r="D13" s="2" t="s">
        <v>23</v>
      </c>
      <c r="E13" s="2" t="s">
        <v>24</v>
      </c>
      <c r="F13" s="2" t="s">
        <v>16</v>
      </c>
      <c r="G13" s="12">
        <v>3812572</v>
      </c>
      <c r="H13" s="5">
        <v>55037</v>
      </c>
      <c r="I13" s="13">
        <v>1.46</v>
      </c>
      <c r="J13" s="12">
        <v>108288</v>
      </c>
      <c r="K13" s="5">
        <v>0</v>
      </c>
      <c r="L13" s="7">
        <v>0</v>
      </c>
      <c r="M13" s="19"/>
      <c r="N13" s="5">
        <v>884552</v>
      </c>
      <c r="O13" s="5">
        <v>33006</v>
      </c>
      <c r="P13" s="6">
        <v>3.88</v>
      </c>
      <c r="Q13" s="12">
        <v>0</v>
      </c>
      <c r="R13" s="5"/>
      <c r="S13" s="21"/>
    </row>
    <row r="14" spans="1:19">
      <c r="A14" s="2">
        <v>103021102</v>
      </c>
      <c r="C14" s="2" t="s">
        <v>26</v>
      </c>
      <c r="D14" s="2" t="s">
        <v>23</v>
      </c>
      <c r="E14" s="2" t="s">
        <v>24</v>
      </c>
      <c r="F14" s="2" t="s">
        <v>16</v>
      </c>
      <c r="G14" s="12">
        <v>13887287</v>
      </c>
      <c r="H14" s="5">
        <v>154135</v>
      </c>
      <c r="I14" s="13">
        <v>1.1199999999999999</v>
      </c>
      <c r="J14" s="12">
        <v>6380061</v>
      </c>
      <c r="K14" s="5">
        <v>2632138.5</v>
      </c>
      <c r="L14" s="7">
        <v>70.229263305664063</v>
      </c>
      <c r="M14" s="19">
        <v>0</v>
      </c>
      <c r="N14" s="5">
        <v>3678413</v>
      </c>
      <c r="O14" s="5">
        <v>99392</v>
      </c>
      <c r="P14" s="6">
        <v>2.78</v>
      </c>
      <c r="Q14" s="12">
        <v>0</v>
      </c>
      <c r="R14" s="5"/>
      <c r="S14" s="21"/>
    </row>
    <row r="15" spans="1:19">
      <c r="A15" s="2">
        <v>103021252</v>
      </c>
      <c r="C15" s="2" t="s">
        <v>27</v>
      </c>
      <c r="D15" s="2" t="s">
        <v>23</v>
      </c>
      <c r="E15" s="2" t="s">
        <v>28</v>
      </c>
      <c r="F15" s="2" t="s">
        <v>16</v>
      </c>
      <c r="G15" s="12">
        <v>10399557</v>
      </c>
      <c r="H15" s="5">
        <v>74778</v>
      </c>
      <c r="I15" s="13">
        <v>0.72</v>
      </c>
      <c r="J15" s="12">
        <v>505751</v>
      </c>
      <c r="K15" s="5">
        <v>0</v>
      </c>
      <c r="L15" s="7">
        <v>0</v>
      </c>
      <c r="M15" s="19"/>
      <c r="N15" s="5">
        <v>3483567</v>
      </c>
      <c r="O15" s="5">
        <v>115047</v>
      </c>
      <c r="P15" s="6">
        <v>3.42</v>
      </c>
      <c r="Q15" s="12">
        <v>0</v>
      </c>
      <c r="R15" s="5"/>
      <c r="S15" s="21"/>
    </row>
    <row r="16" spans="1:19">
      <c r="A16" s="2">
        <v>103021453</v>
      </c>
      <c r="C16" s="2" t="s">
        <v>29</v>
      </c>
      <c r="D16" s="2" t="s">
        <v>23</v>
      </c>
      <c r="E16" s="2" t="s">
        <v>24</v>
      </c>
      <c r="F16" s="2" t="s">
        <v>16</v>
      </c>
      <c r="G16" s="12">
        <v>7352447</v>
      </c>
      <c r="H16" s="5">
        <v>214201</v>
      </c>
      <c r="I16" s="13">
        <v>3</v>
      </c>
      <c r="J16" s="12">
        <v>1658513</v>
      </c>
      <c r="K16" s="5">
        <v>719875.625</v>
      </c>
      <c r="L16" s="7">
        <v>76.693687438964844</v>
      </c>
      <c r="M16" s="19">
        <v>66.051277160644531</v>
      </c>
      <c r="N16" s="5">
        <v>1215066</v>
      </c>
      <c r="O16" s="5">
        <v>36325</v>
      </c>
      <c r="P16" s="6">
        <v>3.08</v>
      </c>
      <c r="Q16" s="12">
        <v>0</v>
      </c>
      <c r="R16" s="5"/>
      <c r="S16" s="21"/>
    </row>
    <row r="17" spans="1:19">
      <c r="A17" s="2">
        <v>103021603</v>
      </c>
      <c r="C17" s="2" t="s">
        <v>30</v>
      </c>
      <c r="D17" s="2" t="s">
        <v>23</v>
      </c>
      <c r="E17" s="2" t="s">
        <v>28</v>
      </c>
      <c r="F17" s="2" t="s">
        <v>16</v>
      </c>
      <c r="G17" s="12">
        <v>5395033</v>
      </c>
      <c r="H17" s="5">
        <v>43887</v>
      </c>
      <c r="I17" s="13">
        <v>0.82000000000000006</v>
      </c>
      <c r="J17" s="12">
        <v>411038</v>
      </c>
      <c r="K17" s="5">
        <v>111004.0234375</v>
      </c>
      <c r="L17" s="7">
        <v>36.997150421142578</v>
      </c>
      <c r="M17" s="19">
        <v>100</v>
      </c>
      <c r="N17" s="5">
        <v>1311355</v>
      </c>
      <c r="O17" s="5">
        <v>39724</v>
      </c>
      <c r="P17" s="6">
        <v>3.1199999999999997</v>
      </c>
      <c r="Q17" s="12">
        <v>0</v>
      </c>
      <c r="R17" s="5"/>
      <c r="S17" s="21"/>
    </row>
    <row r="18" spans="1:19">
      <c r="A18" s="2">
        <v>103021752</v>
      </c>
      <c r="C18" s="2" t="s">
        <v>31</v>
      </c>
      <c r="D18" s="2" t="s">
        <v>23</v>
      </c>
      <c r="E18" s="2" t="s">
        <v>28</v>
      </c>
      <c r="F18" s="2" t="s">
        <v>16</v>
      </c>
      <c r="G18" s="12">
        <v>7053226</v>
      </c>
      <c r="H18" s="5">
        <v>115331</v>
      </c>
      <c r="I18" s="13">
        <v>1.66</v>
      </c>
      <c r="J18" s="12">
        <v>303975</v>
      </c>
      <c r="K18" s="5">
        <v>0</v>
      </c>
      <c r="L18" s="7">
        <v>0</v>
      </c>
      <c r="M18" s="19"/>
      <c r="N18" s="5">
        <v>2038429</v>
      </c>
      <c r="O18" s="5">
        <v>102554</v>
      </c>
      <c r="P18" s="6">
        <v>5.3</v>
      </c>
      <c r="Q18" s="12">
        <v>0</v>
      </c>
      <c r="R18" s="5"/>
      <c r="S18" s="21"/>
    </row>
    <row r="19" spans="1:19">
      <c r="A19" s="2">
        <v>103021903</v>
      </c>
      <c r="C19" s="2" t="s">
        <v>32</v>
      </c>
      <c r="D19" s="2" t="s">
        <v>23</v>
      </c>
      <c r="E19" s="2" t="s">
        <v>24</v>
      </c>
      <c r="F19" s="2" t="s">
        <v>16</v>
      </c>
      <c r="G19" s="12">
        <v>10301793</v>
      </c>
      <c r="H19" s="5">
        <v>162450</v>
      </c>
      <c r="I19" s="13">
        <v>1.6</v>
      </c>
      <c r="J19" s="12">
        <v>432921</v>
      </c>
      <c r="K19" s="5">
        <v>106162.5</v>
      </c>
      <c r="L19" s="7">
        <v>32.489589691162109</v>
      </c>
      <c r="M19" s="19">
        <v>0</v>
      </c>
      <c r="N19" s="5">
        <v>1563847</v>
      </c>
      <c r="O19" s="5">
        <v>45215</v>
      </c>
      <c r="P19" s="6">
        <v>2.98</v>
      </c>
      <c r="Q19" s="12">
        <v>0</v>
      </c>
      <c r="R19" s="5"/>
      <c r="S19" s="21"/>
    </row>
    <row r="20" spans="1:19">
      <c r="A20" s="2">
        <v>103022103</v>
      </c>
      <c r="C20" s="2" t="s">
        <v>33</v>
      </c>
      <c r="D20" s="2" t="s">
        <v>23</v>
      </c>
      <c r="E20" s="2" t="s">
        <v>24</v>
      </c>
      <c r="F20" s="2" t="s">
        <v>16</v>
      </c>
      <c r="G20" s="12">
        <v>2397769</v>
      </c>
      <c r="H20" s="5">
        <v>26931</v>
      </c>
      <c r="I20" s="13">
        <v>1.1400000000000001</v>
      </c>
      <c r="J20" s="12">
        <v>709682</v>
      </c>
      <c r="K20" s="5">
        <v>56477.7890625</v>
      </c>
      <c r="L20" s="7">
        <v>8.6462688446044922</v>
      </c>
      <c r="M20" s="19">
        <v>100</v>
      </c>
      <c r="N20" s="5">
        <v>623867</v>
      </c>
      <c r="O20" s="5">
        <v>13955</v>
      </c>
      <c r="P20" s="6">
        <v>2.29</v>
      </c>
      <c r="Q20" s="12">
        <v>0</v>
      </c>
      <c r="R20" s="5"/>
      <c r="S20" s="21"/>
    </row>
    <row r="21" spans="1:19">
      <c r="A21" s="2">
        <v>103022253</v>
      </c>
      <c r="C21" s="2" t="s">
        <v>34</v>
      </c>
      <c r="D21" s="2" t="s">
        <v>23</v>
      </c>
      <c r="E21" s="2" t="s">
        <v>24</v>
      </c>
      <c r="F21" s="2" t="s">
        <v>16</v>
      </c>
      <c r="G21" s="12">
        <v>7206840</v>
      </c>
      <c r="H21" s="5">
        <v>52851</v>
      </c>
      <c r="I21" s="13">
        <v>0.74</v>
      </c>
      <c r="J21" s="12">
        <v>502862</v>
      </c>
      <c r="K21" s="5">
        <v>119200.09375</v>
      </c>
      <c r="L21" s="7">
        <v>31.06904411315918</v>
      </c>
      <c r="M21" s="19">
        <v>0</v>
      </c>
      <c r="N21" s="5">
        <v>1785389</v>
      </c>
      <c r="O21" s="5">
        <v>16709</v>
      </c>
      <c r="P21" s="6">
        <v>0.94000000000000006</v>
      </c>
      <c r="Q21" s="12">
        <v>0</v>
      </c>
      <c r="R21" s="5"/>
      <c r="S21" s="21"/>
    </row>
    <row r="22" spans="1:19">
      <c r="A22" s="2">
        <v>103022503</v>
      </c>
      <c r="C22" s="2" t="s">
        <v>35</v>
      </c>
      <c r="D22" s="2" t="s">
        <v>23</v>
      </c>
      <c r="E22" s="2" t="s">
        <v>24</v>
      </c>
      <c r="F22" s="2" t="s">
        <v>16</v>
      </c>
      <c r="G22" s="12">
        <v>14966820</v>
      </c>
      <c r="H22" s="5">
        <v>138746</v>
      </c>
      <c r="I22" s="13">
        <v>0.94000000000000006</v>
      </c>
      <c r="J22" s="12">
        <v>696985</v>
      </c>
      <c r="K22" s="5">
        <v>247092.15625</v>
      </c>
      <c r="L22" s="7">
        <v>54.922447204589844</v>
      </c>
      <c r="M22" s="19">
        <v>0</v>
      </c>
      <c r="N22" s="5">
        <v>1103692</v>
      </c>
      <c r="O22" s="5">
        <v>55901</v>
      </c>
      <c r="P22" s="6">
        <v>5.34</v>
      </c>
      <c r="Q22" s="12">
        <v>0</v>
      </c>
      <c r="R22" s="5"/>
      <c r="S22" s="21"/>
    </row>
    <row r="23" spans="1:19">
      <c r="A23" s="2">
        <v>103022803</v>
      </c>
      <c r="C23" s="2" t="s">
        <v>36</v>
      </c>
      <c r="D23" s="2" t="s">
        <v>23</v>
      </c>
      <c r="E23" s="2" t="s">
        <v>24</v>
      </c>
      <c r="F23" s="2" t="s">
        <v>16</v>
      </c>
      <c r="G23" s="12">
        <v>12827065</v>
      </c>
      <c r="H23" s="5">
        <v>155687</v>
      </c>
      <c r="I23" s="13">
        <v>1.23</v>
      </c>
      <c r="J23" s="12">
        <v>4107392</v>
      </c>
      <c r="K23" s="5">
        <v>865637.3125</v>
      </c>
      <c r="L23" s="7">
        <v>26.702739715576172</v>
      </c>
      <c r="M23" s="19">
        <v>39.418270111083984</v>
      </c>
      <c r="N23" s="5">
        <v>2141616</v>
      </c>
      <c r="O23" s="5">
        <v>85532</v>
      </c>
      <c r="P23" s="6">
        <v>4.16</v>
      </c>
      <c r="Q23" s="12">
        <v>0</v>
      </c>
      <c r="R23" s="5"/>
      <c r="S23" s="21"/>
    </row>
    <row r="24" spans="1:19">
      <c r="A24" s="2">
        <v>103023153</v>
      </c>
      <c r="C24" s="2" t="s">
        <v>37</v>
      </c>
      <c r="D24" s="2" t="s">
        <v>23</v>
      </c>
      <c r="E24" s="2" t="s">
        <v>24</v>
      </c>
      <c r="F24" s="2" t="s">
        <v>16</v>
      </c>
      <c r="G24" s="12">
        <v>11734469</v>
      </c>
      <c r="H24" s="5">
        <v>113060</v>
      </c>
      <c r="I24" s="13">
        <v>0.97</v>
      </c>
      <c r="J24" s="12">
        <v>788201</v>
      </c>
      <c r="K24" s="5">
        <v>167286.375</v>
      </c>
      <c r="L24" s="7">
        <v>26.941928863525391</v>
      </c>
      <c r="M24" s="19">
        <v>73.677978515625</v>
      </c>
      <c r="N24" s="5">
        <v>2501371</v>
      </c>
      <c r="O24" s="5">
        <v>73201</v>
      </c>
      <c r="P24" s="6">
        <v>3.01</v>
      </c>
      <c r="Q24" s="12">
        <v>0</v>
      </c>
      <c r="R24" s="5"/>
      <c r="S24" s="21"/>
    </row>
    <row r="25" spans="1:19">
      <c r="A25" s="2">
        <v>103023912</v>
      </c>
      <c r="C25" s="2" t="s">
        <v>38</v>
      </c>
      <c r="D25" s="2" t="s">
        <v>23</v>
      </c>
      <c r="E25" s="2" t="s">
        <v>24</v>
      </c>
      <c r="F25" s="2" t="s">
        <v>16</v>
      </c>
      <c r="G25" s="12">
        <v>6152883</v>
      </c>
      <c r="H25" s="5">
        <v>83695</v>
      </c>
      <c r="I25" s="13">
        <v>1.38</v>
      </c>
      <c r="J25" s="12">
        <v>205030</v>
      </c>
      <c r="K25" s="5">
        <v>0</v>
      </c>
      <c r="L25" s="7">
        <v>0</v>
      </c>
      <c r="M25" s="19"/>
      <c r="N25" s="5">
        <v>2676328</v>
      </c>
      <c r="O25" s="5">
        <v>21831</v>
      </c>
      <c r="P25" s="6">
        <v>0.82000000000000006</v>
      </c>
      <c r="Q25" s="12">
        <v>0</v>
      </c>
      <c r="R25" s="5"/>
      <c r="S25" s="21"/>
    </row>
    <row r="26" spans="1:19">
      <c r="A26" s="2">
        <v>103024102</v>
      </c>
      <c r="C26" s="2" t="s">
        <v>39</v>
      </c>
      <c r="D26" s="2" t="s">
        <v>23</v>
      </c>
      <c r="E26" s="2" t="s">
        <v>24</v>
      </c>
      <c r="F26" s="2" t="s">
        <v>16</v>
      </c>
      <c r="G26" s="12">
        <v>11029675</v>
      </c>
      <c r="H26" s="5">
        <v>130635</v>
      </c>
      <c r="I26" s="13">
        <v>1.2</v>
      </c>
      <c r="J26" s="12">
        <v>385880</v>
      </c>
      <c r="K26" s="5">
        <v>0</v>
      </c>
      <c r="L26" s="7">
        <v>0</v>
      </c>
      <c r="M26" s="19"/>
      <c r="N26" s="5">
        <v>3249675</v>
      </c>
      <c r="O26" s="5">
        <v>118191</v>
      </c>
      <c r="P26" s="6">
        <v>3.7699999999999996</v>
      </c>
      <c r="Q26" s="12">
        <v>0</v>
      </c>
      <c r="R26" s="5"/>
      <c r="S26" s="21"/>
    </row>
    <row r="27" spans="1:19">
      <c r="A27" s="2">
        <v>103024603</v>
      </c>
      <c r="C27" s="2" t="s">
        <v>40</v>
      </c>
      <c r="D27" s="2" t="s">
        <v>23</v>
      </c>
      <c r="E27" s="2" t="s">
        <v>24</v>
      </c>
      <c r="F27" s="2" t="s">
        <v>16</v>
      </c>
      <c r="G27" s="12">
        <v>6145927</v>
      </c>
      <c r="H27" s="5">
        <v>34560</v>
      </c>
      <c r="I27" s="13">
        <v>0.57000000000000006</v>
      </c>
      <c r="J27" s="12">
        <v>294130</v>
      </c>
      <c r="K27" s="5">
        <v>0</v>
      </c>
      <c r="L27" s="7">
        <v>0</v>
      </c>
      <c r="M27" s="19"/>
      <c r="N27" s="5">
        <v>1826297</v>
      </c>
      <c r="O27" s="5">
        <v>51425</v>
      </c>
      <c r="P27" s="6">
        <v>2.9000000000000004</v>
      </c>
      <c r="Q27" s="12">
        <v>0</v>
      </c>
      <c r="R27" s="5"/>
      <c r="S27" s="21"/>
    </row>
    <row r="28" spans="1:19">
      <c r="A28" s="2">
        <v>103024753</v>
      </c>
      <c r="C28" s="2" t="s">
        <v>41</v>
      </c>
      <c r="D28" s="2" t="s">
        <v>23</v>
      </c>
      <c r="E28" s="2" t="s">
        <v>24</v>
      </c>
      <c r="F28" s="2" t="s">
        <v>16</v>
      </c>
      <c r="G28" s="12">
        <v>15048679</v>
      </c>
      <c r="H28" s="5">
        <v>63511</v>
      </c>
      <c r="I28" s="13">
        <v>0.42</v>
      </c>
      <c r="J28" s="12">
        <v>1940189</v>
      </c>
      <c r="K28" s="5">
        <v>739724.625</v>
      </c>
      <c r="L28" s="7">
        <v>61.619873046875</v>
      </c>
      <c r="M28" s="19">
        <v>3.314467191696167</v>
      </c>
      <c r="N28" s="5">
        <v>3017481</v>
      </c>
      <c r="O28" s="5">
        <v>97734</v>
      </c>
      <c r="P28" s="6">
        <v>3.35</v>
      </c>
      <c r="Q28" s="12">
        <v>0</v>
      </c>
      <c r="R28" s="5"/>
      <c r="S28" s="21"/>
    </row>
    <row r="29" spans="1:19">
      <c r="A29" s="2">
        <v>103025002</v>
      </c>
      <c r="C29" s="2" t="s">
        <v>42</v>
      </c>
      <c r="D29" s="2" t="s">
        <v>23</v>
      </c>
      <c r="E29" s="2" t="s">
        <v>24</v>
      </c>
      <c r="F29" s="2" t="s">
        <v>16</v>
      </c>
      <c r="G29" s="12">
        <v>6320626</v>
      </c>
      <c r="H29" s="5">
        <v>38309</v>
      </c>
      <c r="I29" s="13">
        <v>0.61</v>
      </c>
      <c r="J29" s="12">
        <v>231127</v>
      </c>
      <c r="K29" s="5">
        <v>0</v>
      </c>
      <c r="L29" s="7">
        <v>0</v>
      </c>
      <c r="M29" s="19"/>
      <c r="N29" s="5">
        <v>1808659</v>
      </c>
      <c r="O29" s="5">
        <v>25738</v>
      </c>
      <c r="P29" s="6">
        <v>1.44</v>
      </c>
      <c r="Q29" s="12">
        <v>0</v>
      </c>
      <c r="R29" s="5"/>
      <c r="S29" s="21"/>
    </row>
    <row r="30" spans="1:19">
      <c r="A30" s="2">
        <v>103026002</v>
      </c>
      <c r="C30" s="2" t="s">
        <v>43</v>
      </c>
      <c r="D30" s="2" t="s">
        <v>23</v>
      </c>
      <c r="E30" s="2" t="s">
        <v>24</v>
      </c>
      <c r="F30" s="2" t="s">
        <v>16</v>
      </c>
      <c r="G30" s="12">
        <v>38249345</v>
      </c>
      <c r="H30" s="5">
        <v>458800</v>
      </c>
      <c r="I30" s="13">
        <v>1.21</v>
      </c>
      <c r="J30" s="12">
        <v>5949168</v>
      </c>
      <c r="K30" s="5">
        <v>2530503.5</v>
      </c>
      <c r="L30" s="7">
        <v>74.020233154296875</v>
      </c>
      <c r="M30" s="19">
        <v>0</v>
      </c>
      <c r="N30" s="5">
        <v>5188755</v>
      </c>
      <c r="O30" s="5">
        <v>195523</v>
      </c>
      <c r="P30" s="6">
        <v>3.92</v>
      </c>
      <c r="Q30" s="12">
        <v>0</v>
      </c>
      <c r="R30" s="5"/>
      <c r="S30" s="21"/>
    </row>
    <row r="31" spans="1:19">
      <c r="A31" s="2">
        <v>103026303</v>
      </c>
      <c r="C31" s="2" t="s">
        <v>44</v>
      </c>
      <c r="D31" s="2" t="s">
        <v>23</v>
      </c>
      <c r="E31" s="2" t="s">
        <v>24</v>
      </c>
      <c r="F31" s="2" t="s">
        <v>16</v>
      </c>
      <c r="G31" s="12">
        <v>6202318</v>
      </c>
      <c r="H31" s="5">
        <v>78252</v>
      </c>
      <c r="I31" s="13">
        <v>1.28</v>
      </c>
      <c r="J31" s="12">
        <v>196733</v>
      </c>
      <c r="K31" s="5">
        <v>0</v>
      </c>
      <c r="L31" s="7">
        <v>0</v>
      </c>
      <c r="M31" s="19"/>
      <c r="N31" s="5">
        <v>2006474</v>
      </c>
      <c r="O31" s="5">
        <v>45470</v>
      </c>
      <c r="P31" s="6">
        <v>2.3199999999999998</v>
      </c>
      <c r="Q31" s="12">
        <v>0</v>
      </c>
      <c r="R31" s="5"/>
      <c r="S31" s="21"/>
    </row>
    <row r="32" spans="1:19">
      <c r="A32" s="2">
        <v>103026343</v>
      </c>
      <c r="C32" s="2" t="s">
        <v>45</v>
      </c>
      <c r="D32" s="2" t="s">
        <v>23</v>
      </c>
      <c r="E32" s="2" t="s">
        <v>24</v>
      </c>
      <c r="F32" s="2" t="s">
        <v>16</v>
      </c>
      <c r="G32" s="12">
        <v>9597165</v>
      </c>
      <c r="H32" s="5">
        <v>97218</v>
      </c>
      <c r="I32" s="13">
        <v>1.02</v>
      </c>
      <c r="J32" s="12">
        <v>335009</v>
      </c>
      <c r="K32" s="5">
        <v>0</v>
      </c>
      <c r="L32" s="7">
        <v>0</v>
      </c>
      <c r="M32" s="19"/>
      <c r="N32" s="5">
        <v>2618789</v>
      </c>
      <c r="O32" s="5">
        <v>120340</v>
      </c>
      <c r="P32" s="6">
        <v>4.82</v>
      </c>
      <c r="Q32" s="12">
        <v>0</v>
      </c>
      <c r="R32" s="5"/>
      <c r="S32" s="21"/>
    </row>
    <row r="33" spans="1:19">
      <c r="A33" s="2">
        <v>103026402</v>
      </c>
      <c r="C33" s="2" t="s">
        <v>46</v>
      </c>
      <c r="D33" s="2" t="s">
        <v>23</v>
      </c>
      <c r="E33" s="2" t="s">
        <v>24</v>
      </c>
      <c r="F33" s="2" t="s">
        <v>16</v>
      </c>
      <c r="G33" s="12">
        <v>8757646</v>
      </c>
      <c r="H33" s="5">
        <v>105945</v>
      </c>
      <c r="I33" s="13">
        <v>1.22</v>
      </c>
      <c r="J33" s="12">
        <v>418618</v>
      </c>
      <c r="K33" s="5">
        <v>0</v>
      </c>
      <c r="L33" s="7">
        <v>0</v>
      </c>
      <c r="M33" s="19"/>
      <c r="N33" s="5">
        <v>3482273</v>
      </c>
      <c r="O33" s="5">
        <v>117800</v>
      </c>
      <c r="P33" s="6">
        <v>3.5000000000000004</v>
      </c>
      <c r="Q33" s="12">
        <v>0</v>
      </c>
      <c r="R33" s="5"/>
      <c r="S33" s="21"/>
    </row>
    <row r="34" spans="1:19">
      <c r="A34" s="2">
        <v>103026852</v>
      </c>
      <c r="C34" s="2" t="s">
        <v>47</v>
      </c>
      <c r="D34" s="2" t="s">
        <v>23</v>
      </c>
      <c r="E34" s="2" t="s">
        <v>28</v>
      </c>
      <c r="F34" s="2" t="s">
        <v>16</v>
      </c>
      <c r="G34" s="12">
        <v>13617645</v>
      </c>
      <c r="H34" s="5">
        <v>122657</v>
      </c>
      <c r="I34" s="13">
        <v>0.91</v>
      </c>
      <c r="J34" s="12">
        <v>581758</v>
      </c>
      <c r="K34" s="5">
        <v>0</v>
      </c>
      <c r="L34" s="7">
        <v>0</v>
      </c>
      <c r="M34" s="19"/>
      <c r="N34" s="5">
        <v>4685631</v>
      </c>
      <c r="O34" s="5">
        <v>82449</v>
      </c>
      <c r="P34" s="6">
        <v>1.79</v>
      </c>
      <c r="Q34" s="12">
        <v>0</v>
      </c>
      <c r="R34" s="5"/>
      <c r="S34" s="21"/>
    </row>
    <row r="35" spans="1:19">
      <c r="A35" s="2">
        <v>103026902</v>
      </c>
      <c r="C35" s="2" t="s">
        <v>48</v>
      </c>
      <c r="D35" s="2" t="s">
        <v>23</v>
      </c>
      <c r="E35" s="2" t="s">
        <v>24</v>
      </c>
      <c r="F35" s="2" t="s">
        <v>16</v>
      </c>
      <c r="G35" s="12">
        <v>9647731</v>
      </c>
      <c r="H35" s="5">
        <v>115850</v>
      </c>
      <c r="I35" s="13">
        <v>1.22</v>
      </c>
      <c r="J35" s="12">
        <v>881753</v>
      </c>
      <c r="K35" s="5">
        <v>244364.34375</v>
      </c>
      <c r="L35" s="7">
        <v>38.338356018066406</v>
      </c>
      <c r="M35" s="19">
        <v>0</v>
      </c>
      <c r="N35" s="5">
        <v>3161122</v>
      </c>
      <c r="O35" s="5">
        <v>91433</v>
      </c>
      <c r="P35" s="6">
        <v>2.98</v>
      </c>
      <c r="Q35" s="12">
        <v>0</v>
      </c>
      <c r="R35" s="5"/>
      <c r="S35" s="21"/>
    </row>
    <row r="36" spans="1:19">
      <c r="A36" s="2">
        <v>103026873</v>
      </c>
      <c r="C36" s="2" t="s">
        <v>49</v>
      </c>
      <c r="D36" s="2" t="s">
        <v>23</v>
      </c>
      <c r="E36" s="2" t="s">
        <v>24</v>
      </c>
      <c r="F36" s="2" t="s">
        <v>16</v>
      </c>
      <c r="G36" s="12">
        <v>4876079</v>
      </c>
      <c r="H36" s="5">
        <v>32738</v>
      </c>
      <c r="I36" s="13">
        <v>0.67999999999999994</v>
      </c>
      <c r="J36" s="12">
        <v>311995</v>
      </c>
      <c r="K36" s="5">
        <v>55445.83984375</v>
      </c>
      <c r="L36" s="7">
        <v>21.61216926574707</v>
      </c>
      <c r="M36" s="19">
        <v>100</v>
      </c>
      <c r="N36" s="5">
        <v>1292749</v>
      </c>
      <c r="O36" s="5">
        <v>33480</v>
      </c>
      <c r="P36" s="6">
        <v>2.6599999999999997</v>
      </c>
      <c r="Q36" s="12">
        <v>0</v>
      </c>
      <c r="R36" s="5"/>
      <c r="S36" s="21"/>
    </row>
    <row r="37" spans="1:19">
      <c r="A37" s="2">
        <v>103027352</v>
      </c>
      <c r="C37" s="2" t="s">
        <v>50</v>
      </c>
      <c r="D37" s="2" t="s">
        <v>23</v>
      </c>
      <c r="E37" s="2" t="s">
        <v>24</v>
      </c>
      <c r="F37" s="2" t="s">
        <v>16</v>
      </c>
      <c r="G37" s="12">
        <v>21541089</v>
      </c>
      <c r="H37" s="5">
        <v>252938</v>
      </c>
      <c r="I37" s="13">
        <v>1.1900000000000002</v>
      </c>
      <c r="J37" s="12">
        <v>6206008</v>
      </c>
      <c r="K37" s="5">
        <v>2052671.75</v>
      </c>
      <c r="L37" s="7">
        <v>49.422237396240234</v>
      </c>
      <c r="M37" s="19">
        <v>58.055393218994141</v>
      </c>
      <c r="N37" s="5">
        <v>5086317</v>
      </c>
      <c r="O37" s="5">
        <v>183732</v>
      </c>
      <c r="P37" s="6">
        <v>3.75</v>
      </c>
      <c r="Q37" s="12">
        <v>0</v>
      </c>
      <c r="R37" s="5"/>
      <c r="S37" s="21"/>
    </row>
    <row r="38" spans="1:19">
      <c r="A38" s="2">
        <v>103021003</v>
      </c>
      <c r="C38" s="2" t="s">
        <v>51</v>
      </c>
      <c r="D38" s="2" t="s">
        <v>23</v>
      </c>
      <c r="E38" s="2" t="s">
        <v>24</v>
      </c>
      <c r="F38" s="2" t="s">
        <v>16</v>
      </c>
      <c r="G38" s="12">
        <v>6629640</v>
      </c>
      <c r="H38" s="5">
        <v>51128</v>
      </c>
      <c r="I38" s="13">
        <v>0.77999999999999992</v>
      </c>
      <c r="J38" s="12">
        <v>418675</v>
      </c>
      <c r="K38" s="5">
        <v>0</v>
      </c>
      <c r="L38" s="7">
        <v>0</v>
      </c>
      <c r="M38" s="19"/>
      <c r="N38" s="5">
        <v>2116566</v>
      </c>
      <c r="O38" s="5">
        <v>74637</v>
      </c>
      <c r="P38" s="6">
        <v>3.66</v>
      </c>
      <c r="Q38" s="12">
        <v>0</v>
      </c>
      <c r="R38" s="5"/>
      <c r="S38" s="21"/>
    </row>
    <row r="39" spans="1:19">
      <c r="A39" s="2">
        <v>102027451</v>
      </c>
      <c r="C39" s="2" t="s">
        <v>52</v>
      </c>
      <c r="D39" s="2" t="s">
        <v>23</v>
      </c>
      <c r="E39" s="2" t="s">
        <v>28</v>
      </c>
      <c r="F39" s="2" t="s">
        <v>16</v>
      </c>
      <c r="G39" s="12">
        <v>180835721</v>
      </c>
      <c r="H39" s="5">
        <v>674246</v>
      </c>
      <c r="I39" s="13">
        <v>0.37</v>
      </c>
      <c r="J39" s="12">
        <v>9955423</v>
      </c>
      <c r="K39" s="5">
        <v>0</v>
      </c>
      <c r="L39" s="7">
        <v>0</v>
      </c>
      <c r="M39" s="19"/>
      <c r="N39" s="5">
        <v>30693225</v>
      </c>
      <c r="O39" s="5">
        <v>171688</v>
      </c>
      <c r="P39" s="6">
        <v>0.55999999999999994</v>
      </c>
      <c r="Q39" s="12">
        <v>0</v>
      </c>
      <c r="R39" s="5"/>
      <c r="S39" s="21"/>
    </row>
    <row r="40" spans="1:19">
      <c r="A40" s="2">
        <v>103027503</v>
      </c>
      <c r="C40" s="2" t="s">
        <v>53</v>
      </c>
      <c r="D40" s="2" t="s">
        <v>23</v>
      </c>
      <c r="E40" s="2" t="s">
        <v>24</v>
      </c>
      <c r="F40" s="2" t="s">
        <v>16</v>
      </c>
      <c r="G40" s="12">
        <v>14676109</v>
      </c>
      <c r="H40" s="5">
        <v>70522</v>
      </c>
      <c r="I40" s="13">
        <v>0.48</v>
      </c>
      <c r="J40" s="12">
        <v>1769948</v>
      </c>
      <c r="K40" s="5">
        <v>575808.5</v>
      </c>
      <c r="L40" s="7">
        <v>48.219535827636719</v>
      </c>
      <c r="M40" s="19">
        <v>0</v>
      </c>
      <c r="N40" s="5">
        <v>3308470</v>
      </c>
      <c r="O40" s="5">
        <v>80644</v>
      </c>
      <c r="P40" s="6">
        <v>2.5</v>
      </c>
      <c r="Q40" s="12">
        <v>0</v>
      </c>
      <c r="R40" s="5"/>
      <c r="S40" s="21"/>
    </row>
    <row r="41" spans="1:19">
      <c r="A41" s="2">
        <v>103027753</v>
      </c>
      <c r="C41" s="2" t="s">
        <v>54</v>
      </c>
      <c r="D41" s="2" t="s">
        <v>23</v>
      </c>
      <c r="E41" s="2" t="s">
        <v>24</v>
      </c>
      <c r="F41" s="2" t="s">
        <v>16</v>
      </c>
      <c r="G41" s="12">
        <v>2917454</v>
      </c>
      <c r="H41" s="5">
        <v>46449</v>
      </c>
      <c r="I41" s="13">
        <v>1.6199999999999999</v>
      </c>
      <c r="J41" s="12">
        <v>66366</v>
      </c>
      <c r="K41" s="5">
        <v>0</v>
      </c>
      <c r="L41" s="7">
        <v>0</v>
      </c>
      <c r="M41" s="19"/>
      <c r="N41" s="5">
        <v>944322</v>
      </c>
      <c r="O41" s="5">
        <v>13905</v>
      </c>
      <c r="P41" s="6">
        <v>1.49</v>
      </c>
      <c r="Q41" s="12">
        <v>0</v>
      </c>
      <c r="R41" s="5"/>
      <c r="S41" s="21"/>
    </row>
    <row r="42" spans="1:19">
      <c r="A42" s="2">
        <v>103028203</v>
      </c>
      <c r="C42" s="2" t="s">
        <v>55</v>
      </c>
      <c r="D42" s="2" t="s">
        <v>23</v>
      </c>
      <c r="E42" s="2" t="s">
        <v>24</v>
      </c>
      <c r="F42" s="2" t="s">
        <v>16</v>
      </c>
      <c r="G42" s="12">
        <v>3770281</v>
      </c>
      <c r="H42" s="5">
        <v>31531</v>
      </c>
      <c r="I42" s="13">
        <v>0.84</v>
      </c>
      <c r="J42" s="12">
        <v>126151</v>
      </c>
      <c r="K42" s="5">
        <v>0</v>
      </c>
      <c r="L42" s="7">
        <v>0</v>
      </c>
      <c r="M42" s="19"/>
      <c r="N42" s="5">
        <v>829896</v>
      </c>
      <c r="O42" s="5">
        <v>19535</v>
      </c>
      <c r="P42" s="6">
        <v>2.41</v>
      </c>
      <c r="Q42" s="12">
        <v>0</v>
      </c>
      <c r="R42" s="5"/>
      <c r="S42" s="21"/>
    </row>
    <row r="43" spans="1:19">
      <c r="A43" s="2">
        <v>103028302</v>
      </c>
      <c r="C43" s="2" t="s">
        <v>56</v>
      </c>
      <c r="D43" s="2" t="s">
        <v>23</v>
      </c>
      <c r="E43" s="2" t="s">
        <v>24</v>
      </c>
      <c r="F43" s="2" t="s">
        <v>16</v>
      </c>
      <c r="G43" s="12">
        <v>13657844</v>
      </c>
      <c r="H43" s="5">
        <v>80733</v>
      </c>
      <c r="I43" s="13">
        <v>0.59</v>
      </c>
      <c r="J43" s="12">
        <v>706471</v>
      </c>
      <c r="K43" s="5">
        <v>0</v>
      </c>
      <c r="L43" s="7">
        <v>0</v>
      </c>
      <c r="M43" s="19"/>
      <c r="N43" s="5">
        <v>4368835</v>
      </c>
      <c r="O43" s="5">
        <v>52532</v>
      </c>
      <c r="P43" s="6">
        <v>1.22</v>
      </c>
      <c r="Q43" s="12">
        <v>0</v>
      </c>
      <c r="R43" s="5"/>
      <c r="S43" s="21"/>
    </row>
    <row r="44" spans="1:19">
      <c r="A44" s="2">
        <v>103028653</v>
      </c>
      <c r="C44" s="2" t="s">
        <v>57</v>
      </c>
      <c r="D44" s="2" t="s">
        <v>23</v>
      </c>
      <c r="E44" s="2" t="s">
        <v>24</v>
      </c>
      <c r="F44" s="2" t="s">
        <v>16</v>
      </c>
      <c r="G44" s="12">
        <v>12169020</v>
      </c>
      <c r="H44" s="5">
        <v>95618</v>
      </c>
      <c r="I44" s="13">
        <v>0.79</v>
      </c>
      <c r="J44" s="12">
        <v>1660472</v>
      </c>
      <c r="K44" s="5">
        <v>658626.875</v>
      </c>
      <c r="L44" s="7">
        <v>65.741386413574219</v>
      </c>
      <c r="M44" s="19">
        <v>0</v>
      </c>
      <c r="N44" s="5">
        <v>2157257</v>
      </c>
      <c r="O44" s="5">
        <v>79857</v>
      </c>
      <c r="P44" s="6">
        <v>3.84</v>
      </c>
      <c r="Q44" s="12">
        <v>0</v>
      </c>
      <c r="R44" s="5"/>
      <c r="S44" s="21"/>
    </row>
    <row r="45" spans="1:19">
      <c r="A45" s="2">
        <v>103028703</v>
      </c>
      <c r="C45" s="2" t="s">
        <v>58</v>
      </c>
      <c r="D45" s="2" t="s">
        <v>23</v>
      </c>
      <c r="E45" s="2" t="s">
        <v>24</v>
      </c>
      <c r="F45" s="2" t="s">
        <v>16</v>
      </c>
      <c r="G45" s="12">
        <v>5563448</v>
      </c>
      <c r="H45" s="5">
        <v>73636</v>
      </c>
      <c r="I45" s="13">
        <v>1.34</v>
      </c>
      <c r="J45" s="12">
        <v>1431734</v>
      </c>
      <c r="K45" s="5">
        <v>583870.4375</v>
      </c>
      <c r="L45" s="7">
        <v>68.863731384277344</v>
      </c>
      <c r="M45" s="19">
        <v>81.674209594726563</v>
      </c>
      <c r="N45" s="5">
        <v>1562093</v>
      </c>
      <c r="O45" s="5">
        <v>39521</v>
      </c>
      <c r="P45" s="6">
        <v>2.6</v>
      </c>
      <c r="Q45" s="12">
        <v>0</v>
      </c>
      <c r="R45" s="5"/>
      <c r="S45" s="21"/>
    </row>
    <row r="46" spans="1:19">
      <c r="A46" s="2">
        <v>103028753</v>
      </c>
      <c r="C46" s="2" t="s">
        <v>59</v>
      </c>
      <c r="D46" s="2" t="s">
        <v>23</v>
      </c>
      <c r="E46" s="2" t="s">
        <v>24</v>
      </c>
      <c r="F46" s="2" t="s">
        <v>16</v>
      </c>
      <c r="G46" s="12">
        <v>7420023</v>
      </c>
      <c r="H46" s="5">
        <v>48049</v>
      </c>
      <c r="I46" s="13">
        <v>0.65</v>
      </c>
      <c r="J46" s="12">
        <v>602999</v>
      </c>
      <c r="K46" s="5">
        <v>147454.453125</v>
      </c>
      <c r="L46" s="7">
        <v>32.368831634521484</v>
      </c>
      <c r="M46" s="19">
        <v>35.602512359619141</v>
      </c>
      <c r="N46" s="5">
        <v>1689382</v>
      </c>
      <c r="O46" s="5">
        <v>26912</v>
      </c>
      <c r="P46" s="6">
        <v>1.6199999999999999</v>
      </c>
      <c r="Q46" s="12">
        <v>0</v>
      </c>
      <c r="R46" s="5"/>
      <c r="S46" s="21"/>
    </row>
    <row r="47" spans="1:19">
      <c r="A47" s="2">
        <v>103028833</v>
      </c>
      <c r="C47" s="2" t="s">
        <v>60</v>
      </c>
      <c r="D47" s="2" t="s">
        <v>23</v>
      </c>
      <c r="E47" s="2" t="s">
        <v>24</v>
      </c>
      <c r="F47" s="2" t="s">
        <v>16</v>
      </c>
      <c r="G47" s="12">
        <v>12549067</v>
      </c>
      <c r="H47" s="5">
        <v>76561</v>
      </c>
      <c r="I47" s="13">
        <v>0.61</v>
      </c>
      <c r="J47" s="12">
        <v>914983</v>
      </c>
      <c r="K47" s="5">
        <v>281871.25</v>
      </c>
      <c r="L47" s="7">
        <v>44.521560668945313</v>
      </c>
      <c r="M47" s="19">
        <v>100</v>
      </c>
      <c r="N47" s="5">
        <v>2119350</v>
      </c>
      <c r="O47" s="5">
        <v>66448</v>
      </c>
      <c r="P47" s="6">
        <v>3.2399999999999998</v>
      </c>
      <c r="Q47" s="12">
        <v>0</v>
      </c>
      <c r="R47" s="5"/>
      <c r="S47" s="21"/>
    </row>
    <row r="48" spans="1:19">
      <c r="A48" s="2">
        <v>103028853</v>
      </c>
      <c r="C48" s="2" t="s">
        <v>61</v>
      </c>
      <c r="D48" s="2" t="s">
        <v>23</v>
      </c>
      <c r="E48" s="2" t="s">
        <v>24</v>
      </c>
      <c r="F48" s="2" t="s">
        <v>16</v>
      </c>
      <c r="G48" s="12">
        <v>17104618</v>
      </c>
      <c r="H48" s="5">
        <v>232112</v>
      </c>
      <c r="I48" s="13">
        <v>1.38</v>
      </c>
      <c r="J48" s="12">
        <v>3847364</v>
      </c>
      <c r="K48" s="5">
        <v>1727480.625</v>
      </c>
      <c r="L48" s="7">
        <v>81.489418029785156</v>
      </c>
      <c r="M48" s="19">
        <v>4.4475283622741699</v>
      </c>
      <c r="N48" s="5">
        <v>2051982</v>
      </c>
      <c r="O48" s="5">
        <v>64237</v>
      </c>
      <c r="P48" s="6">
        <v>3.2300000000000004</v>
      </c>
      <c r="Q48" s="12">
        <v>0</v>
      </c>
      <c r="R48" s="5"/>
      <c r="S48" s="21"/>
    </row>
    <row r="49" spans="1:19">
      <c r="A49" s="2">
        <v>103029203</v>
      </c>
      <c r="C49" s="2" t="s">
        <v>62</v>
      </c>
      <c r="D49" s="2" t="s">
        <v>23</v>
      </c>
      <c r="E49" s="2" t="s">
        <v>28</v>
      </c>
      <c r="F49" s="2" t="s">
        <v>16</v>
      </c>
      <c r="G49" s="12">
        <v>5947574</v>
      </c>
      <c r="H49" s="5">
        <v>62021</v>
      </c>
      <c r="I49" s="13">
        <v>1.05</v>
      </c>
      <c r="J49" s="12">
        <v>511318</v>
      </c>
      <c r="K49" s="5">
        <v>89636.5625</v>
      </c>
      <c r="L49" s="7">
        <v>21.256937026977539</v>
      </c>
      <c r="M49" s="19">
        <v>100</v>
      </c>
      <c r="N49" s="5">
        <v>2368311</v>
      </c>
      <c r="O49" s="5">
        <v>52014</v>
      </c>
      <c r="P49" s="6">
        <v>2.25</v>
      </c>
      <c r="Q49" s="12">
        <v>0</v>
      </c>
      <c r="R49" s="5"/>
      <c r="S49" s="21"/>
    </row>
    <row r="50" spans="1:19">
      <c r="A50" s="2">
        <v>103029403</v>
      </c>
      <c r="C50" s="2" t="s">
        <v>63</v>
      </c>
      <c r="D50" s="2" t="s">
        <v>23</v>
      </c>
      <c r="E50" s="2" t="s">
        <v>24</v>
      </c>
      <c r="F50" s="2" t="s">
        <v>16</v>
      </c>
      <c r="G50" s="12">
        <v>8343056</v>
      </c>
      <c r="H50" s="5">
        <v>91373</v>
      </c>
      <c r="I50" s="13">
        <v>1.1100000000000001</v>
      </c>
      <c r="J50" s="12">
        <v>353119</v>
      </c>
      <c r="K50" s="5">
        <v>0</v>
      </c>
      <c r="L50" s="7">
        <v>0</v>
      </c>
      <c r="M50" s="19"/>
      <c r="N50" s="5">
        <v>2069990</v>
      </c>
      <c r="O50" s="5">
        <v>46607</v>
      </c>
      <c r="P50" s="6">
        <v>2.2999999999999998</v>
      </c>
      <c r="Q50" s="12">
        <v>0</v>
      </c>
      <c r="R50" s="5"/>
      <c r="S50" s="21"/>
    </row>
    <row r="51" spans="1:19">
      <c r="A51" s="2">
        <v>103029553</v>
      </c>
      <c r="C51" s="2" t="s">
        <v>64</v>
      </c>
      <c r="D51" s="2" t="s">
        <v>23</v>
      </c>
      <c r="E51" s="2" t="s">
        <v>28</v>
      </c>
      <c r="F51" s="2" t="s">
        <v>16</v>
      </c>
      <c r="G51" s="12">
        <v>8021656</v>
      </c>
      <c r="H51" s="5">
        <v>85783</v>
      </c>
      <c r="I51" s="13">
        <v>1.08</v>
      </c>
      <c r="J51" s="12">
        <v>915550</v>
      </c>
      <c r="K51" s="5">
        <v>289118.15625</v>
      </c>
      <c r="L51" s="7">
        <v>46.153175354003906</v>
      </c>
      <c r="M51" s="19">
        <v>0</v>
      </c>
      <c r="N51" s="5">
        <v>2205244</v>
      </c>
      <c r="O51" s="5">
        <v>41269</v>
      </c>
      <c r="P51" s="6">
        <v>1.91</v>
      </c>
      <c r="Q51" s="12">
        <v>0</v>
      </c>
      <c r="R51" s="5"/>
      <c r="S51" s="21"/>
    </row>
    <row r="52" spans="1:19">
      <c r="A52" s="2">
        <v>103029603</v>
      </c>
      <c r="C52" s="2" t="s">
        <v>65</v>
      </c>
      <c r="D52" s="2" t="s">
        <v>23</v>
      </c>
      <c r="E52" s="2" t="s">
        <v>28</v>
      </c>
      <c r="F52" s="2" t="s">
        <v>16</v>
      </c>
      <c r="G52" s="12">
        <v>12079292</v>
      </c>
      <c r="H52" s="5">
        <v>112719</v>
      </c>
      <c r="I52" s="13">
        <v>0.94000000000000006</v>
      </c>
      <c r="J52" s="12">
        <v>2914745</v>
      </c>
      <c r="K52" s="5">
        <v>1212477</v>
      </c>
      <c r="L52" s="7">
        <v>71.227149963378906</v>
      </c>
      <c r="M52" s="19">
        <v>58.372772216796875</v>
      </c>
      <c r="N52" s="5">
        <v>3178128</v>
      </c>
      <c r="O52" s="5">
        <v>79008</v>
      </c>
      <c r="P52" s="6">
        <v>2.5499999999999998</v>
      </c>
      <c r="Q52" s="12">
        <v>0</v>
      </c>
      <c r="R52" s="5"/>
      <c r="S52" s="21"/>
    </row>
    <row r="53" spans="1:19">
      <c r="A53" s="2">
        <v>103029803</v>
      </c>
      <c r="C53" s="2" t="s">
        <v>66</v>
      </c>
      <c r="D53" s="2" t="s">
        <v>23</v>
      </c>
      <c r="E53" s="2" t="s">
        <v>24</v>
      </c>
      <c r="F53" s="2" t="s">
        <v>16</v>
      </c>
      <c r="G53" s="12">
        <v>13338978</v>
      </c>
      <c r="H53" s="5">
        <v>2283</v>
      </c>
      <c r="I53" s="13">
        <v>0.02</v>
      </c>
      <c r="J53" s="12">
        <v>280424</v>
      </c>
      <c r="K53" s="5">
        <v>0</v>
      </c>
      <c r="L53" s="7">
        <v>0</v>
      </c>
      <c r="M53" s="19"/>
      <c r="N53" s="5">
        <v>1718988</v>
      </c>
      <c r="O53" s="5">
        <v>35270</v>
      </c>
      <c r="P53" s="6">
        <v>2.09</v>
      </c>
      <c r="Q53" s="12">
        <v>0</v>
      </c>
      <c r="R53" s="5"/>
      <c r="S53" s="21"/>
    </row>
    <row r="54" spans="1:19">
      <c r="A54" s="2">
        <v>103029902</v>
      </c>
      <c r="C54" s="2" t="s">
        <v>67</v>
      </c>
      <c r="D54" s="2" t="s">
        <v>23</v>
      </c>
      <c r="E54" s="2" t="s">
        <v>24</v>
      </c>
      <c r="F54" s="2" t="s">
        <v>16</v>
      </c>
      <c r="G54" s="12">
        <v>22829340</v>
      </c>
      <c r="H54" s="5">
        <v>69604</v>
      </c>
      <c r="I54" s="13">
        <v>0.31</v>
      </c>
      <c r="J54" s="12">
        <v>4915142</v>
      </c>
      <c r="K54" s="5">
        <v>2089367.625</v>
      </c>
      <c r="L54" s="7">
        <v>73.939643859863281</v>
      </c>
      <c r="M54" s="19">
        <v>20.890922546386719</v>
      </c>
      <c r="N54" s="5">
        <v>5553948</v>
      </c>
      <c r="O54" s="5">
        <v>132507</v>
      </c>
      <c r="P54" s="6">
        <v>2.44</v>
      </c>
      <c r="Q54" s="12">
        <v>0</v>
      </c>
      <c r="R54" s="5"/>
      <c r="S54" s="21"/>
    </row>
    <row r="55" spans="1:19">
      <c r="A55" s="2">
        <v>128030603</v>
      </c>
      <c r="C55" s="2" t="s">
        <v>68</v>
      </c>
      <c r="D55" s="2" t="s">
        <v>69</v>
      </c>
      <c r="E55" s="2" t="s">
        <v>70</v>
      </c>
      <c r="F55" s="2" t="s">
        <v>16</v>
      </c>
      <c r="G55" s="12">
        <v>9781164</v>
      </c>
      <c r="H55" s="5">
        <v>63179</v>
      </c>
      <c r="I55" s="13">
        <v>0.65</v>
      </c>
      <c r="J55" s="12">
        <v>291543</v>
      </c>
      <c r="K55" s="5">
        <v>6228.93994140625</v>
      </c>
      <c r="L55" s="7">
        <v>2.1831872463226318</v>
      </c>
      <c r="M55" s="19">
        <v>0</v>
      </c>
      <c r="N55" s="5">
        <v>1489146</v>
      </c>
      <c r="O55" s="5">
        <v>53565</v>
      </c>
      <c r="P55" s="6">
        <v>3.73</v>
      </c>
      <c r="Q55" s="12">
        <v>0</v>
      </c>
      <c r="R55" s="5"/>
      <c r="S55" s="21"/>
    </row>
    <row r="56" spans="1:19">
      <c r="A56" s="2">
        <v>128030852</v>
      </c>
      <c r="C56" s="2" t="s">
        <v>71</v>
      </c>
      <c r="D56" s="2" t="s">
        <v>69</v>
      </c>
      <c r="E56" s="2" t="s">
        <v>70</v>
      </c>
      <c r="F56" s="2" t="s">
        <v>16</v>
      </c>
      <c r="G56" s="12">
        <v>35206248</v>
      </c>
      <c r="H56" s="5">
        <v>145965</v>
      </c>
      <c r="I56" s="13">
        <v>0.42</v>
      </c>
      <c r="J56" s="12">
        <v>2547908</v>
      </c>
      <c r="K56" s="5">
        <v>729453</v>
      </c>
      <c r="L56" s="7">
        <v>40.113887786865234</v>
      </c>
      <c r="M56" s="19">
        <v>0</v>
      </c>
      <c r="N56" s="5">
        <v>6436173</v>
      </c>
      <c r="O56" s="5">
        <v>221629</v>
      </c>
      <c r="P56" s="6">
        <v>3.5700000000000003</v>
      </c>
      <c r="Q56" s="12">
        <v>0</v>
      </c>
      <c r="R56" s="5"/>
      <c r="S56" s="21"/>
    </row>
    <row r="57" spans="1:19">
      <c r="A57" s="2">
        <v>128033053</v>
      </c>
      <c r="C57" s="2" t="s">
        <v>72</v>
      </c>
      <c r="D57" s="2" t="s">
        <v>69</v>
      </c>
      <c r="E57" s="2" t="s">
        <v>70</v>
      </c>
      <c r="F57" s="2" t="s">
        <v>16</v>
      </c>
      <c r="G57" s="12">
        <v>8146663</v>
      </c>
      <c r="H57" s="5">
        <v>65103</v>
      </c>
      <c r="I57" s="13">
        <v>0.80999999999999994</v>
      </c>
      <c r="J57" s="12">
        <v>864556</v>
      </c>
      <c r="K57" s="5">
        <v>295363.59375</v>
      </c>
      <c r="L57" s="7">
        <v>51.891696929931641</v>
      </c>
      <c r="M57" s="19">
        <v>0</v>
      </c>
      <c r="N57" s="5">
        <v>1482040</v>
      </c>
      <c r="O57" s="5">
        <v>40204</v>
      </c>
      <c r="P57" s="6">
        <v>2.79</v>
      </c>
      <c r="Q57" s="12">
        <v>0</v>
      </c>
      <c r="R57" s="5"/>
      <c r="S57" s="21"/>
    </row>
    <row r="58" spans="1:19">
      <c r="A58" s="2">
        <v>128034503</v>
      </c>
      <c r="C58" s="2" t="s">
        <v>73</v>
      </c>
      <c r="D58" s="2" t="s">
        <v>69</v>
      </c>
      <c r="E58" s="2" t="s">
        <v>70</v>
      </c>
      <c r="F58" s="2" t="s">
        <v>16</v>
      </c>
      <c r="G58" s="12">
        <v>4794276</v>
      </c>
      <c r="H58" s="5">
        <v>29491</v>
      </c>
      <c r="I58" s="13">
        <v>0.62</v>
      </c>
      <c r="J58" s="12">
        <v>258283</v>
      </c>
      <c r="K58" s="5">
        <v>58283.26953125</v>
      </c>
      <c r="L58" s="7">
        <v>29.141674041748047</v>
      </c>
      <c r="M58" s="19">
        <v>100</v>
      </c>
      <c r="N58" s="5">
        <v>794954</v>
      </c>
      <c r="O58" s="5">
        <v>27775</v>
      </c>
      <c r="P58" s="6">
        <v>3.62</v>
      </c>
      <c r="Q58" s="12">
        <v>0</v>
      </c>
      <c r="R58" s="5"/>
      <c r="S58" s="21"/>
    </row>
    <row r="59" spans="1:19">
      <c r="A59" s="2">
        <v>127040503</v>
      </c>
      <c r="C59" s="2" t="s">
        <v>74</v>
      </c>
      <c r="D59" s="2" t="s">
        <v>75</v>
      </c>
      <c r="E59" s="2" t="s">
        <v>76</v>
      </c>
      <c r="F59" s="2" t="s">
        <v>16</v>
      </c>
      <c r="G59" s="12">
        <v>15028900</v>
      </c>
      <c r="H59" s="5">
        <v>81074</v>
      </c>
      <c r="I59" s="13">
        <v>0.54</v>
      </c>
      <c r="J59" s="12">
        <v>2193495</v>
      </c>
      <c r="K59" s="5">
        <v>939544.8125</v>
      </c>
      <c r="L59" s="7">
        <v>74.926803588867188</v>
      </c>
      <c r="M59" s="19">
        <v>0</v>
      </c>
      <c r="N59" s="5">
        <v>1716684</v>
      </c>
      <c r="O59" s="5">
        <v>56217</v>
      </c>
      <c r="P59" s="6">
        <v>3.39</v>
      </c>
      <c r="Q59" s="12">
        <v>0</v>
      </c>
      <c r="R59" s="5"/>
      <c r="S59" s="21"/>
    </row>
    <row r="60" spans="1:19">
      <c r="A60" s="2">
        <v>127040703</v>
      </c>
      <c r="C60" s="2" t="s">
        <v>77</v>
      </c>
      <c r="D60" s="2" t="s">
        <v>75</v>
      </c>
      <c r="E60" s="2" t="s">
        <v>76</v>
      </c>
      <c r="F60" s="2" t="s">
        <v>16</v>
      </c>
      <c r="G60" s="12">
        <v>13051029</v>
      </c>
      <c r="H60" s="5">
        <v>107471</v>
      </c>
      <c r="I60" s="13">
        <v>0.83</v>
      </c>
      <c r="J60" s="12">
        <v>2909240</v>
      </c>
      <c r="K60" s="5">
        <v>1118156.25</v>
      </c>
      <c r="L60" s="7">
        <v>62.429027557373047</v>
      </c>
      <c r="M60" s="19">
        <v>0</v>
      </c>
      <c r="N60" s="5">
        <v>3012522</v>
      </c>
      <c r="O60" s="5">
        <v>52854</v>
      </c>
      <c r="P60" s="6">
        <v>1.79</v>
      </c>
      <c r="Q60" s="12">
        <v>0</v>
      </c>
      <c r="R60" s="5"/>
      <c r="S60" s="21"/>
    </row>
    <row r="61" spans="1:19">
      <c r="A61" s="2">
        <v>127041203</v>
      </c>
      <c r="C61" s="2" t="s">
        <v>78</v>
      </c>
      <c r="D61" s="2" t="s">
        <v>75</v>
      </c>
      <c r="E61" s="2" t="s">
        <v>76</v>
      </c>
      <c r="F61" s="2" t="s">
        <v>16</v>
      </c>
      <c r="G61" s="12">
        <v>7037729</v>
      </c>
      <c r="H61" s="5">
        <v>61505</v>
      </c>
      <c r="I61" s="13">
        <v>0.88</v>
      </c>
      <c r="J61" s="12">
        <v>1437949</v>
      </c>
      <c r="K61" s="5">
        <v>599006.625</v>
      </c>
      <c r="L61" s="7">
        <v>71.400215148925781</v>
      </c>
      <c r="M61" s="19">
        <v>0</v>
      </c>
      <c r="N61" s="5">
        <v>1432045</v>
      </c>
      <c r="O61" s="5">
        <v>36627</v>
      </c>
      <c r="P61" s="6">
        <v>2.62</v>
      </c>
      <c r="Q61" s="12">
        <v>0</v>
      </c>
      <c r="R61" s="5"/>
      <c r="S61" s="21"/>
    </row>
    <row r="62" spans="1:19">
      <c r="A62" s="2">
        <v>127041503</v>
      </c>
      <c r="C62" s="2" t="s">
        <v>79</v>
      </c>
      <c r="D62" s="2" t="s">
        <v>75</v>
      </c>
      <c r="E62" s="2" t="s">
        <v>76</v>
      </c>
      <c r="F62" s="2" t="s">
        <v>16</v>
      </c>
      <c r="G62" s="12">
        <v>16098866</v>
      </c>
      <c r="H62" s="5">
        <v>144153</v>
      </c>
      <c r="I62" s="13">
        <v>0.89999999999999991</v>
      </c>
      <c r="J62" s="12">
        <v>2946000</v>
      </c>
      <c r="K62" s="5">
        <v>1280845.25</v>
      </c>
      <c r="L62" s="7">
        <v>76.920494079589844</v>
      </c>
      <c r="M62" s="19">
        <v>0</v>
      </c>
      <c r="N62" s="5">
        <v>2354746</v>
      </c>
      <c r="O62" s="5">
        <v>90138</v>
      </c>
      <c r="P62" s="6">
        <v>3.9800000000000004</v>
      </c>
      <c r="Q62" s="12">
        <v>0</v>
      </c>
      <c r="R62" s="5"/>
      <c r="S62" s="21"/>
    </row>
    <row r="63" spans="1:19">
      <c r="A63" s="2">
        <v>127041603</v>
      </c>
      <c r="C63" s="2" t="s">
        <v>80</v>
      </c>
      <c r="D63" s="2" t="s">
        <v>75</v>
      </c>
      <c r="E63" s="2" t="s">
        <v>76</v>
      </c>
      <c r="F63" s="2" t="s">
        <v>16</v>
      </c>
      <c r="G63" s="12">
        <v>10417552</v>
      </c>
      <c r="H63" s="5">
        <v>57911</v>
      </c>
      <c r="I63" s="13">
        <v>0.55999999999999994</v>
      </c>
      <c r="J63" s="12">
        <v>1144620</v>
      </c>
      <c r="K63" s="5">
        <v>392615.8125</v>
      </c>
      <c r="L63" s="7">
        <v>52.209259033203125</v>
      </c>
      <c r="M63" s="19">
        <v>0</v>
      </c>
      <c r="N63" s="5">
        <v>2115521</v>
      </c>
      <c r="O63" s="5">
        <v>42321</v>
      </c>
      <c r="P63" s="6">
        <v>2.04</v>
      </c>
      <c r="Q63" s="12">
        <v>86857</v>
      </c>
      <c r="R63" s="5">
        <v>3701</v>
      </c>
      <c r="S63" s="21">
        <v>4.4506711959838867</v>
      </c>
    </row>
    <row r="64" spans="1:19">
      <c r="A64" s="2">
        <v>127042003</v>
      </c>
      <c r="C64" s="2" t="s">
        <v>81</v>
      </c>
      <c r="D64" s="2" t="s">
        <v>75</v>
      </c>
      <c r="E64" s="2" t="s">
        <v>76</v>
      </c>
      <c r="F64" s="2" t="s">
        <v>16</v>
      </c>
      <c r="G64" s="12">
        <v>10030211</v>
      </c>
      <c r="H64" s="5">
        <v>71245</v>
      </c>
      <c r="I64" s="13">
        <v>0.72</v>
      </c>
      <c r="J64" s="12">
        <v>1051551</v>
      </c>
      <c r="K64" s="5">
        <v>363752.875</v>
      </c>
      <c r="L64" s="7">
        <v>52.886577606201172</v>
      </c>
      <c r="M64" s="19">
        <v>0</v>
      </c>
      <c r="N64" s="5">
        <v>1946200</v>
      </c>
      <c r="O64" s="5">
        <v>34750</v>
      </c>
      <c r="P64" s="6">
        <v>1.82</v>
      </c>
      <c r="Q64" s="12">
        <v>0</v>
      </c>
      <c r="R64" s="5"/>
      <c r="S64" s="21"/>
    </row>
    <row r="65" spans="1:19">
      <c r="A65" s="2">
        <v>127042853</v>
      </c>
      <c r="C65" s="2" t="s">
        <v>82</v>
      </c>
      <c r="D65" s="2" t="s">
        <v>75</v>
      </c>
      <c r="E65" s="2" t="s">
        <v>76</v>
      </c>
      <c r="F65" s="2" t="s">
        <v>16</v>
      </c>
      <c r="G65" s="12">
        <v>9218389</v>
      </c>
      <c r="H65" s="5">
        <v>32471</v>
      </c>
      <c r="I65" s="13">
        <v>0.35000000000000003</v>
      </c>
      <c r="J65" s="12">
        <v>1467593</v>
      </c>
      <c r="K65" s="5">
        <v>599400.875</v>
      </c>
      <c r="L65" s="7">
        <v>69.040115356445313</v>
      </c>
      <c r="M65" s="19">
        <v>0</v>
      </c>
      <c r="N65" s="5">
        <v>1381118</v>
      </c>
      <c r="O65" s="5">
        <v>27612</v>
      </c>
      <c r="P65" s="6">
        <v>2.04</v>
      </c>
      <c r="Q65" s="12">
        <v>0</v>
      </c>
      <c r="R65" s="5"/>
      <c r="S65" s="21"/>
    </row>
    <row r="66" spans="1:19">
      <c r="A66" s="2">
        <v>127044103</v>
      </c>
      <c r="C66" s="2" t="s">
        <v>83</v>
      </c>
      <c r="D66" s="2" t="s">
        <v>75</v>
      </c>
      <c r="E66" s="2" t="s">
        <v>76</v>
      </c>
      <c r="F66" s="2" t="s">
        <v>16</v>
      </c>
      <c r="G66" s="12">
        <v>10960682</v>
      </c>
      <c r="H66" s="5">
        <v>73963</v>
      </c>
      <c r="I66" s="13">
        <v>0.67999999999999994</v>
      </c>
      <c r="J66" s="12">
        <v>669458</v>
      </c>
      <c r="K66" s="5">
        <v>6967.35986328125</v>
      </c>
      <c r="L66" s="7">
        <v>1.0516918897628784</v>
      </c>
      <c r="M66" s="19">
        <v>0</v>
      </c>
      <c r="N66" s="5">
        <v>2366360</v>
      </c>
      <c r="O66" s="5">
        <v>47792</v>
      </c>
      <c r="P66" s="6">
        <v>2.06</v>
      </c>
      <c r="Q66" s="12">
        <v>0</v>
      </c>
      <c r="R66" s="5"/>
      <c r="S66" s="21"/>
    </row>
    <row r="67" spans="1:19">
      <c r="A67" s="2">
        <v>127045303</v>
      </c>
      <c r="C67" s="2" t="s">
        <v>84</v>
      </c>
      <c r="D67" s="2" t="s">
        <v>75</v>
      </c>
      <c r="E67" s="2" t="s">
        <v>76</v>
      </c>
      <c r="F67" s="2" t="s">
        <v>16</v>
      </c>
      <c r="G67" s="12">
        <v>3836665</v>
      </c>
      <c r="H67" s="5">
        <v>24099</v>
      </c>
      <c r="I67" s="13">
        <v>0.63</v>
      </c>
      <c r="J67" s="12">
        <v>378241</v>
      </c>
      <c r="K67" s="5">
        <v>137493.1875</v>
      </c>
      <c r="L67" s="7">
        <v>57.110877990722656</v>
      </c>
      <c r="M67" s="19">
        <v>0</v>
      </c>
      <c r="N67" s="5">
        <v>336221</v>
      </c>
      <c r="O67" s="5">
        <v>1390</v>
      </c>
      <c r="P67" s="6">
        <v>0.42</v>
      </c>
      <c r="Q67" s="12">
        <v>0</v>
      </c>
      <c r="R67" s="5"/>
      <c r="S67" s="21"/>
    </row>
    <row r="68" spans="1:19">
      <c r="A68" s="2">
        <v>127045653</v>
      </c>
      <c r="C68" s="2" t="s">
        <v>85</v>
      </c>
      <c r="D68" s="2" t="s">
        <v>75</v>
      </c>
      <c r="E68" s="2" t="s">
        <v>76</v>
      </c>
      <c r="F68" s="2" t="s">
        <v>16</v>
      </c>
      <c r="G68" s="12">
        <v>13091838</v>
      </c>
      <c r="H68" s="5">
        <v>60716</v>
      </c>
      <c r="I68" s="13">
        <v>0.47000000000000003</v>
      </c>
      <c r="J68" s="12">
        <v>1357028</v>
      </c>
      <c r="K68" s="5">
        <v>512725.8125</v>
      </c>
      <c r="L68" s="7">
        <v>60.727760314941406</v>
      </c>
      <c r="M68" s="19">
        <v>0</v>
      </c>
      <c r="N68" s="5">
        <v>1955613</v>
      </c>
      <c r="O68" s="5">
        <v>49714</v>
      </c>
      <c r="P68" s="6">
        <v>2.6100000000000003</v>
      </c>
      <c r="Q68" s="12">
        <v>0</v>
      </c>
      <c r="R68" s="5"/>
      <c r="S68" s="21"/>
    </row>
    <row r="69" spans="1:19">
      <c r="A69" s="2">
        <v>127045853</v>
      </c>
      <c r="C69" s="2" t="s">
        <v>86</v>
      </c>
      <c r="D69" s="2" t="s">
        <v>75</v>
      </c>
      <c r="E69" s="2" t="s">
        <v>76</v>
      </c>
      <c r="F69" s="2" t="s">
        <v>16</v>
      </c>
      <c r="G69" s="12">
        <v>8474499</v>
      </c>
      <c r="H69" s="5">
        <v>37294</v>
      </c>
      <c r="I69" s="13">
        <v>0.44</v>
      </c>
      <c r="J69" s="12">
        <v>608739</v>
      </c>
      <c r="K69" s="5">
        <v>159444.796875</v>
      </c>
      <c r="L69" s="7">
        <v>35.487838745117188</v>
      </c>
      <c r="M69" s="19">
        <v>0</v>
      </c>
      <c r="N69" s="5">
        <v>1482215</v>
      </c>
      <c r="O69" s="5">
        <v>32806</v>
      </c>
      <c r="P69" s="6">
        <v>2.2599999999999998</v>
      </c>
      <c r="Q69" s="12">
        <v>0</v>
      </c>
      <c r="R69" s="5"/>
      <c r="S69" s="21"/>
    </row>
    <row r="70" spans="1:19">
      <c r="A70" s="2">
        <v>127046903</v>
      </c>
      <c r="C70" s="2" t="s">
        <v>87</v>
      </c>
      <c r="D70" s="2" t="s">
        <v>75</v>
      </c>
      <c r="E70" s="2" t="s">
        <v>76</v>
      </c>
      <c r="F70" s="2" t="s">
        <v>16</v>
      </c>
      <c r="G70" s="12">
        <v>8223232</v>
      </c>
      <c r="H70" s="5">
        <v>99761</v>
      </c>
      <c r="I70" s="13">
        <v>1.23</v>
      </c>
      <c r="J70" s="12">
        <v>183274</v>
      </c>
      <c r="K70" s="5">
        <v>0</v>
      </c>
      <c r="L70" s="7">
        <v>0</v>
      </c>
      <c r="M70" s="19"/>
      <c r="N70" s="5">
        <v>1143781</v>
      </c>
      <c r="O70" s="5">
        <v>39572</v>
      </c>
      <c r="P70" s="6">
        <v>3.58</v>
      </c>
      <c r="Q70" s="12">
        <v>0</v>
      </c>
      <c r="R70" s="5"/>
      <c r="S70" s="21"/>
    </row>
    <row r="71" spans="1:19">
      <c r="A71" s="2">
        <v>127047404</v>
      </c>
      <c r="C71" s="2" t="s">
        <v>88</v>
      </c>
      <c r="D71" s="2" t="s">
        <v>75</v>
      </c>
      <c r="E71" s="2" t="s">
        <v>76</v>
      </c>
      <c r="F71" s="2" t="s">
        <v>16</v>
      </c>
      <c r="G71" s="12">
        <v>10820897</v>
      </c>
      <c r="H71" s="5">
        <v>19249</v>
      </c>
      <c r="I71" s="13">
        <v>0.18</v>
      </c>
      <c r="J71" s="12">
        <v>188678</v>
      </c>
      <c r="K71" s="5">
        <v>0</v>
      </c>
      <c r="L71" s="7">
        <v>0</v>
      </c>
      <c r="M71" s="19"/>
      <c r="N71" s="5">
        <v>918308</v>
      </c>
      <c r="O71" s="5">
        <v>19750</v>
      </c>
      <c r="P71" s="6">
        <v>2.1999999999999997</v>
      </c>
      <c r="Q71" s="12">
        <v>0</v>
      </c>
      <c r="R71" s="5"/>
      <c r="S71" s="21"/>
    </row>
    <row r="72" spans="1:19">
      <c r="A72" s="2">
        <v>127049303</v>
      </c>
      <c r="C72" s="2" t="s">
        <v>89</v>
      </c>
      <c r="D72" s="2" t="s">
        <v>75</v>
      </c>
      <c r="E72" s="2" t="s">
        <v>76</v>
      </c>
      <c r="F72" s="2" t="s">
        <v>16</v>
      </c>
      <c r="G72" s="12">
        <v>6156227</v>
      </c>
      <c r="H72" s="5">
        <v>32666</v>
      </c>
      <c r="I72" s="13">
        <v>0.53</v>
      </c>
      <c r="J72" s="12">
        <v>237862</v>
      </c>
      <c r="K72" s="5">
        <v>48303.48046875</v>
      </c>
      <c r="L72" s="7">
        <v>25.482093811035156</v>
      </c>
      <c r="M72" s="19">
        <v>0</v>
      </c>
      <c r="N72" s="5">
        <v>836470</v>
      </c>
      <c r="O72" s="5">
        <v>27828</v>
      </c>
      <c r="P72" s="6">
        <v>3.44</v>
      </c>
      <c r="Q72" s="12">
        <v>0</v>
      </c>
      <c r="R72" s="5"/>
      <c r="S72" s="21"/>
    </row>
    <row r="73" spans="1:19">
      <c r="A73" s="2">
        <v>108051003</v>
      </c>
      <c r="C73" s="2" t="s">
        <v>90</v>
      </c>
      <c r="D73" s="2" t="s">
        <v>91</v>
      </c>
      <c r="E73" s="2" t="s">
        <v>70</v>
      </c>
      <c r="F73" s="2" t="s">
        <v>16</v>
      </c>
      <c r="G73" s="12">
        <v>9040100</v>
      </c>
      <c r="H73" s="5">
        <v>71609</v>
      </c>
      <c r="I73" s="13">
        <v>0.8</v>
      </c>
      <c r="J73" s="12">
        <v>673574</v>
      </c>
      <c r="K73" s="5">
        <v>172707.515625</v>
      </c>
      <c r="L73" s="7">
        <v>34.481746673583984</v>
      </c>
      <c r="M73" s="19">
        <v>0</v>
      </c>
      <c r="N73" s="5">
        <v>1559502</v>
      </c>
      <c r="O73" s="5">
        <v>10874</v>
      </c>
      <c r="P73" s="6">
        <v>0.70000000000000007</v>
      </c>
      <c r="Q73" s="12">
        <v>0</v>
      </c>
      <c r="R73" s="5"/>
      <c r="S73" s="21"/>
    </row>
    <row r="74" spans="1:19">
      <c r="A74" s="2">
        <v>108051503</v>
      </c>
      <c r="C74" s="2" t="s">
        <v>92</v>
      </c>
      <c r="D74" s="2" t="s">
        <v>91</v>
      </c>
      <c r="E74" s="2" t="s">
        <v>70</v>
      </c>
      <c r="F74" s="2" t="s">
        <v>16</v>
      </c>
      <c r="G74" s="12">
        <v>9352492</v>
      </c>
      <c r="H74" s="5">
        <v>39799</v>
      </c>
      <c r="I74" s="13">
        <v>0.43</v>
      </c>
      <c r="J74" s="12">
        <v>707139</v>
      </c>
      <c r="K74" s="5">
        <v>210834.078125</v>
      </c>
      <c r="L74" s="7">
        <v>42.480754852294922</v>
      </c>
      <c r="M74" s="19">
        <v>0</v>
      </c>
      <c r="N74" s="5">
        <v>1177960</v>
      </c>
      <c r="O74" s="5">
        <v>16465</v>
      </c>
      <c r="P74" s="6">
        <v>1.4200000000000002</v>
      </c>
      <c r="Q74" s="12">
        <v>148116</v>
      </c>
      <c r="R74" s="5">
        <v>-189</v>
      </c>
      <c r="S74" s="21">
        <v>-0.12744008004665375</v>
      </c>
    </row>
    <row r="75" spans="1:19">
      <c r="A75" s="2">
        <v>108053003</v>
      </c>
      <c r="C75" s="2" t="s">
        <v>93</v>
      </c>
      <c r="D75" s="2" t="s">
        <v>91</v>
      </c>
      <c r="E75" s="2" t="s">
        <v>70</v>
      </c>
      <c r="F75" s="2" t="s">
        <v>16</v>
      </c>
      <c r="G75" s="12">
        <v>7823361</v>
      </c>
      <c r="H75" s="5">
        <v>81767</v>
      </c>
      <c r="I75" s="13">
        <v>1.06</v>
      </c>
      <c r="J75" s="12">
        <v>1283767</v>
      </c>
      <c r="K75" s="5">
        <v>518905.40625</v>
      </c>
      <c r="L75" s="7">
        <v>67.843048095703125</v>
      </c>
      <c r="M75" s="19">
        <v>0</v>
      </c>
      <c r="N75" s="5">
        <v>1152983</v>
      </c>
      <c r="O75" s="5">
        <v>29173</v>
      </c>
      <c r="P75" s="6">
        <v>2.6</v>
      </c>
      <c r="Q75" s="12">
        <v>0</v>
      </c>
      <c r="R75" s="5"/>
      <c r="S75" s="21"/>
    </row>
    <row r="76" spans="1:19">
      <c r="A76" s="2">
        <v>108056004</v>
      </c>
      <c r="C76" s="2" t="s">
        <v>94</v>
      </c>
      <c r="D76" s="2" t="s">
        <v>91</v>
      </c>
      <c r="E76" s="2" t="s">
        <v>70</v>
      </c>
      <c r="F76" s="2" t="s">
        <v>16</v>
      </c>
      <c r="G76" s="12">
        <v>6478245</v>
      </c>
      <c r="H76" s="5">
        <v>30691</v>
      </c>
      <c r="I76" s="13">
        <v>0.48</v>
      </c>
      <c r="J76" s="12">
        <v>550685</v>
      </c>
      <c r="K76" s="5">
        <v>178897.515625</v>
      </c>
      <c r="L76" s="7">
        <v>48.118221282958984</v>
      </c>
      <c r="M76" s="19">
        <v>0</v>
      </c>
      <c r="N76" s="5">
        <v>741526</v>
      </c>
      <c r="O76" s="5">
        <v>10194</v>
      </c>
      <c r="P76" s="6">
        <v>1.39</v>
      </c>
      <c r="Q76" s="12">
        <v>162401</v>
      </c>
      <c r="R76" s="5">
        <v>19403</v>
      </c>
      <c r="S76" s="21">
        <v>13.568720817565918</v>
      </c>
    </row>
    <row r="77" spans="1:19">
      <c r="A77" s="2">
        <v>108058003</v>
      </c>
      <c r="C77" s="2" t="s">
        <v>95</v>
      </c>
      <c r="D77" s="2" t="s">
        <v>91</v>
      </c>
      <c r="E77" s="2" t="s">
        <v>70</v>
      </c>
      <c r="F77" s="2" t="s">
        <v>16</v>
      </c>
      <c r="G77" s="12">
        <v>8751093</v>
      </c>
      <c r="H77" s="5">
        <v>42224</v>
      </c>
      <c r="I77" s="13">
        <v>0.48</v>
      </c>
      <c r="J77" s="12">
        <v>801707</v>
      </c>
      <c r="K77" s="5">
        <v>283867.34375</v>
      </c>
      <c r="L77" s="7">
        <v>54.817611694335938</v>
      </c>
      <c r="M77" s="19">
        <v>0</v>
      </c>
      <c r="N77" s="5">
        <v>983007</v>
      </c>
      <c r="O77" s="5">
        <v>22296</v>
      </c>
      <c r="P77" s="6">
        <v>2.3199999999999998</v>
      </c>
      <c r="Q77" s="12">
        <v>0</v>
      </c>
      <c r="R77" s="5"/>
      <c r="S77" s="21"/>
    </row>
    <row r="78" spans="1:19">
      <c r="A78" s="2">
        <v>114060503</v>
      </c>
      <c r="C78" s="2" t="s">
        <v>96</v>
      </c>
      <c r="D78" s="2" t="s">
        <v>97</v>
      </c>
      <c r="E78" s="2" t="s">
        <v>98</v>
      </c>
      <c r="F78" s="2" t="s">
        <v>16</v>
      </c>
      <c r="G78" s="12">
        <v>6377778</v>
      </c>
      <c r="H78" s="5">
        <v>91398</v>
      </c>
      <c r="I78" s="13">
        <v>1.4500000000000002</v>
      </c>
      <c r="J78" s="12">
        <v>1907623</v>
      </c>
      <c r="K78" s="5">
        <v>870252.375</v>
      </c>
      <c r="L78" s="7">
        <v>83.890205383300781</v>
      </c>
      <c r="M78" s="19">
        <v>38.112545013427734</v>
      </c>
      <c r="N78" s="5">
        <v>1129229</v>
      </c>
      <c r="O78" s="5">
        <v>69737</v>
      </c>
      <c r="P78" s="6">
        <v>6.58</v>
      </c>
      <c r="Q78" s="12">
        <v>0</v>
      </c>
      <c r="R78" s="5"/>
      <c r="S78" s="21"/>
    </row>
    <row r="79" spans="1:19">
      <c r="A79" s="2">
        <v>114060753</v>
      </c>
      <c r="C79" s="2" t="s">
        <v>99</v>
      </c>
      <c r="D79" s="2" t="s">
        <v>97</v>
      </c>
      <c r="E79" s="2" t="s">
        <v>98</v>
      </c>
      <c r="F79" s="2" t="s">
        <v>16</v>
      </c>
      <c r="G79" s="12">
        <v>19414967</v>
      </c>
      <c r="H79" s="5">
        <v>155411</v>
      </c>
      <c r="I79" s="13">
        <v>0.80999999999999994</v>
      </c>
      <c r="J79" s="12">
        <v>3676431</v>
      </c>
      <c r="K79" s="5">
        <v>1449817.375</v>
      </c>
      <c r="L79" s="7">
        <v>65.113105773925781</v>
      </c>
      <c r="M79" s="19">
        <v>0</v>
      </c>
      <c r="N79" s="5">
        <v>5248260</v>
      </c>
      <c r="O79" s="5">
        <v>122865</v>
      </c>
      <c r="P79" s="6">
        <v>2.4</v>
      </c>
      <c r="Q79" s="12">
        <v>0</v>
      </c>
      <c r="R79" s="5"/>
      <c r="S79" s="21"/>
    </row>
    <row r="80" spans="1:19">
      <c r="A80" s="2">
        <v>114060853</v>
      </c>
      <c r="C80" s="2" t="s">
        <v>100</v>
      </c>
      <c r="D80" s="2" t="s">
        <v>97</v>
      </c>
      <c r="E80" s="2" t="s">
        <v>98</v>
      </c>
      <c r="F80" s="2" t="s">
        <v>16</v>
      </c>
      <c r="G80" s="12">
        <v>4952531</v>
      </c>
      <c r="H80" s="5">
        <v>20100</v>
      </c>
      <c r="I80" s="13">
        <v>0.41000000000000003</v>
      </c>
      <c r="J80" s="12">
        <v>205220</v>
      </c>
      <c r="K80" s="5">
        <v>0</v>
      </c>
      <c r="L80" s="7">
        <v>0</v>
      </c>
      <c r="M80" s="19"/>
      <c r="N80" s="5">
        <v>1376818</v>
      </c>
      <c r="O80" s="5">
        <v>23285</v>
      </c>
      <c r="P80" s="6">
        <v>1.72</v>
      </c>
      <c r="Q80" s="12">
        <v>0</v>
      </c>
      <c r="R80" s="5"/>
      <c r="S80" s="21"/>
    </row>
    <row r="81" spans="1:19">
      <c r="A81" s="2">
        <v>114061103</v>
      </c>
      <c r="C81" s="2" t="s">
        <v>101</v>
      </c>
      <c r="D81" s="2" t="s">
        <v>97</v>
      </c>
      <c r="E81" s="2" t="s">
        <v>98</v>
      </c>
      <c r="F81" s="2" t="s">
        <v>16</v>
      </c>
      <c r="G81" s="12">
        <v>8242531</v>
      </c>
      <c r="H81" s="5">
        <v>60303</v>
      </c>
      <c r="I81" s="13">
        <v>0.74</v>
      </c>
      <c r="J81" s="12">
        <v>370988</v>
      </c>
      <c r="K81" s="5">
        <v>0</v>
      </c>
      <c r="L81" s="7">
        <v>0</v>
      </c>
      <c r="M81" s="19"/>
      <c r="N81" s="5">
        <v>2443633</v>
      </c>
      <c r="O81" s="5">
        <v>74957</v>
      </c>
      <c r="P81" s="6">
        <v>3.16</v>
      </c>
      <c r="Q81" s="12">
        <v>0</v>
      </c>
      <c r="R81" s="5"/>
      <c r="S81" s="21"/>
    </row>
    <row r="82" spans="1:19">
      <c r="A82" s="2">
        <v>114061503</v>
      </c>
      <c r="C82" s="2" t="s">
        <v>102</v>
      </c>
      <c r="D82" s="2" t="s">
        <v>97</v>
      </c>
      <c r="E82" s="2" t="s">
        <v>98</v>
      </c>
      <c r="F82" s="2" t="s">
        <v>16</v>
      </c>
      <c r="G82" s="12">
        <v>10242238</v>
      </c>
      <c r="H82" s="5">
        <v>53232</v>
      </c>
      <c r="I82" s="13">
        <v>0.52</v>
      </c>
      <c r="J82" s="12">
        <v>1159753</v>
      </c>
      <c r="K82" s="5">
        <v>335307.375</v>
      </c>
      <c r="L82" s="7">
        <v>40.670646667480469</v>
      </c>
      <c r="M82" s="19">
        <v>0</v>
      </c>
      <c r="N82" s="5">
        <v>2424670</v>
      </c>
      <c r="O82" s="5">
        <v>61778</v>
      </c>
      <c r="P82" s="6">
        <v>2.6100000000000003</v>
      </c>
      <c r="Q82" s="12">
        <v>0</v>
      </c>
      <c r="R82" s="5"/>
      <c r="S82" s="21"/>
    </row>
    <row r="83" spans="1:19">
      <c r="A83" s="2">
        <v>114062003</v>
      </c>
      <c r="C83" s="2" t="s">
        <v>103</v>
      </c>
      <c r="D83" s="2" t="s">
        <v>97</v>
      </c>
      <c r="E83" s="2" t="s">
        <v>98</v>
      </c>
      <c r="F83" s="2" t="s">
        <v>16</v>
      </c>
      <c r="G83" s="12">
        <v>11794619</v>
      </c>
      <c r="H83" s="5">
        <v>138374</v>
      </c>
      <c r="I83" s="13">
        <v>1.1900000000000002</v>
      </c>
      <c r="J83" s="12">
        <v>2110505</v>
      </c>
      <c r="K83" s="5">
        <v>783797.625</v>
      </c>
      <c r="L83" s="7">
        <v>59.078411102294922</v>
      </c>
      <c r="M83" s="19">
        <v>39.379337310791016</v>
      </c>
      <c r="N83" s="5">
        <v>3362342</v>
      </c>
      <c r="O83" s="5">
        <v>132492</v>
      </c>
      <c r="P83" s="6">
        <v>4.1000000000000005</v>
      </c>
      <c r="Q83" s="12">
        <v>0</v>
      </c>
      <c r="R83" s="5"/>
      <c r="S83" s="21"/>
    </row>
    <row r="84" spans="1:19">
      <c r="A84" s="2">
        <v>114062503</v>
      </c>
      <c r="C84" s="2" t="s">
        <v>104</v>
      </c>
      <c r="D84" s="2" t="s">
        <v>97</v>
      </c>
      <c r="E84" s="2" t="s">
        <v>98</v>
      </c>
      <c r="F84" s="2" t="s">
        <v>16</v>
      </c>
      <c r="G84" s="12">
        <v>7317166</v>
      </c>
      <c r="H84" s="5">
        <v>64581</v>
      </c>
      <c r="I84" s="13">
        <v>0.89</v>
      </c>
      <c r="J84" s="12">
        <v>371717</v>
      </c>
      <c r="K84" s="5">
        <v>0</v>
      </c>
      <c r="L84" s="7">
        <v>0</v>
      </c>
      <c r="M84" s="19"/>
      <c r="N84" s="5">
        <v>1973027</v>
      </c>
      <c r="O84" s="5">
        <v>79739</v>
      </c>
      <c r="P84" s="6">
        <v>4.21</v>
      </c>
      <c r="Q84" s="12">
        <v>0</v>
      </c>
      <c r="R84" s="5"/>
      <c r="S84" s="21"/>
    </row>
    <row r="85" spans="1:19">
      <c r="A85" s="2">
        <v>114063003</v>
      </c>
      <c r="C85" s="2" t="s">
        <v>105</v>
      </c>
      <c r="D85" s="2" t="s">
        <v>97</v>
      </c>
      <c r="E85" s="2" t="s">
        <v>98</v>
      </c>
      <c r="F85" s="2" t="s">
        <v>16</v>
      </c>
      <c r="G85" s="12">
        <v>9480711</v>
      </c>
      <c r="H85" s="5">
        <v>132724</v>
      </c>
      <c r="I85" s="13">
        <v>1.4200000000000002</v>
      </c>
      <c r="J85" s="12">
        <v>3868557</v>
      </c>
      <c r="K85" s="5">
        <v>1590845.5</v>
      </c>
      <c r="L85" s="7">
        <v>69.844032287597656</v>
      </c>
      <c r="M85" s="19">
        <v>0</v>
      </c>
      <c r="N85" s="5">
        <v>3385034</v>
      </c>
      <c r="O85" s="5">
        <v>160225</v>
      </c>
      <c r="P85" s="6">
        <v>4.97</v>
      </c>
      <c r="Q85" s="12">
        <v>0</v>
      </c>
      <c r="R85" s="5"/>
      <c r="S85" s="21"/>
    </row>
    <row r="86" spans="1:19">
      <c r="A86" s="2">
        <v>114063503</v>
      </c>
      <c r="C86" s="2" t="s">
        <v>106</v>
      </c>
      <c r="D86" s="2" t="s">
        <v>97</v>
      </c>
      <c r="E86" s="2" t="s">
        <v>98</v>
      </c>
      <c r="F86" s="2" t="s">
        <v>16</v>
      </c>
      <c r="G86" s="12">
        <v>8699833</v>
      </c>
      <c r="H86" s="5">
        <v>77253</v>
      </c>
      <c r="I86" s="13">
        <v>0.89999999999999991</v>
      </c>
      <c r="J86" s="12">
        <v>379212</v>
      </c>
      <c r="K86" s="5">
        <v>20527.169921875</v>
      </c>
      <c r="L86" s="7">
        <v>5.7228989601135254</v>
      </c>
      <c r="M86" s="19">
        <v>0</v>
      </c>
      <c r="N86" s="5">
        <v>1728418</v>
      </c>
      <c r="O86" s="5">
        <v>-53361</v>
      </c>
      <c r="P86" s="6">
        <v>-2.9899999999999998</v>
      </c>
      <c r="Q86" s="12">
        <v>0</v>
      </c>
      <c r="R86" s="5"/>
      <c r="S86" s="21"/>
    </row>
    <row r="87" spans="1:19">
      <c r="A87" s="2">
        <v>114064003</v>
      </c>
      <c r="C87" s="2" t="s">
        <v>107</v>
      </c>
      <c r="D87" s="2" t="s">
        <v>97</v>
      </c>
      <c r="E87" s="2" t="s">
        <v>98</v>
      </c>
      <c r="F87" s="2" t="s">
        <v>16</v>
      </c>
      <c r="G87" s="12">
        <v>4663983</v>
      </c>
      <c r="H87" s="5">
        <v>57831</v>
      </c>
      <c r="I87" s="13">
        <v>1.26</v>
      </c>
      <c r="J87" s="12">
        <v>140805</v>
      </c>
      <c r="K87" s="5">
        <v>0</v>
      </c>
      <c r="L87" s="7">
        <v>0</v>
      </c>
      <c r="M87" s="19"/>
      <c r="N87" s="5">
        <v>1183333</v>
      </c>
      <c r="O87" s="5">
        <v>6030</v>
      </c>
      <c r="P87" s="6">
        <v>0.51</v>
      </c>
      <c r="Q87" s="12">
        <v>62227</v>
      </c>
      <c r="R87" s="5">
        <v>139</v>
      </c>
      <c r="S87" s="21">
        <v>0.22387579083442688</v>
      </c>
    </row>
    <row r="88" spans="1:19">
      <c r="A88" s="2">
        <v>114065503</v>
      </c>
      <c r="C88" s="2" t="s">
        <v>108</v>
      </c>
      <c r="D88" s="2" t="s">
        <v>97</v>
      </c>
      <c r="E88" s="2" t="s">
        <v>98</v>
      </c>
      <c r="F88" s="2" t="s">
        <v>16</v>
      </c>
      <c r="G88" s="12">
        <v>11675618</v>
      </c>
      <c r="H88" s="5">
        <v>314874</v>
      </c>
      <c r="I88" s="13">
        <v>2.77</v>
      </c>
      <c r="J88" s="12">
        <v>5241412</v>
      </c>
      <c r="K88" s="5">
        <v>2146760</v>
      </c>
      <c r="L88" s="7">
        <v>69.370002746582031</v>
      </c>
      <c r="M88" s="19">
        <v>6.9312515258789063</v>
      </c>
      <c r="N88" s="5">
        <v>3110821</v>
      </c>
      <c r="O88" s="5">
        <v>180993</v>
      </c>
      <c r="P88" s="6">
        <v>6.18</v>
      </c>
      <c r="Q88" s="12">
        <v>0</v>
      </c>
      <c r="R88" s="5"/>
      <c r="S88" s="21"/>
    </row>
    <row r="89" spans="1:19">
      <c r="A89" s="2">
        <v>114066503</v>
      </c>
      <c r="C89" s="2" t="s">
        <v>109</v>
      </c>
      <c r="D89" s="2" t="s">
        <v>97</v>
      </c>
      <c r="E89" s="2" t="s">
        <v>98</v>
      </c>
      <c r="F89" s="2" t="s">
        <v>16</v>
      </c>
      <c r="G89" s="12">
        <v>4518682</v>
      </c>
      <c r="H89" s="5">
        <v>37872</v>
      </c>
      <c r="I89" s="13">
        <v>0.85000000000000009</v>
      </c>
      <c r="J89" s="12">
        <v>206179</v>
      </c>
      <c r="K89" s="5">
        <v>0</v>
      </c>
      <c r="L89" s="7">
        <v>0</v>
      </c>
      <c r="M89" s="19"/>
      <c r="N89" s="5">
        <v>1353707</v>
      </c>
      <c r="O89" s="5">
        <v>24170</v>
      </c>
      <c r="P89" s="6">
        <v>1.82</v>
      </c>
      <c r="Q89" s="12">
        <v>96651</v>
      </c>
      <c r="R89" s="5">
        <v>16449</v>
      </c>
      <c r="S89" s="21">
        <v>20.509464263916016</v>
      </c>
    </row>
    <row r="90" spans="1:19">
      <c r="A90" s="2">
        <v>114067002</v>
      </c>
      <c r="C90" s="2" t="s">
        <v>110</v>
      </c>
      <c r="D90" s="2" t="s">
        <v>97</v>
      </c>
      <c r="E90" s="2" t="s">
        <v>98</v>
      </c>
      <c r="F90" s="2" t="s">
        <v>16</v>
      </c>
      <c r="G90" s="12">
        <v>214019719</v>
      </c>
      <c r="H90" s="5">
        <v>2017910</v>
      </c>
      <c r="I90" s="13">
        <v>0.95</v>
      </c>
      <c r="J90" s="12">
        <v>56079034</v>
      </c>
      <c r="K90" s="5">
        <v>25646986</v>
      </c>
      <c r="L90" s="7">
        <v>84.276237487792969</v>
      </c>
      <c r="M90" s="19">
        <v>0</v>
      </c>
      <c r="N90" s="5">
        <v>22569416</v>
      </c>
      <c r="O90" s="5">
        <v>859961</v>
      </c>
      <c r="P90" s="6">
        <v>3.9600000000000004</v>
      </c>
      <c r="Q90" s="12">
        <v>0</v>
      </c>
      <c r="R90" s="5"/>
      <c r="S90" s="21"/>
    </row>
    <row r="91" spans="1:19">
      <c r="A91" s="2">
        <v>114067503</v>
      </c>
      <c r="C91" s="2" t="s">
        <v>111</v>
      </c>
      <c r="D91" s="2" t="s">
        <v>97</v>
      </c>
      <c r="E91" s="2" t="s">
        <v>98</v>
      </c>
      <c r="F91" s="2" t="s">
        <v>16</v>
      </c>
      <c r="G91" s="12">
        <v>4446215</v>
      </c>
      <c r="H91" s="5">
        <v>59138</v>
      </c>
      <c r="I91" s="13">
        <v>1.35</v>
      </c>
      <c r="J91" s="12">
        <v>197972</v>
      </c>
      <c r="K91" s="5">
        <v>0</v>
      </c>
      <c r="L91" s="7">
        <v>0</v>
      </c>
      <c r="M91" s="19"/>
      <c r="N91" s="5">
        <v>1429398</v>
      </c>
      <c r="O91" s="5">
        <v>67363</v>
      </c>
      <c r="P91" s="6">
        <v>4.95</v>
      </c>
      <c r="Q91" s="12">
        <v>0</v>
      </c>
      <c r="R91" s="5"/>
      <c r="S91" s="21"/>
    </row>
    <row r="92" spans="1:19">
      <c r="A92" s="2">
        <v>114068003</v>
      </c>
      <c r="C92" s="2" t="s">
        <v>112</v>
      </c>
      <c r="D92" s="2" t="s">
        <v>97</v>
      </c>
      <c r="E92" s="2" t="s">
        <v>98</v>
      </c>
      <c r="F92" s="2" t="s">
        <v>16</v>
      </c>
      <c r="G92" s="12">
        <v>5319161</v>
      </c>
      <c r="H92" s="5">
        <v>46477</v>
      </c>
      <c r="I92" s="13">
        <v>0.88</v>
      </c>
      <c r="J92" s="12">
        <v>200065</v>
      </c>
      <c r="K92" s="5">
        <v>0</v>
      </c>
      <c r="L92" s="7">
        <v>0</v>
      </c>
      <c r="M92" s="19"/>
      <c r="N92" s="5">
        <v>994651</v>
      </c>
      <c r="O92" s="5">
        <v>-17270</v>
      </c>
      <c r="P92" s="6">
        <v>-1.71</v>
      </c>
      <c r="Q92" s="12">
        <v>23061</v>
      </c>
      <c r="R92" s="5">
        <v>-4856</v>
      </c>
      <c r="S92" s="21">
        <v>-17.394418716430664</v>
      </c>
    </row>
    <row r="93" spans="1:19">
      <c r="A93" s="2">
        <v>114068103</v>
      </c>
      <c r="C93" s="2" t="s">
        <v>113</v>
      </c>
      <c r="D93" s="2" t="s">
        <v>97</v>
      </c>
      <c r="E93" s="2" t="s">
        <v>98</v>
      </c>
      <c r="F93" s="2" t="s">
        <v>16</v>
      </c>
      <c r="G93" s="12">
        <v>8168050</v>
      </c>
      <c r="H93" s="5">
        <v>91226</v>
      </c>
      <c r="I93" s="13">
        <v>1.1299999999999999</v>
      </c>
      <c r="J93" s="12">
        <v>740958</v>
      </c>
      <c r="K93" s="5">
        <v>205705.96875</v>
      </c>
      <c r="L93" s="7">
        <v>38.431610107421875</v>
      </c>
      <c r="M93" s="19">
        <v>0</v>
      </c>
      <c r="N93" s="5">
        <v>2368606</v>
      </c>
      <c r="O93" s="5">
        <v>21121</v>
      </c>
      <c r="P93" s="6">
        <v>0.89999999999999991</v>
      </c>
      <c r="Q93" s="12">
        <v>0</v>
      </c>
      <c r="R93" s="5"/>
      <c r="S93" s="21"/>
    </row>
    <row r="94" spans="1:19">
      <c r="A94" s="2">
        <v>114069103</v>
      </c>
      <c r="C94" s="2" t="s">
        <v>114</v>
      </c>
      <c r="D94" s="2" t="s">
        <v>97</v>
      </c>
      <c r="E94" s="2" t="s">
        <v>98</v>
      </c>
      <c r="F94" s="2" t="s">
        <v>16</v>
      </c>
      <c r="G94" s="12">
        <v>14084548</v>
      </c>
      <c r="H94" s="5">
        <v>277607</v>
      </c>
      <c r="I94" s="13">
        <v>2.0099999999999998</v>
      </c>
      <c r="J94" s="12">
        <v>4466232</v>
      </c>
      <c r="K94" s="5">
        <v>1943392.5</v>
      </c>
      <c r="L94" s="7">
        <v>77.031951904296875</v>
      </c>
      <c r="M94" s="19">
        <v>0</v>
      </c>
      <c r="N94" s="5">
        <v>4111883</v>
      </c>
      <c r="O94" s="5">
        <v>210010</v>
      </c>
      <c r="P94" s="6">
        <v>5.38</v>
      </c>
      <c r="Q94" s="12">
        <v>0</v>
      </c>
      <c r="R94" s="5"/>
      <c r="S94" s="21"/>
    </row>
    <row r="95" spans="1:19">
      <c r="A95" s="2">
        <v>114069353</v>
      </c>
      <c r="C95" s="2" t="s">
        <v>115</v>
      </c>
      <c r="D95" s="2" t="s">
        <v>97</v>
      </c>
      <c r="E95" s="2" t="s">
        <v>98</v>
      </c>
      <c r="F95" s="2" t="s">
        <v>16</v>
      </c>
      <c r="G95" s="12">
        <v>3386163</v>
      </c>
      <c r="H95" s="5">
        <v>70428</v>
      </c>
      <c r="I95" s="13">
        <v>2.12</v>
      </c>
      <c r="J95" s="12">
        <v>139739</v>
      </c>
      <c r="K95" s="5">
        <v>0</v>
      </c>
      <c r="L95" s="7">
        <v>0</v>
      </c>
      <c r="M95" s="19"/>
      <c r="N95" s="5">
        <v>1142399</v>
      </c>
      <c r="O95" s="5">
        <v>89331</v>
      </c>
      <c r="P95" s="6">
        <v>8.48</v>
      </c>
      <c r="Q95" s="12">
        <v>0</v>
      </c>
      <c r="R95" s="5"/>
      <c r="S95" s="21"/>
    </row>
    <row r="96" spans="1:19">
      <c r="A96" s="2">
        <v>108070502</v>
      </c>
      <c r="C96" s="2" t="s">
        <v>116</v>
      </c>
      <c r="D96" s="2" t="s">
        <v>117</v>
      </c>
      <c r="E96" s="2" t="s">
        <v>118</v>
      </c>
      <c r="F96" s="2" t="s">
        <v>16</v>
      </c>
      <c r="G96" s="12">
        <v>49491501</v>
      </c>
      <c r="H96" s="5">
        <v>326702</v>
      </c>
      <c r="I96" s="13">
        <v>0.66</v>
      </c>
      <c r="J96" s="12">
        <v>7523806</v>
      </c>
      <c r="K96" s="5">
        <v>3019414.75</v>
      </c>
      <c r="L96" s="7">
        <v>67.032691955566406</v>
      </c>
      <c r="M96" s="19">
        <v>0</v>
      </c>
      <c r="N96" s="5">
        <v>7050940</v>
      </c>
      <c r="O96" s="5">
        <v>227824</v>
      </c>
      <c r="P96" s="6">
        <v>3.34</v>
      </c>
      <c r="Q96" s="12">
        <v>0</v>
      </c>
      <c r="R96" s="5"/>
      <c r="S96" s="21"/>
    </row>
    <row r="97" spans="1:19">
      <c r="A97" s="2">
        <v>108071003</v>
      </c>
      <c r="C97" s="2" t="s">
        <v>119</v>
      </c>
      <c r="D97" s="2" t="s">
        <v>117</v>
      </c>
      <c r="E97" s="2" t="s">
        <v>118</v>
      </c>
      <c r="F97" s="2" t="s">
        <v>16</v>
      </c>
      <c r="G97" s="12">
        <v>7772149</v>
      </c>
      <c r="H97" s="5">
        <v>53878</v>
      </c>
      <c r="I97" s="13">
        <v>0.70000000000000007</v>
      </c>
      <c r="J97" s="12">
        <v>597751</v>
      </c>
      <c r="K97" s="5">
        <v>195773.25</v>
      </c>
      <c r="L97" s="7">
        <v>48.702510833740234</v>
      </c>
      <c r="M97" s="19">
        <v>0</v>
      </c>
      <c r="N97" s="5">
        <v>1013103</v>
      </c>
      <c r="O97" s="5">
        <v>32110</v>
      </c>
      <c r="P97" s="6">
        <v>3.27</v>
      </c>
      <c r="Q97" s="12">
        <v>75462</v>
      </c>
      <c r="R97" s="5">
        <v>-31139</v>
      </c>
      <c r="S97" s="21">
        <v>-29.210794448852539</v>
      </c>
    </row>
    <row r="98" spans="1:19">
      <c r="A98" s="2">
        <v>108071504</v>
      </c>
      <c r="C98" s="2" t="s">
        <v>120</v>
      </c>
      <c r="D98" s="2" t="s">
        <v>117</v>
      </c>
      <c r="E98" s="2" t="s">
        <v>118</v>
      </c>
      <c r="F98" s="2" t="s">
        <v>16</v>
      </c>
      <c r="G98" s="12">
        <v>6522364</v>
      </c>
      <c r="H98" s="5">
        <v>27567</v>
      </c>
      <c r="I98" s="13">
        <v>0.42</v>
      </c>
      <c r="J98" s="12">
        <v>710301</v>
      </c>
      <c r="K98" s="5">
        <v>268623.65625</v>
      </c>
      <c r="L98" s="7">
        <v>60.818977355957031</v>
      </c>
      <c r="M98" s="19">
        <v>0</v>
      </c>
      <c r="N98" s="5">
        <v>767888</v>
      </c>
      <c r="O98" s="5">
        <v>27138</v>
      </c>
      <c r="P98" s="6">
        <v>3.66</v>
      </c>
      <c r="Q98" s="12">
        <v>0</v>
      </c>
      <c r="R98" s="5"/>
      <c r="S98" s="21"/>
    </row>
    <row r="99" spans="1:19">
      <c r="A99" s="2">
        <v>108073503</v>
      </c>
      <c r="C99" s="2" t="s">
        <v>121</v>
      </c>
      <c r="D99" s="2" t="s">
        <v>117</v>
      </c>
      <c r="E99" s="2" t="s">
        <v>118</v>
      </c>
      <c r="F99" s="2" t="s">
        <v>16</v>
      </c>
      <c r="G99" s="12">
        <v>13814151</v>
      </c>
      <c r="H99" s="5">
        <v>71992</v>
      </c>
      <c r="I99" s="13">
        <v>0.52</v>
      </c>
      <c r="J99" s="12">
        <v>794911</v>
      </c>
      <c r="K99" s="5">
        <v>186798.640625</v>
      </c>
      <c r="L99" s="7">
        <v>30.717782974243164</v>
      </c>
      <c r="M99" s="19">
        <v>0</v>
      </c>
      <c r="N99" s="5">
        <v>2542933</v>
      </c>
      <c r="O99" s="5">
        <v>51391</v>
      </c>
      <c r="P99" s="6">
        <v>2.06</v>
      </c>
      <c r="Q99" s="12">
        <v>0</v>
      </c>
      <c r="R99" s="5"/>
      <c r="S99" s="21"/>
    </row>
    <row r="100" spans="1:19">
      <c r="A100" s="2">
        <v>108077503</v>
      </c>
      <c r="C100" s="2" t="s">
        <v>122</v>
      </c>
      <c r="D100" s="2" t="s">
        <v>117</v>
      </c>
      <c r="E100" s="2" t="s">
        <v>118</v>
      </c>
      <c r="F100" s="2" t="s">
        <v>16</v>
      </c>
      <c r="G100" s="12">
        <v>8906214</v>
      </c>
      <c r="H100" s="5">
        <v>46141</v>
      </c>
      <c r="I100" s="13">
        <v>0.52</v>
      </c>
      <c r="J100" s="12">
        <v>1213905</v>
      </c>
      <c r="K100" s="5">
        <v>461233.15625</v>
      </c>
      <c r="L100" s="7">
        <v>61.279453277587891</v>
      </c>
      <c r="M100" s="19">
        <v>0</v>
      </c>
      <c r="N100" s="5">
        <v>1423234</v>
      </c>
      <c r="O100" s="5">
        <v>22367</v>
      </c>
      <c r="P100" s="6">
        <v>1.6</v>
      </c>
      <c r="Q100" s="12">
        <v>94201</v>
      </c>
      <c r="R100" s="5">
        <v>-3799</v>
      </c>
      <c r="S100" s="21">
        <v>-3.876530647277832</v>
      </c>
    </row>
    <row r="101" spans="1:19">
      <c r="A101" s="2">
        <v>108078003</v>
      </c>
      <c r="C101" s="2" t="s">
        <v>123</v>
      </c>
      <c r="D101" s="2" t="s">
        <v>117</v>
      </c>
      <c r="E101" s="2" t="s">
        <v>118</v>
      </c>
      <c r="F101" s="2" t="s">
        <v>16</v>
      </c>
      <c r="G101" s="12">
        <v>10443808</v>
      </c>
      <c r="H101" s="5">
        <v>38080</v>
      </c>
      <c r="I101" s="13">
        <v>0.37</v>
      </c>
      <c r="J101" s="12">
        <v>495831</v>
      </c>
      <c r="K101" s="5">
        <v>93727.40625</v>
      </c>
      <c r="L101" s="7">
        <v>23.309268951416016</v>
      </c>
      <c r="M101" s="19">
        <v>0</v>
      </c>
      <c r="N101" s="5">
        <v>1689808</v>
      </c>
      <c r="O101" s="5">
        <v>21998</v>
      </c>
      <c r="P101" s="6">
        <v>1.32</v>
      </c>
      <c r="Q101" s="12">
        <v>127943</v>
      </c>
      <c r="R101" s="5">
        <v>15340</v>
      </c>
      <c r="S101" s="21">
        <v>13.623083114624023</v>
      </c>
    </row>
    <row r="102" spans="1:19">
      <c r="A102" s="2">
        <v>108079004</v>
      </c>
      <c r="C102" s="2" t="s">
        <v>124</v>
      </c>
      <c r="D102" s="2" t="s">
        <v>117</v>
      </c>
      <c r="E102" s="2" t="s">
        <v>118</v>
      </c>
      <c r="F102" s="2" t="s">
        <v>16</v>
      </c>
      <c r="G102" s="12">
        <v>4157379</v>
      </c>
      <c r="H102" s="5">
        <v>24955</v>
      </c>
      <c r="I102" s="13">
        <v>0.6</v>
      </c>
      <c r="J102" s="12">
        <v>645652</v>
      </c>
      <c r="K102" s="5">
        <v>271434.03125</v>
      </c>
      <c r="L102" s="7">
        <v>72.533668518066406</v>
      </c>
      <c r="M102" s="19">
        <v>0</v>
      </c>
      <c r="N102" s="5">
        <v>458046</v>
      </c>
      <c r="O102" s="5">
        <v>4812</v>
      </c>
      <c r="P102" s="6">
        <v>1.06</v>
      </c>
      <c r="Q102" s="12">
        <v>57869</v>
      </c>
      <c r="R102" s="5">
        <v>102</v>
      </c>
      <c r="S102" s="21">
        <v>0.17657139897346497</v>
      </c>
    </row>
    <row r="103" spans="1:19">
      <c r="A103" s="2">
        <v>117080503</v>
      </c>
      <c r="C103" s="2" t="s">
        <v>125</v>
      </c>
      <c r="D103" s="2" t="s">
        <v>126</v>
      </c>
      <c r="E103" s="2" t="s">
        <v>127</v>
      </c>
      <c r="F103" s="2" t="s">
        <v>16</v>
      </c>
      <c r="G103" s="12">
        <v>14042404</v>
      </c>
      <c r="H103" s="5">
        <v>86331</v>
      </c>
      <c r="I103" s="13">
        <v>0.62</v>
      </c>
      <c r="J103" s="12">
        <v>418272</v>
      </c>
      <c r="K103" s="5">
        <v>0</v>
      </c>
      <c r="L103" s="7">
        <v>0</v>
      </c>
      <c r="M103" s="19"/>
      <c r="N103" s="5">
        <v>2306616</v>
      </c>
      <c r="O103" s="5">
        <v>63844</v>
      </c>
      <c r="P103" s="6">
        <v>2.85</v>
      </c>
      <c r="Q103" s="12">
        <v>232785</v>
      </c>
      <c r="R103" s="5">
        <v>132365</v>
      </c>
      <c r="S103" s="21">
        <v>131.81138610839844</v>
      </c>
    </row>
    <row r="104" spans="1:19">
      <c r="A104" s="2">
        <v>117081003</v>
      </c>
      <c r="C104" s="2" t="s">
        <v>128</v>
      </c>
      <c r="D104" s="2" t="s">
        <v>126</v>
      </c>
      <c r="E104" s="2" t="s">
        <v>127</v>
      </c>
      <c r="F104" s="2" t="s">
        <v>16</v>
      </c>
      <c r="G104" s="12">
        <v>8536450</v>
      </c>
      <c r="H104" s="5">
        <v>52707</v>
      </c>
      <c r="I104" s="13">
        <v>0.62</v>
      </c>
      <c r="J104" s="12">
        <v>770412</v>
      </c>
      <c r="K104" s="5">
        <v>283601.375</v>
      </c>
      <c r="L104" s="7">
        <v>58.25701904296875</v>
      </c>
      <c r="M104" s="19">
        <v>0</v>
      </c>
      <c r="N104" s="5">
        <v>919747</v>
      </c>
      <c r="O104" s="5">
        <v>12961</v>
      </c>
      <c r="P104" s="6">
        <v>1.43</v>
      </c>
      <c r="Q104" s="12">
        <v>21943</v>
      </c>
      <c r="R104" s="5">
        <v>-1918</v>
      </c>
      <c r="S104" s="21">
        <v>-8.0382213592529297</v>
      </c>
    </row>
    <row r="105" spans="1:19">
      <c r="A105" s="2">
        <v>117083004</v>
      </c>
      <c r="C105" s="2" t="s">
        <v>129</v>
      </c>
      <c r="D105" s="2" t="s">
        <v>126</v>
      </c>
      <c r="E105" s="2" t="s">
        <v>127</v>
      </c>
      <c r="F105" s="2" t="s">
        <v>16</v>
      </c>
      <c r="G105" s="12">
        <v>6572115</v>
      </c>
      <c r="H105" s="5">
        <v>22956</v>
      </c>
      <c r="I105" s="13">
        <v>0.35000000000000003</v>
      </c>
      <c r="J105" s="12">
        <v>332242</v>
      </c>
      <c r="K105" s="5">
        <v>83338.1171875</v>
      </c>
      <c r="L105" s="7">
        <v>33.482048034667969</v>
      </c>
      <c r="M105" s="19">
        <v>0</v>
      </c>
      <c r="N105" s="5">
        <v>734881</v>
      </c>
      <c r="O105" s="5">
        <v>18310</v>
      </c>
      <c r="P105" s="6">
        <v>2.56</v>
      </c>
      <c r="Q105" s="12">
        <v>177367</v>
      </c>
      <c r="R105" s="5">
        <v>133598</v>
      </c>
      <c r="S105" s="21">
        <v>305.23428344726563</v>
      </c>
    </row>
    <row r="106" spans="1:19">
      <c r="A106" s="2">
        <v>117086003</v>
      </c>
      <c r="C106" s="2" t="s">
        <v>130</v>
      </c>
      <c r="D106" s="2" t="s">
        <v>126</v>
      </c>
      <c r="E106" s="2" t="s">
        <v>127</v>
      </c>
      <c r="F106" s="2" t="s">
        <v>16</v>
      </c>
      <c r="G106" s="12">
        <v>7343670</v>
      </c>
      <c r="H106" s="5">
        <v>-25486</v>
      </c>
      <c r="I106" s="13">
        <v>-0.35000000000000003</v>
      </c>
      <c r="J106" s="12">
        <v>373959</v>
      </c>
      <c r="K106" s="5">
        <v>85985.4609375</v>
      </c>
      <c r="L106" s="7">
        <v>29.858806610107422</v>
      </c>
      <c r="M106" s="19">
        <v>0</v>
      </c>
      <c r="N106" s="5">
        <v>1170288</v>
      </c>
      <c r="O106" s="5">
        <v>23097</v>
      </c>
      <c r="P106" s="6">
        <v>2.0099999999999998</v>
      </c>
      <c r="Q106" s="12">
        <v>0</v>
      </c>
      <c r="R106" s="5"/>
      <c r="S106" s="21"/>
    </row>
    <row r="107" spans="1:19">
      <c r="A107" s="2">
        <v>117086503</v>
      </c>
      <c r="C107" s="2" t="s">
        <v>131</v>
      </c>
      <c r="D107" s="2" t="s">
        <v>126</v>
      </c>
      <c r="E107" s="2" t="s">
        <v>127</v>
      </c>
      <c r="F107" s="2" t="s">
        <v>16</v>
      </c>
      <c r="G107" s="12">
        <v>9908161</v>
      </c>
      <c r="H107" s="5">
        <v>109679</v>
      </c>
      <c r="I107" s="13">
        <v>1.1199999999999999</v>
      </c>
      <c r="J107" s="12">
        <v>1332315</v>
      </c>
      <c r="K107" s="5">
        <v>520939.5</v>
      </c>
      <c r="L107" s="7">
        <v>64.204490661621094</v>
      </c>
      <c r="M107" s="19">
        <v>0</v>
      </c>
      <c r="N107" s="5">
        <v>1474923</v>
      </c>
      <c r="O107" s="5">
        <v>35680</v>
      </c>
      <c r="P107" s="6">
        <v>2.48</v>
      </c>
      <c r="Q107" s="12">
        <v>0</v>
      </c>
      <c r="R107" s="5"/>
      <c r="S107" s="21"/>
    </row>
    <row r="108" spans="1:19">
      <c r="A108" s="2">
        <v>117086653</v>
      </c>
      <c r="C108" s="2" t="s">
        <v>132</v>
      </c>
      <c r="D108" s="2" t="s">
        <v>126</v>
      </c>
      <c r="E108" s="2" t="s">
        <v>127</v>
      </c>
      <c r="F108" s="2" t="s">
        <v>16</v>
      </c>
      <c r="G108" s="12">
        <v>10971889</v>
      </c>
      <c r="H108" s="5">
        <v>71888</v>
      </c>
      <c r="I108" s="13">
        <v>0.66</v>
      </c>
      <c r="J108" s="12">
        <v>1287916</v>
      </c>
      <c r="K108" s="5">
        <v>488596.125</v>
      </c>
      <c r="L108" s="7">
        <v>61.126480102539063</v>
      </c>
      <c r="M108" s="19">
        <v>0</v>
      </c>
      <c r="N108" s="5">
        <v>1506656</v>
      </c>
      <c r="O108" s="5">
        <v>34051</v>
      </c>
      <c r="P108" s="6">
        <v>2.31</v>
      </c>
      <c r="Q108" s="12">
        <v>37632</v>
      </c>
      <c r="R108" s="5">
        <v>-13170</v>
      </c>
      <c r="S108" s="21">
        <v>-25.924175262451172</v>
      </c>
    </row>
    <row r="109" spans="1:19">
      <c r="A109" s="2">
        <v>117089003</v>
      </c>
      <c r="C109" s="2" t="s">
        <v>133</v>
      </c>
      <c r="D109" s="2" t="s">
        <v>126</v>
      </c>
      <c r="E109" s="2" t="s">
        <v>127</v>
      </c>
      <c r="F109" s="2" t="s">
        <v>16</v>
      </c>
      <c r="G109" s="12">
        <v>8757585</v>
      </c>
      <c r="H109" s="5">
        <v>59001</v>
      </c>
      <c r="I109" s="13">
        <v>0.67999999999999994</v>
      </c>
      <c r="J109" s="12">
        <v>1184553</v>
      </c>
      <c r="K109" s="5">
        <v>476763.5</v>
      </c>
      <c r="L109" s="7">
        <v>67.359504699707031</v>
      </c>
      <c r="M109" s="19">
        <v>0</v>
      </c>
      <c r="N109" s="5">
        <v>1265681</v>
      </c>
      <c r="O109" s="5">
        <v>-14092</v>
      </c>
      <c r="P109" s="6">
        <v>-1.0999999999999999</v>
      </c>
      <c r="Q109" s="12">
        <v>0</v>
      </c>
      <c r="R109" s="5"/>
      <c r="S109" s="21"/>
    </row>
    <row r="110" spans="1:19">
      <c r="A110" s="2">
        <v>122091002</v>
      </c>
      <c r="C110" s="2" t="s">
        <v>134</v>
      </c>
      <c r="D110" s="2" t="s">
        <v>135</v>
      </c>
      <c r="E110" s="2" t="s">
        <v>136</v>
      </c>
      <c r="F110" s="2" t="s">
        <v>16</v>
      </c>
      <c r="G110" s="12">
        <v>22320446</v>
      </c>
      <c r="H110" s="5">
        <v>317423</v>
      </c>
      <c r="I110" s="13">
        <v>1.44</v>
      </c>
      <c r="J110" s="12">
        <v>4091604</v>
      </c>
      <c r="K110" s="5">
        <v>1753706.625</v>
      </c>
      <c r="L110" s="7">
        <v>75.012130737304688</v>
      </c>
      <c r="M110" s="19">
        <v>0</v>
      </c>
      <c r="N110" s="5">
        <v>6063611</v>
      </c>
      <c r="O110" s="5">
        <v>156944</v>
      </c>
      <c r="P110" s="6">
        <v>2.6599999999999997</v>
      </c>
      <c r="Q110" s="12">
        <v>0</v>
      </c>
      <c r="R110" s="5"/>
      <c r="S110" s="21"/>
    </row>
    <row r="111" spans="1:19">
      <c r="A111" s="2">
        <v>122091303</v>
      </c>
      <c r="C111" s="2" t="s">
        <v>137</v>
      </c>
      <c r="D111" s="2" t="s">
        <v>135</v>
      </c>
      <c r="E111" s="2" t="s">
        <v>136</v>
      </c>
      <c r="F111" s="2" t="s">
        <v>16</v>
      </c>
      <c r="G111" s="12">
        <v>7989158</v>
      </c>
      <c r="H111" s="5">
        <v>15062</v>
      </c>
      <c r="I111" s="13">
        <v>0.19</v>
      </c>
      <c r="J111" s="12">
        <v>726284</v>
      </c>
      <c r="K111" s="5">
        <v>254080.875</v>
      </c>
      <c r="L111" s="7">
        <v>53.807540893554688</v>
      </c>
      <c r="M111" s="19">
        <v>0</v>
      </c>
      <c r="N111" s="5">
        <v>1354601</v>
      </c>
      <c r="O111" s="5">
        <v>-266</v>
      </c>
      <c r="P111" s="6">
        <v>-0.02</v>
      </c>
      <c r="Q111" s="12">
        <v>0</v>
      </c>
      <c r="R111" s="5"/>
      <c r="S111" s="21"/>
    </row>
    <row r="112" spans="1:19">
      <c r="A112" s="2">
        <v>122091352</v>
      </c>
      <c r="C112" s="2" t="s">
        <v>138</v>
      </c>
      <c r="D112" s="2" t="s">
        <v>135</v>
      </c>
      <c r="E112" s="2" t="s">
        <v>136</v>
      </c>
      <c r="F112" s="2" t="s">
        <v>16</v>
      </c>
      <c r="G112" s="12">
        <v>27770746</v>
      </c>
      <c r="H112" s="5">
        <v>325859</v>
      </c>
      <c r="I112" s="13">
        <v>1.1900000000000002</v>
      </c>
      <c r="J112" s="12">
        <v>5692030</v>
      </c>
      <c r="K112" s="5">
        <v>2331181.5</v>
      </c>
      <c r="L112" s="7">
        <v>69.362884521484375</v>
      </c>
      <c r="M112" s="19">
        <v>20.923397064208984</v>
      </c>
      <c r="N112" s="5">
        <v>6798568</v>
      </c>
      <c r="O112" s="5">
        <v>163837</v>
      </c>
      <c r="P112" s="6">
        <v>2.4699999999999998</v>
      </c>
      <c r="Q112" s="12">
        <v>0</v>
      </c>
      <c r="R112" s="5"/>
      <c r="S112" s="21"/>
    </row>
    <row r="113" spans="1:19">
      <c r="A113" s="2">
        <v>122092002</v>
      </c>
      <c r="C113" s="2" t="s">
        <v>139</v>
      </c>
      <c r="D113" s="2" t="s">
        <v>135</v>
      </c>
      <c r="E113" s="2" t="s">
        <v>136</v>
      </c>
      <c r="F113" s="2" t="s">
        <v>16</v>
      </c>
      <c r="G113" s="12">
        <v>15654350</v>
      </c>
      <c r="H113" s="5">
        <v>116942</v>
      </c>
      <c r="I113" s="13">
        <v>0.75</v>
      </c>
      <c r="J113" s="12">
        <v>380367</v>
      </c>
      <c r="K113" s="5">
        <v>0</v>
      </c>
      <c r="L113" s="7">
        <v>0</v>
      </c>
      <c r="M113" s="19"/>
      <c r="N113" s="5">
        <v>3789208</v>
      </c>
      <c r="O113" s="5">
        <v>96563</v>
      </c>
      <c r="P113" s="6">
        <v>2.62</v>
      </c>
      <c r="Q113" s="12">
        <v>0</v>
      </c>
      <c r="R113" s="5"/>
      <c r="S113" s="21"/>
    </row>
    <row r="114" spans="1:19">
      <c r="A114" s="2">
        <v>122092102</v>
      </c>
      <c r="C114" s="2" t="s">
        <v>140</v>
      </c>
      <c r="D114" s="2" t="s">
        <v>135</v>
      </c>
      <c r="E114" s="2" t="s">
        <v>136</v>
      </c>
      <c r="F114" s="2" t="s">
        <v>16</v>
      </c>
      <c r="G114" s="12">
        <v>23940063</v>
      </c>
      <c r="H114" s="5">
        <v>195833</v>
      </c>
      <c r="I114" s="13">
        <v>0.82000000000000006</v>
      </c>
      <c r="J114" s="12">
        <v>1024042</v>
      </c>
      <c r="K114" s="5">
        <v>0</v>
      </c>
      <c r="L114" s="7">
        <v>0</v>
      </c>
      <c r="M114" s="19"/>
      <c r="N114" s="5">
        <v>8022102</v>
      </c>
      <c r="O114" s="5">
        <v>83629</v>
      </c>
      <c r="P114" s="6">
        <v>1.05</v>
      </c>
      <c r="Q114" s="12">
        <v>0</v>
      </c>
      <c r="R114" s="5"/>
      <c r="S114" s="21"/>
    </row>
    <row r="115" spans="1:19">
      <c r="A115" s="2">
        <v>122092353</v>
      </c>
      <c r="C115" s="2" t="s">
        <v>141</v>
      </c>
      <c r="D115" s="2" t="s">
        <v>135</v>
      </c>
      <c r="E115" s="2" t="s">
        <v>136</v>
      </c>
      <c r="F115" s="2" t="s">
        <v>16</v>
      </c>
      <c r="G115" s="12">
        <v>17540411</v>
      </c>
      <c r="H115" s="5">
        <v>131631</v>
      </c>
      <c r="I115" s="13">
        <v>0.76</v>
      </c>
      <c r="J115" s="12">
        <v>416762</v>
      </c>
      <c r="K115" s="5">
        <v>0</v>
      </c>
      <c r="L115" s="7">
        <v>0</v>
      </c>
      <c r="M115" s="19"/>
      <c r="N115" s="5">
        <v>6770916</v>
      </c>
      <c r="O115" s="5">
        <v>60685</v>
      </c>
      <c r="P115" s="6">
        <v>0.89999999999999991</v>
      </c>
      <c r="Q115" s="12">
        <v>0</v>
      </c>
      <c r="R115" s="5"/>
      <c r="S115" s="21"/>
    </row>
    <row r="116" spans="1:19">
      <c r="A116" s="2">
        <v>122097203</v>
      </c>
      <c r="C116" s="2" t="s">
        <v>142</v>
      </c>
      <c r="D116" s="2" t="s">
        <v>135</v>
      </c>
      <c r="E116" s="2" t="s">
        <v>136</v>
      </c>
      <c r="F116" s="2" t="s">
        <v>16</v>
      </c>
      <c r="G116" s="12">
        <v>3533353</v>
      </c>
      <c r="H116" s="5">
        <v>17545</v>
      </c>
      <c r="I116" s="13">
        <v>0.5</v>
      </c>
      <c r="J116" s="12">
        <v>1119607</v>
      </c>
      <c r="K116" s="5">
        <v>0</v>
      </c>
      <c r="L116" s="7">
        <v>0</v>
      </c>
      <c r="M116" s="19"/>
      <c r="N116" s="5">
        <v>1017816</v>
      </c>
      <c r="O116" s="5">
        <v>34627</v>
      </c>
      <c r="P116" s="6">
        <v>3.52</v>
      </c>
      <c r="Q116" s="12">
        <v>0</v>
      </c>
      <c r="R116" s="5"/>
      <c r="S116" s="21"/>
    </row>
    <row r="117" spans="1:19">
      <c r="A117" s="2">
        <v>122097502</v>
      </c>
      <c r="C117" s="2" t="s">
        <v>143</v>
      </c>
      <c r="D117" s="2" t="s">
        <v>135</v>
      </c>
      <c r="E117" s="2" t="s">
        <v>28</v>
      </c>
      <c r="F117" s="2" t="s">
        <v>16</v>
      </c>
      <c r="G117" s="12">
        <v>19392312</v>
      </c>
      <c r="H117" s="5">
        <v>211231</v>
      </c>
      <c r="I117" s="13">
        <v>1.0999999999999999</v>
      </c>
      <c r="J117" s="12">
        <v>724051</v>
      </c>
      <c r="K117" s="5">
        <v>30150.529296875</v>
      </c>
      <c r="L117" s="7">
        <v>4.3450798988342285</v>
      </c>
      <c r="M117" s="19">
        <v>0</v>
      </c>
      <c r="N117" s="5">
        <v>8069348</v>
      </c>
      <c r="O117" s="5">
        <v>228569</v>
      </c>
      <c r="P117" s="6">
        <v>2.92</v>
      </c>
      <c r="Q117" s="12">
        <v>0</v>
      </c>
      <c r="R117" s="5"/>
      <c r="S117" s="21"/>
    </row>
    <row r="118" spans="1:19">
      <c r="A118" s="2">
        <v>122097604</v>
      </c>
      <c r="C118" s="2" t="s">
        <v>144</v>
      </c>
      <c r="D118" s="2" t="s">
        <v>135</v>
      </c>
      <c r="E118" s="2" t="s">
        <v>136</v>
      </c>
      <c r="F118" s="2" t="s">
        <v>16</v>
      </c>
      <c r="G118" s="12">
        <v>1442323</v>
      </c>
      <c r="H118" s="5">
        <v>3724</v>
      </c>
      <c r="I118" s="13">
        <v>0.26</v>
      </c>
      <c r="J118" s="12">
        <v>49442</v>
      </c>
      <c r="K118" s="5">
        <v>0</v>
      </c>
      <c r="L118" s="7">
        <v>0</v>
      </c>
      <c r="M118" s="19"/>
      <c r="N118" s="5">
        <v>551274</v>
      </c>
      <c r="O118" s="5">
        <v>4554</v>
      </c>
      <c r="P118" s="6">
        <v>0.83</v>
      </c>
      <c r="Q118" s="12">
        <v>0</v>
      </c>
      <c r="R118" s="5"/>
      <c r="S118" s="21"/>
    </row>
    <row r="119" spans="1:19">
      <c r="A119" s="2">
        <v>122098003</v>
      </c>
      <c r="C119" s="2" t="s">
        <v>145</v>
      </c>
      <c r="D119" s="2" t="s">
        <v>135</v>
      </c>
      <c r="E119" s="2" t="s">
        <v>136</v>
      </c>
      <c r="F119" s="2" t="s">
        <v>16</v>
      </c>
      <c r="G119" s="12">
        <v>3364923</v>
      </c>
      <c r="H119" s="5">
        <v>13198</v>
      </c>
      <c r="I119" s="13">
        <v>0.38999999999999996</v>
      </c>
      <c r="J119" s="12">
        <v>67213</v>
      </c>
      <c r="K119" s="5">
        <v>0</v>
      </c>
      <c r="L119" s="7">
        <v>0</v>
      </c>
      <c r="M119" s="19"/>
      <c r="N119" s="5">
        <v>1069931</v>
      </c>
      <c r="O119" s="5">
        <v>6816</v>
      </c>
      <c r="P119" s="6">
        <v>0.64</v>
      </c>
      <c r="Q119" s="12">
        <v>0</v>
      </c>
      <c r="R119" s="5"/>
      <c r="S119" s="21"/>
    </row>
    <row r="120" spans="1:19">
      <c r="A120" s="2">
        <v>122098103</v>
      </c>
      <c r="C120" s="2" t="s">
        <v>146</v>
      </c>
      <c r="D120" s="2" t="s">
        <v>135</v>
      </c>
      <c r="E120" s="2" t="s">
        <v>136</v>
      </c>
      <c r="F120" s="2" t="s">
        <v>16</v>
      </c>
      <c r="G120" s="12">
        <v>13698261</v>
      </c>
      <c r="H120" s="5">
        <v>127888</v>
      </c>
      <c r="I120" s="13">
        <v>0.94000000000000006</v>
      </c>
      <c r="J120" s="12">
        <v>805019</v>
      </c>
      <c r="K120" s="5">
        <v>89688.1875</v>
      </c>
      <c r="L120" s="7">
        <v>12.538002014160156</v>
      </c>
      <c r="M120" s="19">
        <v>0</v>
      </c>
      <c r="N120" s="5">
        <v>4160422</v>
      </c>
      <c r="O120" s="5">
        <v>11096</v>
      </c>
      <c r="P120" s="6">
        <v>0.27</v>
      </c>
      <c r="Q120" s="12">
        <v>0</v>
      </c>
      <c r="R120" s="5"/>
      <c r="S120" s="21"/>
    </row>
    <row r="121" spans="1:19">
      <c r="A121" s="2">
        <v>122098202</v>
      </c>
      <c r="C121" s="2" t="s">
        <v>147</v>
      </c>
      <c r="D121" s="2" t="s">
        <v>135</v>
      </c>
      <c r="E121" s="2" t="s">
        <v>136</v>
      </c>
      <c r="F121" s="2" t="s">
        <v>16</v>
      </c>
      <c r="G121" s="12">
        <v>20549285</v>
      </c>
      <c r="H121" s="5">
        <v>178366</v>
      </c>
      <c r="I121" s="13">
        <v>0.88</v>
      </c>
      <c r="J121" s="12">
        <v>783733</v>
      </c>
      <c r="K121" s="5">
        <v>0</v>
      </c>
      <c r="L121" s="7">
        <v>0</v>
      </c>
      <c r="M121" s="19"/>
      <c r="N121" s="5">
        <v>7053206</v>
      </c>
      <c r="O121" s="5">
        <v>144439</v>
      </c>
      <c r="P121" s="6">
        <v>2.09</v>
      </c>
      <c r="Q121" s="12">
        <v>0</v>
      </c>
      <c r="R121" s="5"/>
      <c r="S121" s="21"/>
    </row>
    <row r="122" spans="1:19">
      <c r="A122" s="2">
        <v>122098403</v>
      </c>
      <c r="C122" s="2" t="s">
        <v>148</v>
      </c>
      <c r="D122" s="2" t="s">
        <v>135</v>
      </c>
      <c r="E122" s="2" t="s">
        <v>136</v>
      </c>
      <c r="F122" s="2" t="s">
        <v>16</v>
      </c>
      <c r="G122" s="12">
        <v>13798440</v>
      </c>
      <c r="H122" s="5">
        <v>147103</v>
      </c>
      <c r="I122" s="13">
        <v>1.08</v>
      </c>
      <c r="J122" s="12">
        <v>535278</v>
      </c>
      <c r="K122" s="5">
        <v>0</v>
      </c>
      <c r="L122" s="7">
        <v>0</v>
      </c>
      <c r="M122" s="19"/>
      <c r="N122" s="5">
        <v>3706228</v>
      </c>
      <c r="O122" s="5">
        <v>96993</v>
      </c>
      <c r="P122" s="6">
        <v>2.69</v>
      </c>
      <c r="Q122" s="12">
        <v>0</v>
      </c>
      <c r="R122" s="5"/>
      <c r="S122" s="21"/>
    </row>
    <row r="123" spans="1:19">
      <c r="A123" s="2">
        <v>104101252</v>
      </c>
      <c r="C123" s="2" t="s">
        <v>149</v>
      </c>
      <c r="D123" s="2" t="s">
        <v>150</v>
      </c>
      <c r="E123" s="2" t="s">
        <v>76</v>
      </c>
      <c r="F123" s="2" t="s">
        <v>16</v>
      </c>
      <c r="G123" s="12">
        <v>29638626</v>
      </c>
      <c r="H123" s="5">
        <v>196750</v>
      </c>
      <c r="I123" s="13">
        <v>0.67</v>
      </c>
      <c r="J123" s="12">
        <v>4039864</v>
      </c>
      <c r="K123" s="5">
        <v>1445977.375</v>
      </c>
      <c r="L123" s="7">
        <v>55.745586395263672</v>
      </c>
      <c r="M123" s="19">
        <v>0</v>
      </c>
      <c r="N123" s="5">
        <v>5654313</v>
      </c>
      <c r="O123" s="5">
        <v>94698</v>
      </c>
      <c r="P123" s="6">
        <v>1.7000000000000002</v>
      </c>
      <c r="Q123" s="12">
        <v>0</v>
      </c>
      <c r="R123" s="5"/>
      <c r="S123" s="21"/>
    </row>
    <row r="124" spans="1:19">
      <c r="A124" s="2">
        <v>104103603</v>
      </c>
      <c r="C124" s="2" t="s">
        <v>151</v>
      </c>
      <c r="D124" s="2" t="s">
        <v>150</v>
      </c>
      <c r="E124" s="2" t="s">
        <v>76</v>
      </c>
      <c r="F124" s="2" t="s">
        <v>16</v>
      </c>
      <c r="G124" s="12">
        <v>10803140</v>
      </c>
      <c r="H124" s="5">
        <v>56350</v>
      </c>
      <c r="I124" s="13">
        <v>0.52</v>
      </c>
      <c r="J124" s="12">
        <v>546763</v>
      </c>
      <c r="K124" s="5">
        <v>115867.15625</v>
      </c>
      <c r="L124" s="7">
        <v>26.889829635620117</v>
      </c>
      <c r="M124" s="19">
        <v>0</v>
      </c>
      <c r="N124" s="5">
        <v>1400844</v>
      </c>
      <c r="O124" s="5">
        <v>13572</v>
      </c>
      <c r="P124" s="6">
        <v>0.98</v>
      </c>
      <c r="Q124" s="12">
        <v>0</v>
      </c>
      <c r="R124" s="5"/>
      <c r="S124" s="21"/>
    </row>
    <row r="125" spans="1:19">
      <c r="A125" s="2">
        <v>104107803</v>
      </c>
      <c r="C125" s="2" t="s">
        <v>152</v>
      </c>
      <c r="D125" s="2" t="s">
        <v>150</v>
      </c>
      <c r="E125" s="2" t="s">
        <v>76</v>
      </c>
      <c r="F125" s="2" t="s">
        <v>16</v>
      </c>
      <c r="G125" s="12">
        <v>8870723</v>
      </c>
      <c r="H125" s="5">
        <v>33836</v>
      </c>
      <c r="I125" s="13">
        <v>0.38</v>
      </c>
      <c r="J125" s="12">
        <v>336435</v>
      </c>
      <c r="K125" s="5">
        <v>0</v>
      </c>
      <c r="L125" s="7">
        <v>0</v>
      </c>
      <c r="M125" s="19"/>
      <c r="N125" s="5">
        <v>1650236</v>
      </c>
      <c r="O125" s="5">
        <v>6410</v>
      </c>
      <c r="P125" s="6">
        <v>0.38999999999999996</v>
      </c>
      <c r="Q125" s="12">
        <v>0</v>
      </c>
      <c r="R125" s="5"/>
      <c r="S125" s="21"/>
    </row>
    <row r="126" spans="1:19">
      <c r="A126" s="2">
        <v>104105003</v>
      </c>
      <c r="C126" s="2" t="s">
        <v>153</v>
      </c>
      <c r="D126" s="2" t="s">
        <v>150</v>
      </c>
      <c r="E126" s="2" t="s">
        <v>76</v>
      </c>
      <c r="F126" s="2" t="s">
        <v>16</v>
      </c>
      <c r="G126" s="12">
        <v>7319457</v>
      </c>
      <c r="H126" s="5">
        <v>65216</v>
      </c>
      <c r="I126" s="13">
        <v>0.89999999999999991</v>
      </c>
      <c r="J126" s="12">
        <v>241656</v>
      </c>
      <c r="K126" s="5">
        <v>0</v>
      </c>
      <c r="L126" s="7">
        <v>0</v>
      </c>
      <c r="M126" s="19"/>
      <c r="N126" s="5">
        <v>1325523</v>
      </c>
      <c r="O126" s="5">
        <v>23142</v>
      </c>
      <c r="P126" s="6">
        <v>1.78</v>
      </c>
      <c r="Q126" s="12">
        <v>0</v>
      </c>
      <c r="R126" s="5"/>
      <c r="S126" s="21"/>
    </row>
    <row r="127" spans="1:19">
      <c r="A127" s="2">
        <v>104105353</v>
      </c>
      <c r="C127" s="2" t="s">
        <v>154</v>
      </c>
      <c r="D127" s="2" t="s">
        <v>150</v>
      </c>
      <c r="E127" s="2" t="s">
        <v>76</v>
      </c>
      <c r="F127" s="2" t="s">
        <v>16</v>
      </c>
      <c r="G127" s="12">
        <v>8649747</v>
      </c>
      <c r="H127" s="5">
        <v>36216</v>
      </c>
      <c r="I127" s="13">
        <v>0.42</v>
      </c>
      <c r="J127" s="12">
        <v>488224</v>
      </c>
      <c r="K127" s="5">
        <v>102067.53125</v>
      </c>
      <c r="L127" s="7">
        <v>26.431650161743164</v>
      </c>
      <c r="M127" s="19">
        <v>0</v>
      </c>
      <c r="N127" s="5">
        <v>1261191</v>
      </c>
      <c r="O127" s="5">
        <v>13786</v>
      </c>
      <c r="P127" s="6">
        <v>1.1100000000000001</v>
      </c>
      <c r="Q127" s="12">
        <v>64280</v>
      </c>
      <c r="R127" s="5">
        <v>3402</v>
      </c>
      <c r="S127" s="21">
        <v>5.5882258415222168</v>
      </c>
    </row>
    <row r="128" spans="1:19">
      <c r="A128" s="2">
        <v>104107903</v>
      </c>
      <c r="C128" s="2" t="s">
        <v>155</v>
      </c>
      <c r="D128" s="2" t="s">
        <v>150</v>
      </c>
      <c r="E128" s="2" t="s">
        <v>76</v>
      </c>
      <c r="F128" s="2" t="s">
        <v>16</v>
      </c>
      <c r="G128" s="12">
        <v>17290973</v>
      </c>
      <c r="H128" s="5">
        <v>133308</v>
      </c>
      <c r="I128" s="13">
        <v>0.77999999999999992</v>
      </c>
      <c r="J128" s="12">
        <v>684267</v>
      </c>
      <c r="K128" s="5">
        <v>0</v>
      </c>
      <c r="L128" s="7">
        <v>0</v>
      </c>
      <c r="M128" s="19"/>
      <c r="N128" s="5">
        <v>4005273</v>
      </c>
      <c r="O128" s="5">
        <v>-38181</v>
      </c>
      <c r="P128" s="6">
        <v>-0.94000000000000006</v>
      </c>
      <c r="Q128" s="12">
        <v>0</v>
      </c>
      <c r="R128" s="5"/>
      <c r="S128" s="21"/>
    </row>
    <row r="129" spans="1:19">
      <c r="A129" s="2">
        <v>104107503</v>
      </c>
      <c r="C129" s="2" t="s">
        <v>156</v>
      </c>
      <c r="D129" s="2" t="s">
        <v>150</v>
      </c>
      <c r="E129" s="2" t="s">
        <v>76</v>
      </c>
      <c r="F129" s="2" t="s">
        <v>16</v>
      </c>
      <c r="G129" s="12">
        <v>10041614</v>
      </c>
      <c r="H129" s="5">
        <v>72762</v>
      </c>
      <c r="I129" s="13">
        <v>0.73</v>
      </c>
      <c r="J129" s="12">
        <v>771414</v>
      </c>
      <c r="K129" s="5">
        <v>218266.8125</v>
      </c>
      <c r="L129" s="7">
        <v>39.459087371826172</v>
      </c>
      <c r="M129" s="19">
        <v>0</v>
      </c>
      <c r="N129" s="5">
        <v>1803566</v>
      </c>
      <c r="O129" s="5">
        <v>22389</v>
      </c>
      <c r="P129" s="6">
        <v>1.26</v>
      </c>
      <c r="Q129" s="12">
        <v>0</v>
      </c>
      <c r="R129" s="5"/>
      <c r="S129" s="21"/>
    </row>
    <row r="130" spans="1:19">
      <c r="A130" s="2">
        <v>108110603</v>
      </c>
      <c r="C130" s="2" t="s">
        <v>157</v>
      </c>
      <c r="D130" s="2" t="s">
        <v>158</v>
      </c>
      <c r="E130" s="2" t="s">
        <v>70</v>
      </c>
      <c r="F130" s="2" t="s">
        <v>16</v>
      </c>
      <c r="G130" s="12">
        <v>6866226</v>
      </c>
      <c r="H130" s="5">
        <v>37303</v>
      </c>
      <c r="I130" s="13">
        <v>0.54999999999999993</v>
      </c>
      <c r="J130" s="12">
        <v>1052150</v>
      </c>
      <c r="K130" s="5">
        <v>455167.21875</v>
      </c>
      <c r="L130" s="7">
        <v>76.244621276855469</v>
      </c>
      <c r="M130" s="19">
        <v>0</v>
      </c>
      <c r="N130" s="5">
        <v>752652</v>
      </c>
      <c r="O130" s="5">
        <v>21313</v>
      </c>
      <c r="P130" s="6">
        <v>2.91</v>
      </c>
      <c r="Q130" s="12">
        <v>0</v>
      </c>
      <c r="R130" s="5"/>
      <c r="S130" s="21"/>
    </row>
    <row r="131" spans="1:19">
      <c r="A131" s="2">
        <v>108111203</v>
      </c>
      <c r="C131" s="2" t="s">
        <v>159</v>
      </c>
      <c r="D131" s="2" t="s">
        <v>158</v>
      </c>
      <c r="E131" s="2" t="s">
        <v>70</v>
      </c>
      <c r="F131" s="2" t="s">
        <v>16</v>
      </c>
      <c r="G131" s="12">
        <v>10718560</v>
      </c>
      <c r="H131" s="5">
        <v>52481</v>
      </c>
      <c r="I131" s="13">
        <v>0.49</v>
      </c>
      <c r="J131" s="12">
        <v>554067</v>
      </c>
      <c r="K131" s="5">
        <v>137311.71875</v>
      </c>
      <c r="L131" s="7">
        <v>32.947807312011719</v>
      </c>
      <c r="M131" s="19">
        <v>0</v>
      </c>
      <c r="N131" s="5">
        <v>1264627</v>
      </c>
      <c r="O131" s="5">
        <v>23587</v>
      </c>
      <c r="P131" s="6">
        <v>1.9</v>
      </c>
      <c r="Q131" s="12">
        <v>0</v>
      </c>
      <c r="R131" s="5"/>
      <c r="S131" s="21"/>
    </row>
    <row r="132" spans="1:19">
      <c r="A132" s="2">
        <v>108111303</v>
      </c>
      <c r="C132" s="2" t="s">
        <v>160</v>
      </c>
      <c r="D132" s="2" t="s">
        <v>158</v>
      </c>
      <c r="E132" s="2" t="s">
        <v>70</v>
      </c>
      <c r="F132" s="2" t="s">
        <v>16</v>
      </c>
      <c r="G132" s="12">
        <v>8333588</v>
      </c>
      <c r="H132" s="5">
        <v>44290</v>
      </c>
      <c r="I132" s="13">
        <v>0.53</v>
      </c>
      <c r="J132" s="12">
        <v>461606</v>
      </c>
      <c r="K132" s="5">
        <v>0</v>
      </c>
      <c r="L132" s="7">
        <v>0</v>
      </c>
      <c r="M132" s="19"/>
      <c r="N132" s="5">
        <v>1300296</v>
      </c>
      <c r="O132" s="5">
        <v>17171</v>
      </c>
      <c r="P132" s="6">
        <v>1.34</v>
      </c>
      <c r="Q132" s="12">
        <v>0</v>
      </c>
      <c r="R132" s="5"/>
      <c r="S132" s="21"/>
    </row>
    <row r="133" spans="1:19">
      <c r="A133" s="2">
        <v>108111403</v>
      </c>
      <c r="C133" s="2" t="s">
        <v>161</v>
      </c>
      <c r="D133" s="2" t="s">
        <v>158</v>
      </c>
      <c r="E133" s="2" t="s">
        <v>70</v>
      </c>
      <c r="F133" s="2" t="s">
        <v>16</v>
      </c>
      <c r="G133" s="12">
        <v>6556257</v>
      </c>
      <c r="H133" s="5">
        <v>44747</v>
      </c>
      <c r="I133" s="13">
        <v>0.69</v>
      </c>
      <c r="J133" s="12">
        <v>271026</v>
      </c>
      <c r="K133" s="5">
        <v>0</v>
      </c>
      <c r="L133" s="7">
        <v>0</v>
      </c>
      <c r="M133" s="19"/>
      <c r="N133" s="5">
        <v>761963</v>
      </c>
      <c r="O133" s="5">
        <v>16500</v>
      </c>
      <c r="P133" s="6">
        <v>2.21</v>
      </c>
      <c r="Q133" s="12">
        <v>0</v>
      </c>
      <c r="R133" s="5"/>
      <c r="S133" s="21"/>
    </row>
    <row r="134" spans="1:19">
      <c r="A134" s="2">
        <v>108112003</v>
      </c>
      <c r="C134" s="2" t="s">
        <v>162</v>
      </c>
      <c r="D134" s="2" t="s">
        <v>158</v>
      </c>
      <c r="E134" s="2" t="s">
        <v>70</v>
      </c>
      <c r="F134" s="2" t="s">
        <v>16</v>
      </c>
      <c r="G134" s="12">
        <v>7044065</v>
      </c>
      <c r="H134" s="5">
        <v>58273</v>
      </c>
      <c r="I134" s="13">
        <v>0.83</v>
      </c>
      <c r="J134" s="12">
        <v>670719</v>
      </c>
      <c r="K134" s="5">
        <v>256120</v>
      </c>
      <c r="L134" s="7">
        <v>61.775352478027344</v>
      </c>
      <c r="M134" s="19">
        <v>0</v>
      </c>
      <c r="N134" s="5">
        <v>812975</v>
      </c>
      <c r="O134" s="5">
        <v>31996</v>
      </c>
      <c r="P134" s="6">
        <v>4.1000000000000005</v>
      </c>
      <c r="Q134" s="12">
        <v>0</v>
      </c>
      <c r="R134" s="5"/>
      <c r="S134" s="21"/>
    </row>
    <row r="135" spans="1:19">
      <c r="A135" s="2">
        <v>108112203</v>
      </c>
      <c r="C135" s="2" t="s">
        <v>163</v>
      </c>
      <c r="D135" s="2" t="s">
        <v>158</v>
      </c>
      <c r="E135" s="2" t="s">
        <v>70</v>
      </c>
      <c r="F135" s="2" t="s">
        <v>16</v>
      </c>
      <c r="G135" s="12">
        <v>13731227</v>
      </c>
      <c r="H135" s="5">
        <v>60104</v>
      </c>
      <c r="I135" s="13">
        <v>0.44</v>
      </c>
      <c r="J135" s="12">
        <v>892327</v>
      </c>
      <c r="K135" s="5">
        <v>247297.71875</v>
      </c>
      <c r="L135" s="7">
        <v>38.338993072509766</v>
      </c>
      <c r="M135" s="19">
        <v>0</v>
      </c>
      <c r="N135" s="5">
        <v>1644675</v>
      </c>
      <c r="O135" s="5">
        <v>28253</v>
      </c>
      <c r="P135" s="6">
        <v>1.7500000000000002</v>
      </c>
      <c r="Q135" s="12">
        <v>0</v>
      </c>
      <c r="R135" s="5"/>
      <c r="S135" s="21"/>
    </row>
    <row r="136" spans="1:19">
      <c r="A136" s="2">
        <v>108112502</v>
      </c>
      <c r="C136" s="2" t="s">
        <v>164</v>
      </c>
      <c r="D136" s="2" t="s">
        <v>158</v>
      </c>
      <c r="E136" s="2" t="s">
        <v>70</v>
      </c>
      <c r="F136" s="2" t="s">
        <v>16</v>
      </c>
      <c r="G136" s="12">
        <v>29744867</v>
      </c>
      <c r="H136" s="5">
        <v>378776</v>
      </c>
      <c r="I136" s="13">
        <v>1.29</v>
      </c>
      <c r="J136" s="12">
        <v>6414131</v>
      </c>
      <c r="K136" s="5">
        <v>2869893</v>
      </c>
      <c r="L136" s="7">
        <v>80.973487854003906</v>
      </c>
      <c r="M136" s="19">
        <v>0</v>
      </c>
      <c r="N136" s="5">
        <v>3717751</v>
      </c>
      <c r="O136" s="5">
        <v>202622</v>
      </c>
      <c r="P136" s="6">
        <v>5.76</v>
      </c>
      <c r="Q136" s="12">
        <v>673655</v>
      </c>
      <c r="R136" s="5">
        <v>43772</v>
      </c>
      <c r="S136" s="21">
        <v>6.9492268562316895</v>
      </c>
    </row>
    <row r="137" spans="1:19">
      <c r="A137" s="2">
        <v>108114503</v>
      </c>
      <c r="C137" s="2" t="s">
        <v>165</v>
      </c>
      <c r="D137" s="2" t="s">
        <v>158</v>
      </c>
      <c r="E137" s="2" t="s">
        <v>70</v>
      </c>
      <c r="F137" s="2" t="s">
        <v>16</v>
      </c>
      <c r="G137" s="12">
        <v>10161552</v>
      </c>
      <c r="H137" s="5">
        <v>65755</v>
      </c>
      <c r="I137" s="13">
        <v>0.65</v>
      </c>
      <c r="J137" s="12">
        <v>905816</v>
      </c>
      <c r="K137" s="5">
        <v>331882</v>
      </c>
      <c r="L137" s="7">
        <v>57.825817108154297</v>
      </c>
      <c r="M137" s="19">
        <v>0</v>
      </c>
      <c r="N137" s="5">
        <v>1033741</v>
      </c>
      <c r="O137" s="5">
        <v>25665</v>
      </c>
      <c r="P137" s="6">
        <v>2.5499999999999998</v>
      </c>
      <c r="Q137" s="12">
        <v>0</v>
      </c>
      <c r="R137" s="5"/>
      <c r="S137" s="21"/>
    </row>
    <row r="138" spans="1:19">
      <c r="A138" s="2">
        <v>108116003</v>
      </c>
      <c r="C138" s="2" t="s">
        <v>166</v>
      </c>
      <c r="D138" s="2" t="s">
        <v>158</v>
      </c>
      <c r="E138" s="2" t="s">
        <v>70</v>
      </c>
      <c r="F138" s="2" t="s">
        <v>16</v>
      </c>
      <c r="G138" s="12">
        <v>10551201</v>
      </c>
      <c r="H138" s="5">
        <v>39670</v>
      </c>
      <c r="I138" s="13">
        <v>0.38</v>
      </c>
      <c r="J138" s="12">
        <v>1016529</v>
      </c>
      <c r="K138" s="5">
        <v>351617.96875</v>
      </c>
      <c r="L138" s="7">
        <v>52.8819580078125</v>
      </c>
      <c r="M138" s="19">
        <v>0</v>
      </c>
      <c r="N138" s="5">
        <v>1502374</v>
      </c>
      <c r="O138" s="5">
        <v>39903</v>
      </c>
      <c r="P138" s="6">
        <v>2.73</v>
      </c>
      <c r="Q138" s="12">
        <v>0</v>
      </c>
      <c r="R138" s="5"/>
      <c r="S138" s="21"/>
    </row>
    <row r="139" spans="1:19">
      <c r="A139" s="2">
        <v>108116303</v>
      </c>
      <c r="C139" s="2" t="s">
        <v>167</v>
      </c>
      <c r="D139" s="2" t="s">
        <v>158</v>
      </c>
      <c r="E139" s="2" t="s">
        <v>70</v>
      </c>
      <c r="F139" s="2" t="s">
        <v>16</v>
      </c>
      <c r="G139" s="12">
        <v>7573503</v>
      </c>
      <c r="H139" s="5">
        <v>43680</v>
      </c>
      <c r="I139" s="13">
        <v>0.57999999999999996</v>
      </c>
      <c r="J139" s="12">
        <v>544062</v>
      </c>
      <c r="K139" s="5">
        <v>178805.34375</v>
      </c>
      <c r="L139" s="7">
        <v>48.953346252441406</v>
      </c>
      <c r="M139" s="19">
        <v>0</v>
      </c>
      <c r="N139" s="5">
        <v>790755</v>
      </c>
      <c r="O139" s="5">
        <v>15200</v>
      </c>
      <c r="P139" s="6">
        <v>1.96</v>
      </c>
      <c r="Q139" s="12">
        <v>0</v>
      </c>
      <c r="R139" s="5"/>
      <c r="S139" s="21"/>
    </row>
    <row r="140" spans="1:19">
      <c r="A140" s="2">
        <v>108116503</v>
      </c>
      <c r="C140" s="2" t="s">
        <v>168</v>
      </c>
      <c r="D140" s="2" t="s">
        <v>158</v>
      </c>
      <c r="E140" s="2" t="s">
        <v>70</v>
      </c>
      <c r="F140" s="2" t="s">
        <v>16</v>
      </c>
      <c r="G140" s="12">
        <v>4314015</v>
      </c>
      <c r="H140" s="5">
        <v>46354</v>
      </c>
      <c r="I140" s="13">
        <v>1.0900000000000001</v>
      </c>
      <c r="J140" s="12">
        <v>375763</v>
      </c>
      <c r="K140" s="5">
        <v>118460.2734375</v>
      </c>
      <c r="L140" s="7">
        <v>46.039257049560547</v>
      </c>
      <c r="M140" s="19">
        <v>0</v>
      </c>
      <c r="N140" s="5">
        <v>931241</v>
      </c>
      <c r="O140" s="5">
        <v>31373</v>
      </c>
      <c r="P140" s="6">
        <v>3.49</v>
      </c>
      <c r="Q140" s="12">
        <v>0</v>
      </c>
      <c r="R140" s="5"/>
      <c r="S140" s="21"/>
    </row>
    <row r="141" spans="1:19">
      <c r="A141" s="2">
        <v>108118503</v>
      </c>
      <c r="C141" s="2" t="s">
        <v>169</v>
      </c>
      <c r="D141" s="2" t="s">
        <v>158</v>
      </c>
      <c r="E141" s="2" t="s">
        <v>70</v>
      </c>
      <c r="F141" s="2" t="s">
        <v>16</v>
      </c>
      <c r="G141" s="12">
        <v>5080369</v>
      </c>
      <c r="H141" s="5">
        <v>40959</v>
      </c>
      <c r="I141" s="13">
        <v>0.80999999999999994</v>
      </c>
      <c r="J141" s="12">
        <v>1985123</v>
      </c>
      <c r="K141" s="5">
        <v>803824.8125</v>
      </c>
      <c r="L141" s="7">
        <v>68.045890808105469</v>
      </c>
      <c r="M141" s="19">
        <v>0</v>
      </c>
      <c r="N141" s="5">
        <v>1282514</v>
      </c>
      <c r="O141" s="5">
        <v>57651</v>
      </c>
      <c r="P141" s="6">
        <v>4.71</v>
      </c>
      <c r="Q141" s="12">
        <v>0</v>
      </c>
      <c r="R141" s="5"/>
      <c r="S141" s="21"/>
    </row>
    <row r="142" spans="1:19">
      <c r="A142" s="2">
        <v>109122703</v>
      </c>
      <c r="C142" s="2" t="s">
        <v>170</v>
      </c>
      <c r="D142" s="2" t="s">
        <v>171</v>
      </c>
      <c r="E142" s="2" t="s">
        <v>118</v>
      </c>
      <c r="F142" s="2" t="s">
        <v>16</v>
      </c>
      <c r="G142" s="12">
        <v>6924877</v>
      </c>
      <c r="H142" s="5">
        <v>60493</v>
      </c>
      <c r="I142" s="13">
        <v>0.88</v>
      </c>
      <c r="J142" s="12">
        <v>436531</v>
      </c>
      <c r="K142" s="5">
        <v>145766.484375</v>
      </c>
      <c r="L142" s="7">
        <v>50.13214111328125</v>
      </c>
      <c r="M142" s="19">
        <v>0</v>
      </c>
      <c r="N142" s="5">
        <v>831233</v>
      </c>
      <c r="O142" s="5">
        <v>10571</v>
      </c>
      <c r="P142" s="6">
        <v>1.29</v>
      </c>
      <c r="Q142" s="12">
        <v>0</v>
      </c>
      <c r="R142" s="5"/>
      <c r="S142" s="21"/>
    </row>
    <row r="143" spans="1:19">
      <c r="A143" s="2">
        <v>121135003</v>
      </c>
      <c r="C143" s="2" t="s">
        <v>172</v>
      </c>
      <c r="D143" s="2" t="s">
        <v>173</v>
      </c>
      <c r="E143" s="2" t="s">
        <v>98</v>
      </c>
      <c r="F143" s="2" t="s">
        <v>16</v>
      </c>
      <c r="G143" s="12">
        <v>6333140</v>
      </c>
      <c r="H143" s="5">
        <v>89804</v>
      </c>
      <c r="I143" s="13">
        <v>1.44</v>
      </c>
      <c r="J143" s="12">
        <v>219928</v>
      </c>
      <c r="K143" s="5">
        <v>0</v>
      </c>
      <c r="L143" s="7">
        <v>0</v>
      </c>
      <c r="M143" s="19"/>
      <c r="N143" s="5">
        <v>1157176</v>
      </c>
      <c r="O143" s="5">
        <v>-10263</v>
      </c>
      <c r="P143" s="6">
        <v>-0.88</v>
      </c>
      <c r="Q143" s="12">
        <v>0</v>
      </c>
      <c r="R143" s="5"/>
      <c r="S143" s="21"/>
    </row>
    <row r="144" spans="1:19">
      <c r="A144" s="2">
        <v>121135503</v>
      </c>
      <c r="C144" s="2" t="s">
        <v>174</v>
      </c>
      <c r="D144" s="2" t="s">
        <v>173</v>
      </c>
      <c r="E144" s="2" t="s">
        <v>98</v>
      </c>
      <c r="F144" s="2" t="s">
        <v>16</v>
      </c>
      <c r="G144" s="12">
        <v>11547410</v>
      </c>
      <c r="H144" s="5">
        <v>61712</v>
      </c>
      <c r="I144" s="13">
        <v>0.54</v>
      </c>
      <c r="J144" s="12">
        <v>2073109</v>
      </c>
      <c r="K144" s="5">
        <v>849485.3125</v>
      </c>
      <c r="L144" s="7">
        <v>69.423736572265625</v>
      </c>
      <c r="M144" s="19">
        <v>0</v>
      </c>
      <c r="N144" s="5">
        <v>2347140</v>
      </c>
      <c r="O144" s="5">
        <v>76632</v>
      </c>
      <c r="P144" s="6">
        <v>3.38</v>
      </c>
      <c r="Q144" s="12">
        <v>0</v>
      </c>
      <c r="R144" s="5"/>
      <c r="S144" s="21"/>
    </row>
    <row r="145" spans="1:19">
      <c r="A145" s="2">
        <v>121136503</v>
      </c>
      <c r="C145" s="2" t="s">
        <v>175</v>
      </c>
      <c r="D145" s="2" t="s">
        <v>173</v>
      </c>
      <c r="E145" s="2" t="s">
        <v>98</v>
      </c>
      <c r="F145" s="2" t="s">
        <v>16</v>
      </c>
      <c r="G145" s="12">
        <v>8568840</v>
      </c>
      <c r="H145" s="5">
        <v>100792</v>
      </c>
      <c r="I145" s="13">
        <v>1.1900000000000002</v>
      </c>
      <c r="J145" s="12">
        <v>988489</v>
      </c>
      <c r="K145" s="5">
        <v>342474.75</v>
      </c>
      <c r="L145" s="7">
        <v>53.013496398925781</v>
      </c>
      <c r="M145" s="19">
        <v>0</v>
      </c>
      <c r="N145" s="5">
        <v>1801088</v>
      </c>
      <c r="O145" s="5">
        <v>53708</v>
      </c>
      <c r="P145" s="6">
        <v>3.0700000000000003</v>
      </c>
      <c r="Q145" s="12">
        <v>0</v>
      </c>
      <c r="R145" s="5"/>
      <c r="S145" s="21"/>
    </row>
    <row r="146" spans="1:19">
      <c r="A146" s="2">
        <v>121136603</v>
      </c>
      <c r="C146" s="2" t="s">
        <v>176</v>
      </c>
      <c r="D146" s="2" t="s">
        <v>173</v>
      </c>
      <c r="E146" s="2" t="s">
        <v>98</v>
      </c>
      <c r="F146" s="2" t="s">
        <v>16</v>
      </c>
      <c r="G146" s="12">
        <v>14971766</v>
      </c>
      <c r="H146" s="5">
        <v>229066</v>
      </c>
      <c r="I146" s="13">
        <v>1.55</v>
      </c>
      <c r="J146" s="12">
        <v>4332636</v>
      </c>
      <c r="K146" s="5">
        <v>1997331.5</v>
      </c>
      <c r="L146" s="7">
        <v>85.527671813964844</v>
      </c>
      <c r="M146" s="19">
        <v>12.416069984436035</v>
      </c>
      <c r="N146" s="5">
        <v>2499624</v>
      </c>
      <c r="O146" s="5">
        <v>142334</v>
      </c>
      <c r="P146" s="6">
        <v>6.04</v>
      </c>
      <c r="Q146" s="12">
        <v>0</v>
      </c>
      <c r="R146" s="5"/>
      <c r="S146" s="21"/>
    </row>
    <row r="147" spans="1:19">
      <c r="A147" s="2">
        <v>121139004</v>
      </c>
      <c r="C147" s="2" t="s">
        <v>177</v>
      </c>
      <c r="D147" s="2" t="s">
        <v>173</v>
      </c>
      <c r="E147" s="2" t="s">
        <v>98</v>
      </c>
      <c r="F147" s="2" t="s">
        <v>16</v>
      </c>
      <c r="G147" s="12">
        <v>4644706</v>
      </c>
      <c r="H147" s="5">
        <v>54149</v>
      </c>
      <c r="I147" s="13">
        <v>1.18</v>
      </c>
      <c r="J147" s="12">
        <v>343256</v>
      </c>
      <c r="K147" s="5">
        <v>122393.609375</v>
      </c>
      <c r="L147" s="7">
        <v>55.416229248046875</v>
      </c>
      <c r="M147" s="19">
        <v>0</v>
      </c>
      <c r="N147" s="5">
        <v>673220</v>
      </c>
      <c r="O147" s="5">
        <v>21039</v>
      </c>
      <c r="P147" s="6">
        <v>3.2300000000000004</v>
      </c>
      <c r="Q147" s="12">
        <v>0</v>
      </c>
      <c r="R147" s="5"/>
      <c r="S147" s="21"/>
    </row>
    <row r="148" spans="1:19">
      <c r="A148" s="2">
        <v>110141003</v>
      </c>
      <c r="C148" s="2" t="s">
        <v>178</v>
      </c>
      <c r="D148" s="2" t="s">
        <v>179</v>
      </c>
      <c r="E148" s="2" t="s">
        <v>118</v>
      </c>
      <c r="F148" s="2" t="s">
        <v>16</v>
      </c>
      <c r="G148" s="12">
        <v>9951449</v>
      </c>
      <c r="H148" s="5">
        <v>64313</v>
      </c>
      <c r="I148" s="13">
        <v>0.65</v>
      </c>
      <c r="J148" s="12">
        <v>310813</v>
      </c>
      <c r="K148" s="5">
        <v>0</v>
      </c>
      <c r="L148" s="7">
        <v>0</v>
      </c>
      <c r="M148" s="19"/>
      <c r="N148" s="5">
        <v>1701515</v>
      </c>
      <c r="O148" s="5">
        <v>45359</v>
      </c>
      <c r="P148" s="6">
        <v>2.74</v>
      </c>
      <c r="Q148" s="12">
        <v>64435</v>
      </c>
      <c r="R148" s="5">
        <v>-15132</v>
      </c>
      <c r="S148" s="21">
        <v>-19.017934799194336</v>
      </c>
    </row>
    <row r="149" spans="1:19">
      <c r="A149" s="2">
        <v>110141103</v>
      </c>
      <c r="C149" s="2" t="s">
        <v>180</v>
      </c>
      <c r="D149" s="2" t="s">
        <v>179</v>
      </c>
      <c r="E149" s="2" t="s">
        <v>118</v>
      </c>
      <c r="F149" s="2" t="s">
        <v>16</v>
      </c>
      <c r="G149" s="12">
        <v>10604366</v>
      </c>
      <c r="H149" s="5">
        <v>111132</v>
      </c>
      <c r="I149" s="13">
        <v>1.06</v>
      </c>
      <c r="J149" s="12">
        <v>988848</v>
      </c>
      <c r="K149" s="5">
        <v>289947.0625</v>
      </c>
      <c r="L149" s="7">
        <v>41.486148834228516</v>
      </c>
      <c r="M149" s="19">
        <v>0</v>
      </c>
      <c r="N149" s="5">
        <v>2350734</v>
      </c>
      <c r="O149" s="5">
        <v>43114</v>
      </c>
      <c r="P149" s="6">
        <v>1.87</v>
      </c>
      <c r="Q149" s="12">
        <v>35207</v>
      </c>
      <c r="R149" s="5">
        <v>7522</v>
      </c>
      <c r="S149" s="21">
        <v>27.169948577880859</v>
      </c>
    </row>
    <row r="150" spans="1:19">
      <c r="A150" s="2">
        <v>110147003</v>
      </c>
      <c r="C150" s="2" t="s">
        <v>181</v>
      </c>
      <c r="D150" s="2" t="s">
        <v>179</v>
      </c>
      <c r="E150" s="2" t="s">
        <v>118</v>
      </c>
      <c r="F150" s="2" t="s">
        <v>16</v>
      </c>
      <c r="G150" s="12">
        <v>7079199</v>
      </c>
      <c r="H150" s="5">
        <v>79848</v>
      </c>
      <c r="I150" s="13">
        <v>1.1400000000000001</v>
      </c>
      <c r="J150" s="12">
        <v>1048242</v>
      </c>
      <c r="K150" s="5">
        <v>427409.0625</v>
      </c>
      <c r="L150" s="7">
        <v>68.844459533691406</v>
      </c>
      <c r="M150" s="19">
        <v>0</v>
      </c>
      <c r="N150" s="5">
        <v>1175684</v>
      </c>
      <c r="O150" s="5">
        <v>28675</v>
      </c>
      <c r="P150" s="6">
        <v>2.5</v>
      </c>
      <c r="Q150" s="12">
        <v>0</v>
      </c>
      <c r="R150" s="5"/>
      <c r="S150" s="21"/>
    </row>
    <row r="151" spans="1:19">
      <c r="A151" s="2">
        <v>110148002</v>
      </c>
      <c r="C151" s="2" t="s">
        <v>182</v>
      </c>
      <c r="D151" s="2" t="s">
        <v>179</v>
      </c>
      <c r="E151" s="2" t="s">
        <v>118</v>
      </c>
      <c r="F151" s="2" t="s">
        <v>16</v>
      </c>
      <c r="G151" s="12">
        <v>13964609</v>
      </c>
      <c r="H151" s="5">
        <v>188299</v>
      </c>
      <c r="I151" s="13">
        <v>1.37</v>
      </c>
      <c r="J151" s="12">
        <v>310013</v>
      </c>
      <c r="K151" s="5">
        <v>0</v>
      </c>
      <c r="L151" s="7">
        <v>0</v>
      </c>
      <c r="M151" s="19"/>
      <c r="N151" s="5">
        <v>3711256</v>
      </c>
      <c r="O151" s="5">
        <v>56076</v>
      </c>
      <c r="P151" s="6">
        <v>1.53</v>
      </c>
      <c r="Q151" s="12">
        <v>240646</v>
      </c>
      <c r="R151" s="5">
        <v>-24319</v>
      </c>
      <c r="S151" s="21">
        <v>-9.1781930923461914</v>
      </c>
    </row>
    <row r="152" spans="1:19">
      <c r="A152" s="2">
        <v>124150503</v>
      </c>
      <c r="C152" s="2" t="s">
        <v>183</v>
      </c>
      <c r="D152" s="2" t="s">
        <v>184</v>
      </c>
      <c r="E152" s="2" t="s">
        <v>185</v>
      </c>
      <c r="F152" s="2" t="s">
        <v>16</v>
      </c>
      <c r="G152" s="12">
        <v>17835566</v>
      </c>
      <c r="H152" s="5">
        <v>116661</v>
      </c>
      <c r="I152" s="13">
        <v>0.66</v>
      </c>
      <c r="J152" s="12">
        <v>4695325</v>
      </c>
      <c r="K152" s="5">
        <v>1970323.875</v>
      </c>
      <c r="L152" s="7">
        <v>72.305435180664063</v>
      </c>
      <c r="M152" s="19">
        <v>0</v>
      </c>
      <c r="N152" s="5">
        <v>3693125</v>
      </c>
      <c r="O152" s="5">
        <v>76329</v>
      </c>
      <c r="P152" s="6">
        <v>2.11</v>
      </c>
      <c r="Q152" s="12">
        <v>0</v>
      </c>
      <c r="R152" s="5"/>
      <c r="S152" s="21"/>
    </row>
    <row r="153" spans="1:19">
      <c r="A153" s="2">
        <v>124151902</v>
      </c>
      <c r="C153" s="2" t="s">
        <v>186</v>
      </c>
      <c r="D153" s="2" t="s">
        <v>184</v>
      </c>
      <c r="E153" s="2" t="s">
        <v>185</v>
      </c>
      <c r="F153" s="2" t="s">
        <v>16</v>
      </c>
      <c r="G153" s="12">
        <v>35621701</v>
      </c>
      <c r="H153" s="5">
        <v>364764</v>
      </c>
      <c r="I153" s="13">
        <v>1.03</v>
      </c>
      <c r="J153" s="12">
        <v>10861320</v>
      </c>
      <c r="K153" s="5">
        <v>4878745</v>
      </c>
      <c r="L153" s="7">
        <v>81.549247741699219</v>
      </c>
      <c r="M153" s="19">
        <v>20.743722915649414</v>
      </c>
      <c r="N153" s="5">
        <v>8574236</v>
      </c>
      <c r="O153" s="5">
        <v>237485</v>
      </c>
      <c r="P153" s="6">
        <v>2.85</v>
      </c>
      <c r="Q153" s="12">
        <v>0</v>
      </c>
      <c r="R153" s="5"/>
      <c r="S153" s="21"/>
    </row>
    <row r="154" spans="1:19">
      <c r="A154" s="2">
        <v>124152003</v>
      </c>
      <c r="C154" s="2" t="s">
        <v>187</v>
      </c>
      <c r="D154" s="2" t="s">
        <v>184</v>
      </c>
      <c r="E154" s="2" t="s">
        <v>185</v>
      </c>
      <c r="F154" s="2" t="s">
        <v>16</v>
      </c>
      <c r="G154" s="12">
        <v>19682418</v>
      </c>
      <c r="H154" s="5">
        <v>218697</v>
      </c>
      <c r="I154" s="13">
        <v>1.1199999999999999</v>
      </c>
      <c r="J154" s="12">
        <v>2927405</v>
      </c>
      <c r="K154" s="5">
        <v>1026230.4375</v>
      </c>
      <c r="L154" s="7">
        <v>53.978755950927734</v>
      </c>
      <c r="M154" s="19">
        <v>0</v>
      </c>
      <c r="N154" s="5">
        <v>7379622</v>
      </c>
      <c r="O154" s="5">
        <v>505720</v>
      </c>
      <c r="P154" s="6">
        <v>7.3599999999999994</v>
      </c>
      <c r="Q154" s="12">
        <v>0</v>
      </c>
      <c r="R154" s="5"/>
      <c r="S154" s="21"/>
    </row>
    <row r="155" spans="1:19">
      <c r="A155" s="2">
        <v>124153503</v>
      </c>
      <c r="C155" s="2" t="s">
        <v>188</v>
      </c>
      <c r="D155" s="2" t="s">
        <v>184</v>
      </c>
      <c r="E155" s="2" t="s">
        <v>185</v>
      </c>
      <c r="F155" s="2" t="s">
        <v>16</v>
      </c>
      <c r="G155" s="12">
        <v>4467801</v>
      </c>
      <c r="H155" s="5">
        <v>48226</v>
      </c>
      <c r="I155" s="13">
        <v>1.0900000000000001</v>
      </c>
      <c r="J155" s="12">
        <v>136602</v>
      </c>
      <c r="K155" s="5">
        <v>0</v>
      </c>
      <c r="L155" s="7">
        <v>0</v>
      </c>
      <c r="M155" s="19"/>
      <c r="N155" s="5">
        <v>1674279</v>
      </c>
      <c r="O155" s="5">
        <v>19754</v>
      </c>
      <c r="P155" s="6">
        <v>1.1900000000000002</v>
      </c>
      <c r="Q155" s="12">
        <v>0</v>
      </c>
      <c r="R155" s="5"/>
      <c r="S155" s="21"/>
    </row>
    <row r="156" spans="1:19">
      <c r="A156" s="2">
        <v>124154003</v>
      </c>
      <c r="C156" s="2" t="s">
        <v>189</v>
      </c>
      <c r="D156" s="2" t="s">
        <v>184</v>
      </c>
      <c r="E156" s="2" t="s">
        <v>185</v>
      </c>
      <c r="F156" s="2" t="s">
        <v>16</v>
      </c>
      <c r="G156" s="12">
        <v>8556967</v>
      </c>
      <c r="H156" s="5">
        <v>82922</v>
      </c>
      <c r="I156" s="13">
        <v>0.98</v>
      </c>
      <c r="J156" s="12">
        <v>916439</v>
      </c>
      <c r="K156" s="5">
        <v>7911.009765625</v>
      </c>
      <c r="L156" s="7">
        <v>0.87075024843215942</v>
      </c>
      <c r="M156" s="19">
        <v>0</v>
      </c>
      <c r="N156" s="5">
        <v>2200657</v>
      </c>
      <c r="O156" s="5">
        <v>57419</v>
      </c>
      <c r="P156" s="6">
        <v>2.68</v>
      </c>
      <c r="Q156" s="12">
        <v>0</v>
      </c>
      <c r="R156" s="5"/>
      <c r="S156" s="21"/>
    </row>
    <row r="157" spans="1:19">
      <c r="A157" s="2">
        <v>124156503</v>
      </c>
      <c r="C157" s="2" t="s">
        <v>190</v>
      </c>
      <c r="D157" s="2" t="s">
        <v>184</v>
      </c>
      <c r="E157" s="2" t="s">
        <v>185</v>
      </c>
      <c r="F157" s="2" t="s">
        <v>16</v>
      </c>
      <c r="G157" s="12">
        <v>7850044</v>
      </c>
      <c r="H157" s="5">
        <v>68762</v>
      </c>
      <c r="I157" s="13">
        <v>0.88</v>
      </c>
      <c r="J157" s="12">
        <v>483306</v>
      </c>
      <c r="K157" s="5">
        <v>82409.5625</v>
      </c>
      <c r="L157" s="7">
        <v>20.55632209777832</v>
      </c>
      <c r="M157" s="19">
        <v>100</v>
      </c>
      <c r="N157" s="5">
        <v>1828971</v>
      </c>
      <c r="O157" s="5">
        <v>88774</v>
      </c>
      <c r="P157" s="6">
        <v>5.0999999999999996</v>
      </c>
      <c r="Q157" s="12">
        <v>198637</v>
      </c>
      <c r="R157" s="5">
        <v>-6616</v>
      </c>
      <c r="S157" s="21">
        <v>-3.2233390808105469</v>
      </c>
    </row>
    <row r="158" spans="1:19">
      <c r="A158" s="2">
        <v>124156603</v>
      </c>
      <c r="C158" s="2" t="s">
        <v>191</v>
      </c>
      <c r="D158" s="2" t="s">
        <v>184</v>
      </c>
      <c r="E158" s="2" t="s">
        <v>185</v>
      </c>
      <c r="F158" s="2" t="s">
        <v>16</v>
      </c>
      <c r="G158" s="12">
        <v>9088175</v>
      </c>
      <c r="H158" s="5">
        <v>116380</v>
      </c>
      <c r="I158" s="13">
        <v>1.3</v>
      </c>
      <c r="J158" s="12">
        <v>292196</v>
      </c>
      <c r="K158" s="5">
        <v>0</v>
      </c>
      <c r="L158" s="7">
        <v>0</v>
      </c>
      <c r="M158" s="19"/>
      <c r="N158" s="5">
        <v>2967554</v>
      </c>
      <c r="O158" s="5">
        <v>196960</v>
      </c>
      <c r="P158" s="6">
        <v>7.1099999999999994</v>
      </c>
      <c r="Q158" s="12">
        <v>0</v>
      </c>
      <c r="R158" s="5"/>
      <c r="S158" s="21"/>
    </row>
    <row r="159" spans="1:19">
      <c r="A159" s="2">
        <v>124156703</v>
      </c>
      <c r="C159" s="2" t="s">
        <v>192</v>
      </c>
      <c r="D159" s="2" t="s">
        <v>184</v>
      </c>
      <c r="E159" s="2" t="s">
        <v>185</v>
      </c>
      <c r="F159" s="2" t="s">
        <v>16</v>
      </c>
      <c r="G159" s="12">
        <v>16872308</v>
      </c>
      <c r="H159" s="5">
        <v>95133</v>
      </c>
      <c r="I159" s="13">
        <v>0.57000000000000006</v>
      </c>
      <c r="J159" s="12">
        <v>3997556</v>
      </c>
      <c r="K159" s="5">
        <v>1712451.625</v>
      </c>
      <c r="L159" s="7">
        <v>74.939750671386719</v>
      </c>
      <c r="M159" s="19">
        <v>0</v>
      </c>
      <c r="N159" s="5">
        <v>3238890</v>
      </c>
      <c r="O159" s="5">
        <v>105134</v>
      </c>
      <c r="P159" s="6">
        <v>3.35</v>
      </c>
      <c r="Q159" s="12">
        <v>0</v>
      </c>
      <c r="R159" s="5"/>
      <c r="S159" s="21"/>
    </row>
    <row r="160" spans="1:19">
      <c r="A160" s="2">
        <v>124157203</v>
      </c>
      <c r="C160" s="2" t="s">
        <v>193</v>
      </c>
      <c r="D160" s="2" t="s">
        <v>184</v>
      </c>
      <c r="E160" s="2" t="s">
        <v>185</v>
      </c>
      <c r="F160" s="2" t="s">
        <v>16</v>
      </c>
      <c r="G160" s="12">
        <v>7297877</v>
      </c>
      <c r="H160" s="5">
        <v>81283</v>
      </c>
      <c r="I160" s="13">
        <v>1.1299999999999999</v>
      </c>
      <c r="J160" s="12">
        <v>127795</v>
      </c>
      <c r="K160" s="5">
        <v>0</v>
      </c>
      <c r="L160" s="7">
        <v>0</v>
      </c>
      <c r="M160" s="19"/>
      <c r="N160" s="5">
        <v>1945169</v>
      </c>
      <c r="O160" s="5">
        <v>55705</v>
      </c>
      <c r="P160" s="6">
        <v>2.9499999999999997</v>
      </c>
      <c r="Q160" s="12">
        <v>0</v>
      </c>
      <c r="R160" s="5"/>
      <c r="S160" s="21"/>
    </row>
    <row r="161" spans="1:19">
      <c r="A161" s="2">
        <v>124157802</v>
      </c>
      <c r="C161" s="2" t="s">
        <v>194</v>
      </c>
      <c r="D161" s="2" t="s">
        <v>184</v>
      </c>
      <c r="E161" s="2" t="s">
        <v>185</v>
      </c>
      <c r="F161" s="2" t="s">
        <v>16</v>
      </c>
      <c r="G161" s="12">
        <v>5797376</v>
      </c>
      <c r="H161" s="5">
        <v>75166</v>
      </c>
      <c r="I161" s="13">
        <v>1.31</v>
      </c>
      <c r="J161" s="12">
        <v>199614</v>
      </c>
      <c r="K161" s="5">
        <v>0</v>
      </c>
      <c r="L161" s="7">
        <v>0</v>
      </c>
      <c r="M161" s="19"/>
      <c r="N161" s="5">
        <v>2636047</v>
      </c>
      <c r="O161" s="5">
        <v>38324</v>
      </c>
      <c r="P161" s="6">
        <v>1.48</v>
      </c>
      <c r="Q161" s="12">
        <v>0</v>
      </c>
      <c r="R161" s="5"/>
      <c r="S161" s="21"/>
    </row>
    <row r="162" spans="1:19">
      <c r="A162" s="2">
        <v>124158503</v>
      </c>
      <c r="C162" s="2" t="s">
        <v>195</v>
      </c>
      <c r="D162" s="2" t="s">
        <v>184</v>
      </c>
      <c r="E162" s="2" t="s">
        <v>185</v>
      </c>
      <c r="F162" s="2" t="s">
        <v>16</v>
      </c>
      <c r="G162" s="12">
        <v>4608738</v>
      </c>
      <c r="H162" s="5">
        <v>40571</v>
      </c>
      <c r="I162" s="13">
        <v>0.89</v>
      </c>
      <c r="J162" s="12">
        <v>127325</v>
      </c>
      <c r="K162" s="5">
        <v>0</v>
      </c>
      <c r="L162" s="7">
        <v>0</v>
      </c>
      <c r="M162" s="19"/>
      <c r="N162" s="5">
        <v>1916310</v>
      </c>
      <c r="O162" s="5">
        <v>31837</v>
      </c>
      <c r="P162" s="6">
        <v>1.69</v>
      </c>
      <c r="Q162" s="12">
        <v>0</v>
      </c>
      <c r="R162" s="5"/>
      <c r="S162" s="21"/>
    </row>
    <row r="163" spans="1:19">
      <c r="A163" s="2">
        <v>124159002</v>
      </c>
      <c r="C163" s="2" t="s">
        <v>196</v>
      </c>
      <c r="D163" s="2" t="s">
        <v>184</v>
      </c>
      <c r="E163" s="2" t="s">
        <v>185</v>
      </c>
      <c r="F163" s="2" t="s">
        <v>16</v>
      </c>
      <c r="G163" s="12">
        <v>13884881</v>
      </c>
      <c r="H163" s="5">
        <v>199119</v>
      </c>
      <c r="I163" s="13">
        <v>1.4500000000000002</v>
      </c>
      <c r="J163" s="12">
        <v>399095</v>
      </c>
      <c r="K163" s="5">
        <v>0</v>
      </c>
      <c r="L163" s="7">
        <v>0</v>
      </c>
      <c r="M163" s="19"/>
      <c r="N163" s="5">
        <v>5666126</v>
      </c>
      <c r="O163" s="5">
        <v>56698</v>
      </c>
      <c r="P163" s="6">
        <v>1.01</v>
      </c>
      <c r="Q163" s="12">
        <v>0</v>
      </c>
      <c r="R163" s="5"/>
      <c r="S163" s="21"/>
    </row>
    <row r="164" spans="1:19">
      <c r="A164" s="2">
        <v>106160303</v>
      </c>
      <c r="C164" s="2" t="s">
        <v>197</v>
      </c>
      <c r="D164" s="2" t="s">
        <v>198</v>
      </c>
      <c r="E164" s="2" t="s">
        <v>76</v>
      </c>
      <c r="F164" s="2" t="s">
        <v>16</v>
      </c>
      <c r="G164" s="12">
        <v>6346255</v>
      </c>
      <c r="H164" s="5">
        <v>18989</v>
      </c>
      <c r="I164" s="13">
        <v>0.3</v>
      </c>
      <c r="J164" s="12">
        <v>151489</v>
      </c>
      <c r="K164" s="5">
        <v>0</v>
      </c>
      <c r="L164" s="7">
        <v>0</v>
      </c>
      <c r="M164" s="19"/>
      <c r="N164" s="5">
        <v>817207</v>
      </c>
      <c r="O164" s="5">
        <v>11327</v>
      </c>
      <c r="P164" s="6">
        <v>1.41</v>
      </c>
      <c r="Q164" s="12">
        <v>0</v>
      </c>
      <c r="R164" s="5"/>
      <c r="S164" s="21"/>
    </row>
    <row r="165" spans="1:19">
      <c r="A165" s="2">
        <v>106161203</v>
      </c>
      <c r="C165" s="2" t="s">
        <v>199</v>
      </c>
      <c r="D165" s="2" t="s">
        <v>198</v>
      </c>
      <c r="E165" s="2" t="s">
        <v>76</v>
      </c>
      <c r="F165" s="2" t="s">
        <v>16</v>
      </c>
      <c r="G165" s="12">
        <v>4151834</v>
      </c>
      <c r="H165" s="5">
        <v>71266</v>
      </c>
      <c r="I165" s="13">
        <v>1.7500000000000002</v>
      </c>
      <c r="J165" s="12">
        <v>493250</v>
      </c>
      <c r="K165" s="5">
        <v>196920.5625</v>
      </c>
      <c r="L165" s="7">
        <v>66.453254699707031</v>
      </c>
      <c r="M165" s="19">
        <v>0</v>
      </c>
      <c r="N165" s="5">
        <v>771918</v>
      </c>
      <c r="O165" s="5">
        <v>53486</v>
      </c>
      <c r="P165" s="6">
        <v>7.4399999999999995</v>
      </c>
      <c r="Q165" s="12">
        <v>0</v>
      </c>
      <c r="R165" s="5"/>
      <c r="S165" s="21"/>
    </row>
    <row r="166" spans="1:19">
      <c r="A166" s="2">
        <v>106161703</v>
      </c>
      <c r="C166" s="2" t="s">
        <v>200</v>
      </c>
      <c r="D166" s="2" t="s">
        <v>198</v>
      </c>
      <c r="E166" s="2" t="s">
        <v>76</v>
      </c>
      <c r="F166" s="2" t="s">
        <v>16</v>
      </c>
      <c r="G166" s="12">
        <v>5996348</v>
      </c>
      <c r="H166" s="5">
        <v>40143</v>
      </c>
      <c r="I166" s="13">
        <v>0.67</v>
      </c>
      <c r="J166" s="12">
        <v>433894</v>
      </c>
      <c r="K166" s="5">
        <v>137661.4375</v>
      </c>
      <c r="L166" s="7">
        <v>46.470726013183594</v>
      </c>
      <c r="M166" s="19">
        <v>0</v>
      </c>
      <c r="N166" s="5">
        <v>922699</v>
      </c>
      <c r="O166" s="5">
        <v>35203</v>
      </c>
      <c r="P166" s="6">
        <v>3.9699999999999998</v>
      </c>
      <c r="Q166" s="12">
        <v>106293</v>
      </c>
      <c r="R166" s="5">
        <v>7354</v>
      </c>
      <c r="S166" s="21">
        <v>7.4328627586364746</v>
      </c>
    </row>
    <row r="167" spans="1:19">
      <c r="A167" s="2">
        <v>106166503</v>
      </c>
      <c r="C167" s="2" t="s">
        <v>201</v>
      </c>
      <c r="D167" s="2" t="s">
        <v>198</v>
      </c>
      <c r="E167" s="2" t="s">
        <v>76</v>
      </c>
      <c r="F167" s="2" t="s">
        <v>16</v>
      </c>
      <c r="G167" s="12">
        <v>8402459</v>
      </c>
      <c r="H167" s="5">
        <v>49936</v>
      </c>
      <c r="I167" s="13">
        <v>0.6</v>
      </c>
      <c r="J167" s="12">
        <v>760155</v>
      </c>
      <c r="K167" s="5">
        <v>282635.5625</v>
      </c>
      <c r="L167" s="7">
        <v>59.188282012939453</v>
      </c>
      <c r="M167" s="19">
        <v>0</v>
      </c>
      <c r="N167" s="5">
        <v>1078875</v>
      </c>
      <c r="O167" s="5">
        <v>55063</v>
      </c>
      <c r="P167" s="6">
        <v>5.38</v>
      </c>
      <c r="Q167" s="12">
        <v>0</v>
      </c>
      <c r="R167" s="5"/>
      <c r="S167" s="21"/>
    </row>
    <row r="168" spans="1:19">
      <c r="A168" s="2">
        <v>106167504</v>
      </c>
      <c r="C168" s="2" t="s">
        <v>202</v>
      </c>
      <c r="D168" s="2" t="s">
        <v>198</v>
      </c>
      <c r="E168" s="2" t="s">
        <v>76</v>
      </c>
      <c r="F168" s="2" t="s">
        <v>16</v>
      </c>
      <c r="G168" s="12">
        <v>3879543</v>
      </c>
      <c r="H168" s="5">
        <v>19948</v>
      </c>
      <c r="I168" s="13">
        <v>0.52</v>
      </c>
      <c r="J168" s="12">
        <v>330695</v>
      </c>
      <c r="K168" s="5">
        <v>119701.640625</v>
      </c>
      <c r="L168" s="7">
        <v>56.732421875</v>
      </c>
      <c r="M168" s="19">
        <v>0</v>
      </c>
      <c r="N168" s="5">
        <v>500222</v>
      </c>
      <c r="O168" s="5">
        <v>20231</v>
      </c>
      <c r="P168" s="6">
        <v>4.21</v>
      </c>
      <c r="Q168" s="12">
        <v>0</v>
      </c>
      <c r="R168" s="5"/>
      <c r="S168" s="21"/>
    </row>
    <row r="169" spans="1:19">
      <c r="A169" s="2">
        <v>106168003</v>
      </c>
      <c r="C169" s="2" t="s">
        <v>203</v>
      </c>
      <c r="D169" s="2" t="s">
        <v>198</v>
      </c>
      <c r="E169" s="2" t="s">
        <v>76</v>
      </c>
      <c r="F169" s="2" t="s">
        <v>16</v>
      </c>
      <c r="G169" s="12">
        <v>10055672</v>
      </c>
      <c r="H169" s="5">
        <v>60007</v>
      </c>
      <c r="I169" s="13">
        <v>0.6</v>
      </c>
      <c r="J169" s="12">
        <v>878581</v>
      </c>
      <c r="K169" s="5">
        <v>324325</v>
      </c>
      <c r="L169" s="7">
        <v>58.515380859375</v>
      </c>
      <c r="M169" s="19">
        <v>0</v>
      </c>
      <c r="N169" s="5">
        <v>1202451</v>
      </c>
      <c r="O169" s="5">
        <v>56205</v>
      </c>
      <c r="P169" s="6">
        <v>4.9000000000000004</v>
      </c>
      <c r="Q169" s="12">
        <v>0</v>
      </c>
      <c r="R169" s="5"/>
      <c r="S169" s="21"/>
    </row>
    <row r="170" spans="1:19">
      <c r="A170" s="2">
        <v>106169003</v>
      </c>
      <c r="C170" s="2" t="s">
        <v>204</v>
      </c>
      <c r="D170" s="2" t="s">
        <v>198</v>
      </c>
      <c r="E170" s="2" t="s">
        <v>76</v>
      </c>
      <c r="F170" s="2" t="s">
        <v>16</v>
      </c>
      <c r="G170" s="12">
        <v>6679816</v>
      </c>
      <c r="H170" s="5">
        <v>27533</v>
      </c>
      <c r="I170" s="13">
        <v>0.41000000000000003</v>
      </c>
      <c r="J170" s="12">
        <v>569660</v>
      </c>
      <c r="K170" s="5">
        <v>205941.671875</v>
      </c>
      <c r="L170" s="7">
        <v>56.621196746826172</v>
      </c>
      <c r="M170" s="19">
        <v>0</v>
      </c>
      <c r="N170" s="5">
        <v>914927</v>
      </c>
      <c r="O170" s="5">
        <v>43307</v>
      </c>
      <c r="P170" s="6">
        <v>4.97</v>
      </c>
      <c r="Q170" s="12">
        <v>0</v>
      </c>
      <c r="R170" s="5"/>
      <c r="S170" s="21"/>
    </row>
    <row r="171" spans="1:19">
      <c r="A171" s="2">
        <v>110171003</v>
      </c>
      <c r="C171" s="2" t="s">
        <v>205</v>
      </c>
      <c r="D171" s="2" t="s">
        <v>206</v>
      </c>
      <c r="E171" s="2" t="s">
        <v>118</v>
      </c>
      <c r="F171" s="2" t="s">
        <v>16</v>
      </c>
      <c r="G171" s="12">
        <v>15665095</v>
      </c>
      <c r="H171" s="5">
        <v>93655</v>
      </c>
      <c r="I171" s="13">
        <v>0.6</v>
      </c>
      <c r="J171" s="12">
        <v>1579001</v>
      </c>
      <c r="K171" s="5">
        <v>553640.125</v>
      </c>
      <c r="L171" s="7">
        <v>53.994655609130859</v>
      </c>
      <c r="M171" s="19">
        <v>0</v>
      </c>
      <c r="N171" s="5">
        <v>2411031</v>
      </c>
      <c r="O171" s="5">
        <v>75766</v>
      </c>
      <c r="P171" s="6">
        <v>3.2399999999999998</v>
      </c>
      <c r="Q171" s="12">
        <v>0</v>
      </c>
      <c r="R171" s="5"/>
      <c r="S171" s="21"/>
    </row>
    <row r="172" spans="1:19">
      <c r="A172" s="2">
        <v>110171803</v>
      </c>
      <c r="C172" s="2" t="s">
        <v>207</v>
      </c>
      <c r="D172" s="2" t="s">
        <v>206</v>
      </c>
      <c r="E172" s="2" t="s">
        <v>118</v>
      </c>
      <c r="F172" s="2" t="s">
        <v>16</v>
      </c>
      <c r="G172" s="12">
        <v>8923446</v>
      </c>
      <c r="H172" s="5">
        <v>57614</v>
      </c>
      <c r="I172" s="13">
        <v>0.65</v>
      </c>
      <c r="J172" s="12">
        <v>1002081</v>
      </c>
      <c r="K172" s="5">
        <v>389019.90625</v>
      </c>
      <c r="L172" s="7">
        <v>63.455326080322266</v>
      </c>
      <c r="M172" s="19">
        <v>0</v>
      </c>
      <c r="N172" s="5">
        <v>1045616</v>
      </c>
      <c r="O172" s="5">
        <v>25317</v>
      </c>
      <c r="P172" s="6">
        <v>2.48</v>
      </c>
      <c r="Q172" s="12">
        <v>0</v>
      </c>
      <c r="R172" s="5"/>
      <c r="S172" s="21"/>
    </row>
    <row r="173" spans="1:19">
      <c r="A173" s="2">
        <v>106172003</v>
      </c>
      <c r="C173" s="2" t="s">
        <v>208</v>
      </c>
      <c r="D173" s="2" t="s">
        <v>206</v>
      </c>
      <c r="E173" s="2" t="s">
        <v>118</v>
      </c>
      <c r="F173" s="2" t="s">
        <v>16</v>
      </c>
      <c r="G173" s="12">
        <v>19900760</v>
      </c>
      <c r="H173" s="5">
        <v>109168</v>
      </c>
      <c r="I173" s="13">
        <v>0.54999999999999993</v>
      </c>
      <c r="J173" s="12">
        <v>3492612</v>
      </c>
      <c r="K173" s="5">
        <v>1396126.25</v>
      </c>
      <c r="L173" s="7">
        <v>66.593643188476563</v>
      </c>
      <c r="M173" s="19">
        <v>0</v>
      </c>
      <c r="N173" s="5">
        <v>3964673</v>
      </c>
      <c r="O173" s="5">
        <v>109624</v>
      </c>
      <c r="P173" s="6">
        <v>2.8400000000000003</v>
      </c>
      <c r="Q173" s="12">
        <v>0</v>
      </c>
      <c r="R173" s="5"/>
      <c r="S173" s="21"/>
    </row>
    <row r="174" spans="1:19">
      <c r="A174" s="2">
        <v>110173003</v>
      </c>
      <c r="C174" s="2" t="s">
        <v>209</v>
      </c>
      <c r="D174" s="2" t="s">
        <v>206</v>
      </c>
      <c r="E174" s="2" t="s">
        <v>118</v>
      </c>
      <c r="F174" s="2" t="s">
        <v>16</v>
      </c>
      <c r="G174" s="12">
        <v>6753671</v>
      </c>
      <c r="H174" s="5">
        <v>51730</v>
      </c>
      <c r="I174" s="13">
        <v>0.77</v>
      </c>
      <c r="J174" s="12">
        <v>799458</v>
      </c>
      <c r="K174" s="5">
        <v>311981.09375</v>
      </c>
      <c r="L174" s="7">
        <v>63.999149322509766</v>
      </c>
      <c r="M174" s="19">
        <v>0</v>
      </c>
      <c r="N174" s="5">
        <v>905354</v>
      </c>
      <c r="O174" s="5">
        <v>29416</v>
      </c>
      <c r="P174" s="6">
        <v>3.36</v>
      </c>
      <c r="Q174" s="12">
        <v>0</v>
      </c>
      <c r="R174" s="5"/>
      <c r="S174" s="21"/>
    </row>
    <row r="175" spans="1:19">
      <c r="A175" s="2">
        <v>110173504</v>
      </c>
      <c r="C175" s="2" t="s">
        <v>210</v>
      </c>
      <c r="D175" s="2" t="s">
        <v>206</v>
      </c>
      <c r="E175" s="2" t="s">
        <v>118</v>
      </c>
      <c r="F175" s="2" t="s">
        <v>16</v>
      </c>
      <c r="G175" s="12">
        <v>3082382</v>
      </c>
      <c r="H175" s="5">
        <v>3934</v>
      </c>
      <c r="I175" s="13">
        <v>0.13</v>
      </c>
      <c r="J175" s="12">
        <v>79182</v>
      </c>
      <c r="K175" s="5">
        <v>2956.8701171875</v>
      </c>
      <c r="L175" s="7">
        <v>3.8791275024414063</v>
      </c>
      <c r="M175" s="19">
        <v>0</v>
      </c>
      <c r="N175" s="5">
        <v>323741</v>
      </c>
      <c r="O175" s="5">
        <v>7875</v>
      </c>
      <c r="P175" s="6">
        <v>2.4899999999999998</v>
      </c>
      <c r="Q175" s="12">
        <v>0</v>
      </c>
      <c r="R175" s="5"/>
      <c r="S175" s="21"/>
    </row>
    <row r="176" spans="1:19">
      <c r="A176" s="2">
        <v>110175003</v>
      </c>
      <c r="C176" s="2" t="s">
        <v>211</v>
      </c>
      <c r="D176" s="2" t="s">
        <v>206</v>
      </c>
      <c r="E176" s="2" t="s">
        <v>118</v>
      </c>
      <c r="F176" s="2" t="s">
        <v>16</v>
      </c>
      <c r="G176" s="12">
        <v>8044636</v>
      </c>
      <c r="H176" s="5">
        <v>29103</v>
      </c>
      <c r="I176" s="13">
        <v>0.36</v>
      </c>
      <c r="J176" s="12">
        <v>602870</v>
      </c>
      <c r="K176" s="5">
        <v>193148.84375</v>
      </c>
      <c r="L176" s="7">
        <v>47.141532897949219</v>
      </c>
      <c r="M176" s="19">
        <v>0</v>
      </c>
      <c r="N176" s="5">
        <v>1004639</v>
      </c>
      <c r="O176" s="5">
        <v>26868</v>
      </c>
      <c r="P176" s="6">
        <v>2.75</v>
      </c>
      <c r="Q176" s="12">
        <v>0</v>
      </c>
      <c r="R176" s="5"/>
      <c r="S176" s="21"/>
    </row>
    <row r="177" spans="1:19">
      <c r="A177" s="2">
        <v>110177003</v>
      </c>
      <c r="C177" s="2" t="s">
        <v>212</v>
      </c>
      <c r="D177" s="2" t="s">
        <v>206</v>
      </c>
      <c r="E177" s="2" t="s">
        <v>118</v>
      </c>
      <c r="F177" s="2" t="s">
        <v>16</v>
      </c>
      <c r="G177" s="12">
        <v>14232674</v>
      </c>
      <c r="H177" s="5">
        <v>113366</v>
      </c>
      <c r="I177" s="13">
        <v>0.8</v>
      </c>
      <c r="J177" s="12">
        <v>905297</v>
      </c>
      <c r="K177" s="5">
        <v>278048.78125</v>
      </c>
      <c r="L177" s="7">
        <v>44.328350067138672</v>
      </c>
      <c r="M177" s="19">
        <v>0</v>
      </c>
      <c r="N177" s="5">
        <v>1932922</v>
      </c>
      <c r="O177" s="5">
        <v>72925</v>
      </c>
      <c r="P177" s="6">
        <v>3.92</v>
      </c>
      <c r="Q177" s="12">
        <v>0</v>
      </c>
      <c r="R177" s="5"/>
      <c r="S177" s="21"/>
    </row>
    <row r="178" spans="1:19">
      <c r="A178" s="2">
        <v>110179003</v>
      </c>
      <c r="C178" s="2" t="s">
        <v>213</v>
      </c>
      <c r="D178" s="2" t="s">
        <v>206</v>
      </c>
      <c r="E178" s="2" t="s">
        <v>118</v>
      </c>
      <c r="F178" s="2" t="s">
        <v>16</v>
      </c>
      <c r="G178" s="12">
        <v>8739329</v>
      </c>
      <c r="H178" s="5">
        <v>41113</v>
      </c>
      <c r="I178" s="13">
        <v>0.47000000000000003</v>
      </c>
      <c r="J178" s="12">
        <v>1023128</v>
      </c>
      <c r="K178" s="5">
        <v>392579.15625</v>
      </c>
      <c r="L178" s="7">
        <v>62.259914398193359</v>
      </c>
      <c r="M178" s="19">
        <v>0</v>
      </c>
      <c r="N178" s="5">
        <v>1185229</v>
      </c>
      <c r="O178" s="5">
        <v>33088</v>
      </c>
      <c r="P178" s="6">
        <v>2.87</v>
      </c>
      <c r="Q178" s="12">
        <v>0</v>
      </c>
      <c r="R178" s="5"/>
      <c r="S178" s="21"/>
    </row>
    <row r="179" spans="1:19">
      <c r="A179" s="2">
        <v>110183602</v>
      </c>
      <c r="C179" s="2" t="s">
        <v>214</v>
      </c>
      <c r="D179" s="2" t="s">
        <v>215</v>
      </c>
      <c r="E179" s="2" t="s">
        <v>118</v>
      </c>
      <c r="F179" s="2" t="s">
        <v>16</v>
      </c>
      <c r="G179" s="12">
        <v>24607675</v>
      </c>
      <c r="H179" s="5">
        <v>173263</v>
      </c>
      <c r="I179" s="13">
        <v>0.71000000000000008</v>
      </c>
      <c r="J179" s="12">
        <v>1749985</v>
      </c>
      <c r="K179" s="5">
        <v>489661.28125</v>
      </c>
      <c r="L179" s="7">
        <v>38.852024078369141</v>
      </c>
      <c r="M179" s="19">
        <v>0</v>
      </c>
      <c r="N179" s="5">
        <v>4262067</v>
      </c>
      <c r="O179" s="5">
        <v>88992</v>
      </c>
      <c r="P179" s="6">
        <v>2.13</v>
      </c>
      <c r="Q179" s="12">
        <v>0</v>
      </c>
      <c r="R179" s="5"/>
      <c r="S179" s="21"/>
    </row>
    <row r="180" spans="1:19">
      <c r="A180" s="2">
        <v>116191004</v>
      </c>
      <c r="C180" s="2" t="s">
        <v>216</v>
      </c>
      <c r="D180" s="2" t="s">
        <v>217</v>
      </c>
      <c r="E180" s="2" t="s">
        <v>127</v>
      </c>
      <c r="F180" s="2" t="s">
        <v>16</v>
      </c>
      <c r="G180" s="12">
        <v>4056083</v>
      </c>
      <c r="H180" s="5">
        <v>34438</v>
      </c>
      <c r="I180" s="13">
        <v>0.86</v>
      </c>
      <c r="J180" s="12">
        <v>149470</v>
      </c>
      <c r="K180" s="5">
        <v>18592.759765625</v>
      </c>
      <c r="L180" s="7">
        <v>14.206258773803711</v>
      </c>
      <c r="M180" s="19">
        <v>0</v>
      </c>
      <c r="N180" s="5">
        <v>591801</v>
      </c>
      <c r="O180" s="5">
        <v>10108</v>
      </c>
      <c r="P180" s="6">
        <v>1.7399999999999998</v>
      </c>
      <c r="Q180" s="12">
        <v>142487</v>
      </c>
      <c r="R180" s="5">
        <v>-19223</v>
      </c>
      <c r="S180" s="21">
        <v>-11.8873291015625</v>
      </c>
    </row>
    <row r="181" spans="1:19">
      <c r="A181" s="2">
        <v>116191103</v>
      </c>
      <c r="C181" s="2" t="s">
        <v>218</v>
      </c>
      <c r="D181" s="2" t="s">
        <v>217</v>
      </c>
      <c r="E181" s="2" t="s">
        <v>127</v>
      </c>
      <c r="F181" s="2" t="s">
        <v>16</v>
      </c>
      <c r="G181" s="12">
        <v>18069735</v>
      </c>
      <c r="H181" s="5">
        <v>154290</v>
      </c>
      <c r="I181" s="13">
        <v>0.86</v>
      </c>
      <c r="J181" s="12">
        <v>1891364</v>
      </c>
      <c r="K181" s="5">
        <v>670949.125</v>
      </c>
      <c r="L181" s="7">
        <v>54.977130889892578</v>
      </c>
      <c r="M181" s="19">
        <v>0</v>
      </c>
      <c r="N181" s="5">
        <v>2809342</v>
      </c>
      <c r="O181" s="5">
        <v>57751</v>
      </c>
      <c r="P181" s="6">
        <v>2.1</v>
      </c>
      <c r="Q181" s="12">
        <v>32640</v>
      </c>
      <c r="R181" s="5">
        <v>-4441</v>
      </c>
      <c r="S181" s="21">
        <v>-11.976484298706055</v>
      </c>
    </row>
    <row r="182" spans="1:19">
      <c r="A182" s="2">
        <v>116191203</v>
      </c>
      <c r="C182" s="2" t="s">
        <v>219</v>
      </c>
      <c r="D182" s="2" t="s">
        <v>217</v>
      </c>
      <c r="E182" s="2" t="s">
        <v>127</v>
      </c>
      <c r="F182" s="2" t="s">
        <v>16</v>
      </c>
      <c r="G182" s="12">
        <v>8139649</v>
      </c>
      <c r="H182" s="5">
        <v>112852</v>
      </c>
      <c r="I182" s="13">
        <v>1.41</v>
      </c>
      <c r="J182" s="12">
        <v>1250885</v>
      </c>
      <c r="K182" s="5">
        <v>508409.65625</v>
      </c>
      <c r="L182" s="7">
        <v>68.474952697753906</v>
      </c>
      <c r="M182" s="19">
        <v>0</v>
      </c>
      <c r="N182" s="5">
        <v>1178073</v>
      </c>
      <c r="O182" s="5">
        <v>27632</v>
      </c>
      <c r="P182" s="6">
        <v>2.4</v>
      </c>
      <c r="Q182" s="12">
        <v>55670</v>
      </c>
      <c r="R182" s="5">
        <v>51459</v>
      </c>
      <c r="S182" s="21">
        <v>1222.0137939453125</v>
      </c>
    </row>
    <row r="183" spans="1:19">
      <c r="A183" s="2">
        <v>116191503</v>
      </c>
      <c r="C183" s="2" t="s">
        <v>220</v>
      </c>
      <c r="D183" s="2" t="s">
        <v>217</v>
      </c>
      <c r="E183" s="2" t="s">
        <v>127</v>
      </c>
      <c r="F183" s="2" t="s">
        <v>16</v>
      </c>
      <c r="G183" s="12">
        <v>8019884</v>
      </c>
      <c r="H183" s="5">
        <v>59132</v>
      </c>
      <c r="I183" s="13">
        <v>0.74</v>
      </c>
      <c r="J183" s="12">
        <v>1072749</v>
      </c>
      <c r="K183" s="5">
        <v>408492.28125</v>
      </c>
      <c r="L183" s="7">
        <v>61.496147155761719</v>
      </c>
      <c r="M183" s="19">
        <v>0</v>
      </c>
      <c r="N183" s="5">
        <v>1455695</v>
      </c>
      <c r="O183" s="5">
        <v>29642</v>
      </c>
      <c r="P183" s="6">
        <v>2.08</v>
      </c>
      <c r="Q183" s="12">
        <v>152722</v>
      </c>
      <c r="R183" s="5">
        <v>-31076</v>
      </c>
      <c r="S183" s="21">
        <v>-16.907691955566406</v>
      </c>
    </row>
    <row r="184" spans="1:19">
      <c r="A184" s="2">
        <v>116195004</v>
      </c>
      <c r="C184" s="2" t="s">
        <v>221</v>
      </c>
      <c r="D184" s="2" t="s">
        <v>217</v>
      </c>
      <c r="E184" s="2" t="s">
        <v>127</v>
      </c>
      <c r="F184" s="2" t="s">
        <v>16</v>
      </c>
      <c r="G184" s="12">
        <v>4756682</v>
      </c>
      <c r="H184" s="5">
        <v>24041</v>
      </c>
      <c r="I184" s="13">
        <v>0.51</v>
      </c>
      <c r="J184" s="12">
        <v>121098</v>
      </c>
      <c r="K184" s="5">
        <v>2550.320068359375</v>
      </c>
      <c r="L184" s="7">
        <v>2.1513030529022217</v>
      </c>
      <c r="M184" s="19">
        <v>0</v>
      </c>
      <c r="N184" s="5">
        <v>641808</v>
      </c>
      <c r="O184" s="5">
        <v>17573</v>
      </c>
      <c r="P184" s="6">
        <v>2.82</v>
      </c>
      <c r="Q184" s="12">
        <v>37649</v>
      </c>
      <c r="R184" s="5">
        <v>15537</v>
      </c>
      <c r="S184" s="21">
        <v>70.2650146484375</v>
      </c>
    </row>
    <row r="185" spans="1:19">
      <c r="A185" s="2">
        <v>116197503</v>
      </c>
      <c r="C185" s="2" t="s">
        <v>222</v>
      </c>
      <c r="D185" s="2" t="s">
        <v>217</v>
      </c>
      <c r="E185" s="2" t="s">
        <v>127</v>
      </c>
      <c r="F185" s="2" t="s">
        <v>16</v>
      </c>
      <c r="G185" s="12">
        <v>5554437</v>
      </c>
      <c r="H185" s="5">
        <v>39568</v>
      </c>
      <c r="I185" s="13">
        <v>0.72</v>
      </c>
      <c r="J185" s="12">
        <v>596503</v>
      </c>
      <c r="K185" s="5">
        <v>199275.96875</v>
      </c>
      <c r="L185" s="7">
        <v>50.166770935058594</v>
      </c>
      <c r="M185" s="19">
        <v>0</v>
      </c>
      <c r="N185" s="5">
        <v>1070054</v>
      </c>
      <c r="O185" s="5">
        <v>13028</v>
      </c>
      <c r="P185" s="6">
        <v>1.23</v>
      </c>
      <c r="Q185" s="12">
        <v>0</v>
      </c>
      <c r="R185" s="5"/>
      <c r="S185" s="21"/>
    </row>
    <row r="186" spans="1:19">
      <c r="A186" s="2">
        <v>105201033</v>
      </c>
      <c r="C186" s="2" t="s">
        <v>223</v>
      </c>
      <c r="D186" s="2" t="s">
        <v>224</v>
      </c>
      <c r="E186" s="2" t="s">
        <v>225</v>
      </c>
      <c r="F186" s="2" t="s">
        <v>16</v>
      </c>
      <c r="G186" s="12">
        <v>12973985</v>
      </c>
      <c r="H186" s="5">
        <v>108216</v>
      </c>
      <c r="I186" s="13">
        <v>0.84</v>
      </c>
      <c r="J186" s="12">
        <v>426026</v>
      </c>
      <c r="K186" s="5">
        <v>0</v>
      </c>
      <c r="L186" s="7">
        <v>0</v>
      </c>
      <c r="M186" s="19"/>
      <c r="N186" s="5">
        <v>2156850</v>
      </c>
      <c r="O186" s="5">
        <v>41869</v>
      </c>
      <c r="P186" s="6">
        <v>1.9800000000000002</v>
      </c>
      <c r="Q186" s="12">
        <v>135713</v>
      </c>
      <c r="R186" s="5">
        <v>-91557</v>
      </c>
      <c r="S186" s="21">
        <v>-40.285564422607422</v>
      </c>
    </row>
    <row r="187" spans="1:19">
      <c r="A187" s="2">
        <v>105201352</v>
      </c>
      <c r="C187" s="2" t="s">
        <v>226</v>
      </c>
      <c r="D187" s="2" t="s">
        <v>224</v>
      </c>
      <c r="E187" s="2" t="s">
        <v>225</v>
      </c>
      <c r="F187" s="2" t="s">
        <v>16</v>
      </c>
      <c r="G187" s="12">
        <v>20391696</v>
      </c>
      <c r="H187" s="5">
        <v>167545</v>
      </c>
      <c r="I187" s="13">
        <v>0.83</v>
      </c>
      <c r="J187" s="12">
        <v>2440945</v>
      </c>
      <c r="K187" s="5">
        <v>887642.75</v>
      </c>
      <c r="L187" s="7">
        <v>57.145530700683594</v>
      </c>
      <c r="M187" s="19">
        <v>0</v>
      </c>
      <c r="N187" s="5">
        <v>3831856</v>
      </c>
      <c r="O187" s="5">
        <v>88308</v>
      </c>
      <c r="P187" s="6">
        <v>2.36</v>
      </c>
      <c r="Q187" s="12">
        <v>0</v>
      </c>
      <c r="R187" s="5"/>
      <c r="S187" s="21"/>
    </row>
    <row r="188" spans="1:19">
      <c r="A188" s="2">
        <v>105204703</v>
      </c>
      <c r="C188" s="2" t="s">
        <v>227</v>
      </c>
      <c r="D188" s="2" t="s">
        <v>224</v>
      </c>
      <c r="E188" s="2" t="s">
        <v>225</v>
      </c>
      <c r="F188" s="2" t="s">
        <v>16</v>
      </c>
      <c r="G188" s="12">
        <v>20680325</v>
      </c>
      <c r="H188" s="5">
        <v>72583</v>
      </c>
      <c r="I188" s="13">
        <v>0.35000000000000003</v>
      </c>
      <c r="J188" s="12">
        <v>619569</v>
      </c>
      <c r="K188" s="5">
        <v>0</v>
      </c>
      <c r="L188" s="7">
        <v>0</v>
      </c>
      <c r="M188" s="19"/>
      <c r="N188" s="5">
        <v>3054003</v>
      </c>
      <c r="O188" s="5">
        <v>66115</v>
      </c>
      <c r="P188" s="6">
        <v>2.21</v>
      </c>
      <c r="Q188" s="12">
        <v>0</v>
      </c>
      <c r="R188" s="5"/>
      <c r="S188" s="21"/>
    </row>
    <row r="189" spans="1:19">
      <c r="A189" s="2">
        <v>115210503</v>
      </c>
      <c r="C189" s="2" t="s">
        <v>228</v>
      </c>
      <c r="D189" s="2" t="s">
        <v>229</v>
      </c>
      <c r="E189" s="2" t="s">
        <v>15</v>
      </c>
      <c r="F189" s="2" t="s">
        <v>16</v>
      </c>
      <c r="G189" s="12">
        <v>12605313</v>
      </c>
      <c r="H189" s="5">
        <v>108690</v>
      </c>
      <c r="I189" s="13">
        <v>0.86999999999999988</v>
      </c>
      <c r="J189" s="12">
        <v>943741</v>
      </c>
      <c r="K189" s="5">
        <v>270948.40625</v>
      </c>
      <c r="L189" s="7">
        <v>40.272201538085938</v>
      </c>
      <c r="M189" s="19">
        <v>0</v>
      </c>
      <c r="N189" s="5">
        <v>2711429</v>
      </c>
      <c r="O189" s="5">
        <v>90819</v>
      </c>
      <c r="P189" s="6">
        <v>3.47</v>
      </c>
      <c r="Q189" s="12">
        <v>99564</v>
      </c>
      <c r="R189" s="5">
        <v>15002</v>
      </c>
      <c r="S189" s="21">
        <v>17.740829467773438</v>
      </c>
    </row>
    <row r="190" spans="1:19">
      <c r="A190" s="2">
        <v>115211003</v>
      </c>
      <c r="C190" s="2" t="s">
        <v>230</v>
      </c>
      <c r="D190" s="2" t="s">
        <v>229</v>
      </c>
      <c r="E190" s="2" t="s">
        <v>15</v>
      </c>
      <c r="F190" s="2" t="s">
        <v>16</v>
      </c>
      <c r="G190" s="12">
        <v>2259158</v>
      </c>
      <c r="H190" s="5">
        <v>18860</v>
      </c>
      <c r="I190" s="13">
        <v>0.84</v>
      </c>
      <c r="J190" s="12">
        <v>99838</v>
      </c>
      <c r="K190" s="5">
        <v>0</v>
      </c>
      <c r="L190" s="7">
        <v>0</v>
      </c>
      <c r="M190" s="19"/>
      <c r="N190" s="5">
        <v>671104</v>
      </c>
      <c r="O190" s="5">
        <v>44482</v>
      </c>
      <c r="P190" s="6">
        <v>7.1</v>
      </c>
      <c r="Q190" s="12">
        <v>0</v>
      </c>
      <c r="R190" s="5"/>
      <c r="S190" s="21"/>
    </row>
    <row r="191" spans="1:19">
      <c r="A191" s="2">
        <v>115211103</v>
      </c>
      <c r="C191" s="2" t="s">
        <v>231</v>
      </c>
      <c r="D191" s="2" t="s">
        <v>229</v>
      </c>
      <c r="E191" s="2" t="s">
        <v>15</v>
      </c>
      <c r="F191" s="2" t="s">
        <v>16</v>
      </c>
      <c r="G191" s="12">
        <v>18892302</v>
      </c>
      <c r="H191" s="5">
        <v>281887</v>
      </c>
      <c r="I191" s="13">
        <v>1.51</v>
      </c>
      <c r="J191" s="12">
        <v>4125869</v>
      </c>
      <c r="K191" s="5">
        <v>1768065</v>
      </c>
      <c r="L191" s="7">
        <v>74.987785339355469</v>
      </c>
      <c r="M191" s="19">
        <v>0</v>
      </c>
      <c r="N191" s="5">
        <v>4222395</v>
      </c>
      <c r="O191" s="5">
        <v>200203</v>
      </c>
      <c r="P191" s="6">
        <v>4.9799999999999995</v>
      </c>
      <c r="Q191" s="12">
        <v>967913</v>
      </c>
      <c r="R191" s="5">
        <v>44753</v>
      </c>
      <c r="S191" s="21">
        <v>4.8478055000305176</v>
      </c>
    </row>
    <row r="192" spans="1:19">
      <c r="A192" s="2">
        <v>115211603</v>
      </c>
      <c r="C192" s="2" t="s">
        <v>232</v>
      </c>
      <c r="D192" s="2" t="s">
        <v>229</v>
      </c>
      <c r="E192" s="2" t="s">
        <v>15</v>
      </c>
      <c r="F192" s="2" t="s">
        <v>16</v>
      </c>
      <c r="G192" s="12">
        <v>17883418</v>
      </c>
      <c r="H192" s="5">
        <v>281751</v>
      </c>
      <c r="I192" s="13">
        <v>1.6</v>
      </c>
      <c r="J192" s="12">
        <v>526437</v>
      </c>
      <c r="K192" s="5">
        <v>0</v>
      </c>
      <c r="L192" s="7">
        <v>0</v>
      </c>
      <c r="M192" s="19"/>
      <c r="N192" s="5">
        <v>4527179</v>
      </c>
      <c r="O192" s="5">
        <v>327977</v>
      </c>
      <c r="P192" s="6">
        <v>7.8100000000000005</v>
      </c>
      <c r="Q192" s="12">
        <v>259314</v>
      </c>
      <c r="R192" s="5">
        <v>79431</v>
      </c>
      <c r="S192" s="21">
        <v>44.157035827636719</v>
      </c>
    </row>
    <row r="193" spans="1:19">
      <c r="A193" s="2">
        <v>115212503</v>
      </c>
      <c r="C193" s="2" t="s">
        <v>233</v>
      </c>
      <c r="D193" s="2" t="s">
        <v>229</v>
      </c>
      <c r="E193" s="2" t="s">
        <v>15</v>
      </c>
      <c r="F193" s="2" t="s">
        <v>16</v>
      </c>
      <c r="G193" s="12">
        <v>8679004</v>
      </c>
      <c r="H193" s="5">
        <v>83084</v>
      </c>
      <c r="I193" s="13">
        <v>0.97</v>
      </c>
      <c r="J193" s="12">
        <v>1753946</v>
      </c>
      <c r="K193" s="5">
        <v>713363.125</v>
      </c>
      <c r="L193" s="7">
        <v>68.554183959960938</v>
      </c>
      <c r="M193" s="19">
        <v>0</v>
      </c>
      <c r="N193" s="5">
        <v>2091423</v>
      </c>
      <c r="O193" s="5">
        <v>146796</v>
      </c>
      <c r="P193" s="6">
        <v>7.55</v>
      </c>
      <c r="Q193" s="12">
        <v>0</v>
      </c>
      <c r="R193" s="5"/>
      <c r="S193" s="21"/>
    </row>
    <row r="194" spans="1:19">
      <c r="A194" s="2">
        <v>115216503</v>
      </c>
      <c r="C194" s="2" t="s">
        <v>234</v>
      </c>
      <c r="D194" s="2" t="s">
        <v>229</v>
      </c>
      <c r="E194" s="2" t="s">
        <v>15</v>
      </c>
      <c r="F194" s="2" t="s">
        <v>16</v>
      </c>
      <c r="G194" s="12">
        <v>10606052</v>
      </c>
      <c r="H194" s="5">
        <v>163020</v>
      </c>
      <c r="I194" s="13">
        <v>1.5599999999999998</v>
      </c>
      <c r="J194" s="12">
        <v>2474836</v>
      </c>
      <c r="K194" s="5">
        <v>1068179.75</v>
      </c>
      <c r="L194" s="7">
        <v>75.937515258789063</v>
      </c>
      <c r="M194" s="19">
        <v>0</v>
      </c>
      <c r="N194" s="5">
        <v>2808263</v>
      </c>
      <c r="O194" s="5">
        <v>176077</v>
      </c>
      <c r="P194" s="6">
        <v>6.69</v>
      </c>
      <c r="Q194" s="12">
        <v>0</v>
      </c>
      <c r="R194" s="5"/>
      <c r="S194" s="21"/>
    </row>
    <row r="195" spans="1:19">
      <c r="A195" s="2">
        <v>115218003</v>
      </c>
      <c r="C195" s="2" t="s">
        <v>235</v>
      </c>
      <c r="D195" s="2" t="s">
        <v>229</v>
      </c>
      <c r="E195" s="2" t="s">
        <v>15</v>
      </c>
      <c r="F195" s="2" t="s">
        <v>16</v>
      </c>
      <c r="G195" s="12">
        <v>13965550</v>
      </c>
      <c r="H195" s="5">
        <v>167075</v>
      </c>
      <c r="I195" s="13">
        <v>1.21</v>
      </c>
      <c r="J195" s="12">
        <v>3099953</v>
      </c>
      <c r="K195" s="5">
        <v>1286414.25</v>
      </c>
      <c r="L195" s="7">
        <v>70.933929443359375</v>
      </c>
      <c r="M195" s="19">
        <v>0</v>
      </c>
      <c r="N195" s="5">
        <v>2693865</v>
      </c>
      <c r="O195" s="5">
        <v>101727</v>
      </c>
      <c r="P195" s="6">
        <v>3.92</v>
      </c>
      <c r="Q195" s="12">
        <v>0</v>
      </c>
      <c r="R195" s="5"/>
      <c r="S195" s="21"/>
    </row>
    <row r="196" spans="1:19">
      <c r="A196" s="2">
        <v>115218303</v>
      </c>
      <c r="C196" s="2" t="s">
        <v>236</v>
      </c>
      <c r="D196" s="2" t="s">
        <v>229</v>
      </c>
      <c r="E196" s="2" t="s">
        <v>15</v>
      </c>
      <c r="F196" s="2" t="s">
        <v>16</v>
      </c>
      <c r="G196" s="12">
        <v>5890993</v>
      </c>
      <c r="H196" s="5">
        <v>73135</v>
      </c>
      <c r="I196" s="13">
        <v>1.26</v>
      </c>
      <c r="J196" s="12">
        <v>438778</v>
      </c>
      <c r="K196" s="5">
        <v>115174.7109375</v>
      </c>
      <c r="L196" s="7">
        <v>35.591327667236328</v>
      </c>
      <c r="M196" s="19">
        <v>0</v>
      </c>
      <c r="N196" s="5">
        <v>1330928</v>
      </c>
      <c r="O196" s="5">
        <v>52574</v>
      </c>
      <c r="P196" s="6">
        <v>4.1099999999999994</v>
      </c>
      <c r="Q196" s="12">
        <v>0</v>
      </c>
      <c r="R196" s="5"/>
      <c r="S196" s="21"/>
    </row>
    <row r="197" spans="1:19">
      <c r="A197" s="2">
        <v>115221402</v>
      </c>
      <c r="C197" s="2" t="s">
        <v>237</v>
      </c>
      <c r="D197" s="2" t="s">
        <v>238</v>
      </c>
      <c r="E197" s="2" t="s">
        <v>15</v>
      </c>
      <c r="F197" s="2" t="s">
        <v>16</v>
      </c>
      <c r="G197" s="12">
        <v>29840934</v>
      </c>
      <c r="H197" s="5">
        <v>446495</v>
      </c>
      <c r="I197" s="13">
        <v>1.52</v>
      </c>
      <c r="J197" s="12">
        <v>11134058</v>
      </c>
      <c r="K197" s="5">
        <v>5055235.5</v>
      </c>
      <c r="L197" s="7">
        <v>83.161430358886719</v>
      </c>
      <c r="M197" s="19">
        <v>0</v>
      </c>
      <c r="N197" s="5">
        <v>8293832</v>
      </c>
      <c r="O197" s="5">
        <v>374997</v>
      </c>
      <c r="P197" s="6">
        <v>4.74</v>
      </c>
      <c r="Q197" s="12">
        <v>0</v>
      </c>
      <c r="R197" s="5"/>
      <c r="S197" s="21"/>
    </row>
    <row r="198" spans="1:19">
      <c r="A198" s="2">
        <v>115221753</v>
      </c>
      <c r="C198" s="2" t="s">
        <v>239</v>
      </c>
      <c r="D198" s="2" t="s">
        <v>238</v>
      </c>
      <c r="E198" s="2" t="s">
        <v>15</v>
      </c>
      <c r="F198" s="2" t="s">
        <v>16</v>
      </c>
      <c r="G198" s="12">
        <v>6047778</v>
      </c>
      <c r="H198" s="5">
        <v>71577</v>
      </c>
      <c r="I198" s="13">
        <v>1.2</v>
      </c>
      <c r="J198" s="12">
        <v>345990</v>
      </c>
      <c r="K198" s="5">
        <v>60216.1484375</v>
      </c>
      <c r="L198" s="7">
        <v>21.071260452270508</v>
      </c>
      <c r="M198" s="19">
        <v>0</v>
      </c>
      <c r="N198" s="5">
        <v>1657722</v>
      </c>
      <c r="O198" s="5">
        <v>6350</v>
      </c>
      <c r="P198" s="6">
        <v>0.38</v>
      </c>
      <c r="Q198" s="12">
        <v>0</v>
      </c>
      <c r="R198" s="5"/>
      <c r="S198" s="21"/>
    </row>
    <row r="199" spans="1:19">
      <c r="A199" s="2">
        <v>115222504</v>
      </c>
      <c r="C199" s="2" t="s">
        <v>240</v>
      </c>
      <c r="D199" s="2" t="s">
        <v>238</v>
      </c>
      <c r="E199" s="2" t="s">
        <v>15</v>
      </c>
      <c r="F199" s="2" t="s">
        <v>16</v>
      </c>
      <c r="G199" s="12">
        <v>6402848</v>
      </c>
      <c r="H199" s="5">
        <v>64113</v>
      </c>
      <c r="I199" s="13">
        <v>1.01</v>
      </c>
      <c r="J199" s="12">
        <v>192577</v>
      </c>
      <c r="K199" s="5">
        <v>0</v>
      </c>
      <c r="L199" s="7">
        <v>0</v>
      </c>
      <c r="M199" s="19"/>
      <c r="N199" s="5">
        <v>1076568</v>
      </c>
      <c r="O199" s="5">
        <v>32154</v>
      </c>
      <c r="P199" s="6">
        <v>3.08</v>
      </c>
      <c r="Q199" s="12">
        <v>0</v>
      </c>
      <c r="R199" s="5"/>
      <c r="S199" s="21"/>
    </row>
    <row r="200" spans="1:19">
      <c r="A200" s="2">
        <v>115222752</v>
      </c>
      <c r="C200" s="2" t="s">
        <v>241</v>
      </c>
      <c r="D200" s="2" t="s">
        <v>238</v>
      </c>
      <c r="E200" s="2" t="s">
        <v>15</v>
      </c>
      <c r="F200" s="2" t="s">
        <v>16</v>
      </c>
      <c r="G200" s="12">
        <v>88046818</v>
      </c>
      <c r="H200" s="5">
        <v>1695803</v>
      </c>
      <c r="I200" s="13">
        <v>1.96</v>
      </c>
      <c r="J200" s="12">
        <v>18134991</v>
      </c>
      <c r="K200" s="5">
        <v>8163961.5</v>
      </c>
      <c r="L200" s="7">
        <v>81.876808166503906</v>
      </c>
      <c r="M200" s="19">
        <v>8.8351593017578125</v>
      </c>
      <c r="N200" s="5">
        <v>8916027</v>
      </c>
      <c r="O200" s="5">
        <v>311811</v>
      </c>
      <c r="P200" s="6">
        <v>3.62</v>
      </c>
      <c r="Q200" s="12">
        <v>0</v>
      </c>
      <c r="R200" s="5"/>
      <c r="S200" s="21"/>
    </row>
    <row r="201" spans="1:19">
      <c r="A201" s="2">
        <v>115224003</v>
      </c>
      <c r="C201" s="2" t="s">
        <v>242</v>
      </c>
      <c r="D201" s="2" t="s">
        <v>238</v>
      </c>
      <c r="E201" s="2" t="s">
        <v>15</v>
      </c>
      <c r="F201" s="2" t="s">
        <v>16</v>
      </c>
      <c r="G201" s="12">
        <v>12024889</v>
      </c>
      <c r="H201" s="5">
        <v>74957</v>
      </c>
      <c r="I201" s="13">
        <v>0.63</v>
      </c>
      <c r="J201" s="12">
        <v>2163013</v>
      </c>
      <c r="K201" s="5">
        <v>860563.8125</v>
      </c>
      <c r="L201" s="7">
        <v>66.072738647460938</v>
      </c>
      <c r="M201" s="19">
        <v>0</v>
      </c>
      <c r="N201" s="5">
        <v>2948055</v>
      </c>
      <c r="O201" s="5">
        <v>52241</v>
      </c>
      <c r="P201" s="6">
        <v>1.7999999999999998</v>
      </c>
      <c r="Q201" s="12">
        <v>0</v>
      </c>
      <c r="R201" s="5"/>
      <c r="S201" s="21"/>
    </row>
    <row r="202" spans="1:19">
      <c r="A202" s="2">
        <v>115226003</v>
      </c>
      <c r="C202" s="2" t="s">
        <v>243</v>
      </c>
      <c r="D202" s="2" t="s">
        <v>238</v>
      </c>
      <c r="E202" s="2" t="s">
        <v>15</v>
      </c>
      <c r="F202" s="2" t="s">
        <v>16</v>
      </c>
      <c r="G202" s="12">
        <v>10644011</v>
      </c>
      <c r="H202" s="5">
        <v>168570</v>
      </c>
      <c r="I202" s="13">
        <v>1.6099999999999999</v>
      </c>
      <c r="J202" s="12">
        <v>1660338</v>
      </c>
      <c r="K202" s="5">
        <v>648204.875</v>
      </c>
      <c r="L202" s="7">
        <v>64.043441772460938</v>
      </c>
      <c r="M202" s="19">
        <v>0</v>
      </c>
      <c r="N202" s="5">
        <v>2281335</v>
      </c>
      <c r="O202" s="5">
        <v>2656</v>
      </c>
      <c r="P202" s="6">
        <v>0.12</v>
      </c>
      <c r="Q202" s="12">
        <v>0</v>
      </c>
      <c r="R202" s="5"/>
      <c r="S202" s="21"/>
    </row>
    <row r="203" spans="1:19">
      <c r="A203" s="2">
        <v>115226103</v>
      </c>
      <c r="C203" s="2" t="s">
        <v>244</v>
      </c>
      <c r="D203" s="2" t="s">
        <v>238</v>
      </c>
      <c r="E203" s="2" t="s">
        <v>15</v>
      </c>
      <c r="F203" s="2" t="s">
        <v>16</v>
      </c>
      <c r="G203" s="12">
        <v>5163151</v>
      </c>
      <c r="H203" s="5">
        <v>44753</v>
      </c>
      <c r="I203" s="13">
        <v>0.86999999999999988</v>
      </c>
      <c r="J203" s="12">
        <v>548185</v>
      </c>
      <c r="K203" s="5">
        <v>210228.65625</v>
      </c>
      <c r="L203" s="7">
        <v>62.205863952636719</v>
      </c>
      <c r="M203" s="19">
        <v>0</v>
      </c>
      <c r="N203" s="5">
        <v>867999</v>
      </c>
      <c r="O203" s="5">
        <v>30770</v>
      </c>
      <c r="P203" s="6">
        <v>3.6799999999999997</v>
      </c>
      <c r="Q203" s="12">
        <v>0</v>
      </c>
      <c r="R203" s="5"/>
      <c r="S203" s="21"/>
    </row>
    <row r="204" spans="1:19">
      <c r="A204" s="2">
        <v>115228003</v>
      </c>
      <c r="C204" s="2" t="s">
        <v>245</v>
      </c>
      <c r="D204" s="2" t="s">
        <v>238</v>
      </c>
      <c r="E204" s="2" t="s">
        <v>15</v>
      </c>
      <c r="F204" s="2" t="s">
        <v>16</v>
      </c>
      <c r="G204" s="12">
        <v>13292097</v>
      </c>
      <c r="H204" s="5">
        <v>145459</v>
      </c>
      <c r="I204" s="13">
        <v>1.1100000000000001</v>
      </c>
      <c r="J204" s="12">
        <v>2379449</v>
      </c>
      <c r="K204" s="5">
        <v>1013396.3125</v>
      </c>
      <c r="L204" s="7">
        <v>74.184280395507813</v>
      </c>
      <c r="M204" s="19">
        <v>7.5734944343566895</v>
      </c>
      <c r="N204" s="5">
        <v>1984188</v>
      </c>
      <c r="O204" s="5">
        <v>88679</v>
      </c>
      <c r="P204" s="6">
        <v>4.68</v>
      </c>
      <c r="Q204" s="12">
        <v>0</v>
      </c>
      <c r="R204" s="5"/>
      <c r="S204" s="21"/>
    </row>
    <row r="205" spans="1:19">
      <c r="A205" s="2">
        <v>115228303</v>
      </c>
      <c r="C205" s="2" t="s">
        <v>246</v>
      </c>
      <c r="D205" s="2" t="s">
        <v>238</v>
      </c>
      <c r="E205" s="2" t="s">
        <v>15</v>
      </c>
      <c r="F205" s="2" t="s">
        <v>16</v>
      </c>
      <c r="G205" s="12">
        <v>6694985</v>
      </c>
      <c r="H205" s="5">
        <v>109480</v>
      </c>
      <c r="I205" s="13">
        <v>1.66</v>
      </c>
      <c r="J205" s="12">
        <v>2837658</v>
      </c>
      <c r="K205" s="5">
        <v>1288012.125</v>
      </c>
      <c r="L205" s="7">
        <v>83.116546630859375</v>
      </c>
      <c r="M205" s="19">
        <v>0</v>
      </c>
      <c r="N205" s="5">
        <v>2088586</v>
      </c>
      <c r="O205" s="5">
        <v>119087</v>
      </c>
      <c r="P205" s="6">
        <v>6.05</v>
      </c>
      <c r="Q205" s="12">
        <v>0</v>
      </c>
      <c r="R205" s="5"/>
      <c r="S205" s="21"/>
    </row>
    <row r="206" spans="1:19">
      <c r="A206" s="2">
        <v>115229003</v>
      </c>
      <c r="C206" s="2" t="s">
        <v>247</v>
      </c>
      <c r="D206" s="2" t="s">
        <v>238</v>
      </c>
      <c r="E206" s="2" t="s">
        <v>15</v>
      </c>
      <c r="F206" s="2" t="s">
        <v>16</v>
      </c>
      <c r="G206" s="12">
        <v>6809872</v>
      </c>
      <c r="H206" s="5">
        <v>39241</v>
      </c>
      <c r="I206" s="13">
        <v>0.57999999999999996</v>
      </c>
      <c r="J206" s="12">
        <v>363847</v>
      </c>
      <c r="K206" s="5">
        <v>80894.2265625</v>
      </c>
      <c r="L206" s="7">
        <v>28.589303970336914</v>
      </c>
      <c r="M206" s="19">
        <v>0</v>
      </c>
      <c r="N206" s="5">
        <v>1007063</v>
      </c>
      <c r="O206" s="5">
        <v>21603</v>
      </c>
      <c r="P206" s="6">
        <v>2.19</v>
      </c>
      <c r="Q206" s="12">
        <v>341477</v>
      </c>
      <c r="R206" s="5">
        <v>53118</v>
      </c>
      <c r="S206" s="21">
        <v>18.420787811279297</v>
      </c>
    </row>
    <row r="207" spans="1:19">
      <c r="A207" s="2">
        <v>125231232</v>
      </c>
      <c r="C207" s="2" t="s">
        <v>248</v>
      </c>
      <c r="D207" s="2" t="s">
        <v>249</v>
      </c>
      <c r="E207" s="2" t="s">
        <v>185</v>
      </c>
      <c r="F207" s="2" t="s">
        <v>16</v>
      </c>
      <c r="G207" s="12">
        <v>107552413</v>
      </c>
      <c r="H207" s="5">
        <v>744841</v>
      </c>
      <c r="I207" s="13">
        <v>0.70000000000000007</v>
      </c>
      <c r="J207" s="12">
        <v>12597350</v>
      </c>
      <c r="K207" s="5">
        <v>5588198</v>
      </c>
      <c r="L207" s="7">
        <v>79.727157592773438</v>
      </c>
      <c r="M207" s="19">
        <v>0</v>
      </c>
      <c r="N207" s="5">
        <v>8035559</v>
      </c>
      <c r="O207" s="5">
        <v>135903</v>
      </c>
      <c r="P207" s="6">
        <v>1.72</v>
      </c>
      <c r="Q207" s="12">
        <v>389701</v>
      </c>
      <c r="R207" s="5">
        <v>-102959</v>
      </c>
      <c r="S207" s="21">
        <v>-20.898591995239258</v>
      </c>
    </row>
    <row r="208" spans="1:19">
      <c r="A208" s="2">
        <v>125231303</v>
      </c>
      <c r="C208" s="2" t="s">
        <v>250</v>
      </c>
      <c r="D208" s="2" t="s">
        <v>249</v>
      </c>
      <c r="E208" s="2" t="s">
        <v>185</v>
      </c>
      <c r="F208" s="2" t="s">
        <v>16</v>
      </c>
      <c r="G208" s="12">
        <v>13583398</v>
      </c>
      <c r="H208" s="5">
        <v>174936</v>
      </c>
      <c r="I208" s="13">
        <v>1.3</v>
      </c>
      <c r="J208" s="12">
        <v>3482336</v>
      </c>
      <c r="K208" s="5">
        <v>1470470.5</v>
      </c>
      <c r="L208" s="7">
        <v>73.08990478515625</v>
      </c>
      <c r="M208" s="19">
        <v>100</v>
      </c>
      <c r="N208" s="5">
        <v>3687478</v>
      </c>
      <c r="O208" s="5">
        <v>53859</v>
      </c>
      <c r="P208" s="6">
        <v>1.48</v>
      </c>
      <c r="Q208" s="12">
        <v>0</v>
      </c>
      <c r="R208" s="5"/>
      <c r="S208" s="21"/>
    </row>
    <row r="209" spans="1:19">
      <c r="A209" s="2">
        <v>125234103</v>
      </c>
      <c r="C209" s="2" t="s">
        <v>251</v>
      </c>
      <c r="D209" s="2" t="s">
        <v>249</v>
      </c>
      <c r="E209" s="2" t="s">
        <v>185</v>
      </c>
      <c r="F209" s="2" t="s">
        <v>16</v>
      </c>
      <c r="G209" s="12">
        <v>6095291</v>
      </c>
      <c r="H209" s="5">
        <v>78595</v>
      </c>
      <c r="I209" s="13">
        <v>1.31</v>
      </c>
      <c r="J209" s="12">
        <v>327809</v>
      </c>
      <c r="K209" s="5">
        <v>0</v>
      </c>
      <c r="L209" s="7">
        <v>0</v>
      </c>
      <c r="M209" s="19"/>
      <c r="N209" s="5">
        <v>2315223</v>
      </c>
      <c r="O209" s="5">
        <v>-91250</v>
      </c>
      <c r="P209" s="6">
        <v>-3.7900000000000005</v>
      </c>
      <c r="Q209" s="12">
        <v>0</v>
      </c>
      <c r="R209" s="5"/>
      <c r="S209" s="21"/>
    </row>
    <row r="210" spans="1:19">
      <c r="A210" s="2">
        <v>125234502</v>
      </c>
      <c r="C210" s="2" t="s">
        <v>252</v>
      </c>
      <c r="D210" s="2" t="s">
        <v>249</v>
      </c>
      <c r="E210" s="2" t="s">
        <v>185</v>
      </c>
      <c r="F210" s="2" t="s">
        <v>16</v>
      </c>
      <c r="G210" s="12">
        <v>6560603</v>
      </c>
      <c r="H210" s="5">
        <v>107188</v>
      </c>
      <c r="I210" s="13">
        <v>1.66</v>
      </c>
      <c r="J210" s="12">
        <v>192476</v>
      </c>
      <c r="K210" s="5">
        <v>0</v>
      </c>
      <c r="L210" s="7">
        <v>0</v>
      </c>
      <c r="M210" s="19"/>
      <c r="N210" s="5">
        <v>3034716</v>
      </c>
      <c r="O210" s="5">
        <v>-4235</v>
      </c>
      <c r="P210" s="6">
        <v>-0.13999999999999999</v>
      </c>
      <c r="Q210" s="12">
        <v>0</v>
      </c>
      <c r="R210" s="5"/>
      <c r="S210" s="21"/>
    </row>
    <row r="211" spans="1:19">
      <c r="A211" s="2">
        <v>125235103</v>
      </c>
      <c r="C211" s="2" t="s">
        <v>253</v>
      </c>
      <c r="D211" s="2" t="s">
        <v>249</v>
      </c>
      <c r="E211" s="2" t="s">
        <v>185</v>
      </c>
      <c r="F211" s="2" t="s">
        <v>16</v>
      </c>
      <c r="G211" s="12">
        <v>13721354</v>
      </c>
      <c r="H211" s="5">
        <v>309678</v>
      </c>
      <c r="I211" s="13">
        <v>2.31</v>
      </c>
      <c r="J211" s="12">
        <v>2213057</v>
      </c>
      <c r="K211" s="5">
        <v>579080</v>
      </c>
      <c r="L211" s="7">
        <v>35.439914703369141</v>
      </c>
      <c r="M211" s="19">
        <v>54.704681396484375</v>
      </c>
      <c r="N211" s="5">
        <v>3242579</v>
      </c>
      <c r="O211" s="5">
        <v>36064</v>
      </c>
      <c r="P211" s="6">
        <v>1.1199999999999999</v>
      </c>
      <c r="Q211" s="12">
        <v>0</v>
      </c>
      <c r="R211" s="5"/>
      <c r="S211" s="21"/>
    </row>
    <row r="212" spans="1:19">
      <c r="A212" s="2">
        <v>125235502</v>
      </c>
      <c r="C212" s="2" t="s">
        <v>254</v>
      </c>
      <c r="D212" s="2" t="s">
        <v>249</v>
      </c>
      <c r="E212" s="2" t="s">
        <v>185</v>
      </c>
      <c r="F212" s="2" t="s">
        <v>16</v>
      </c>
      <c r="G212" s="12">
        <v>3804423</v>
      </c>
      <c r="H212" s="5">
        <v>50435</v>
      </c>
      <c r="I212" s="13">
        <v>1.34</v>
      </c>
      <c r="J212" s="12">
        <v>115566</v>
      </c>
      <c r="K212" s="5">
        <v>0</v>
      </c>
      <c r="L212" s="7">
        <v>0</v>
      </c>
      <c r="M212" s="19"/>
      <c r="N212" s="5">
        <v>1806984</v>
      </c>
      <c r="O212" s="5">
        <v>18466</v>
      </c>
      <c r="P212" s="6">
        <v>1.03</v>
      </c>
      <c r="Q212" s="12">
        <v>0</v>
      </c>
      <c r="R212" s="5"/>
      <c r="S212" s="21"/>
    </row>
    <row r="213" spans="1:19">
      <c r="A213" s="2">
        <v>125236903</v>
      </c>
      <c r="C213" s="2" t="s">
        <v>255</v>
      </c>
      <c r="D213" s="2" t="s">
        <v>249</v>
      </c>
      <c r="E213" s="2" t="s">
        <v>185</v>
      </c>
      <c r="F213" s="2" t="s">
        <v>16</v>
      </c>
      <c r="G213" s="12">
        <v>8169535</v>
      </c>
      <c r="H213" s="5">
        <v>98622</v>
      </c>
      <c r="I213" s="13">
        <v>1.22</v>
      </c>
      <c r="J213" s="12">
        <v>883823</v>
      </c>
      <c r="K213" s="5">
        <v>264443.375</v>
      </c>
      <c r="L213" s="7">
        <v>42.694881439208984</v>
      </c>
      <c r="M213" s="19">
        <v>0</v>
      </c>
      <c r="N213" s="5">
        <v>2693670</v>
      </c>
      <c r="O213" s="5">
        <v>14312</v>
      </c>
      <c r="P213" s="6">
        <v>0.53</v>
      </c>
      <c r="Q213" s="12">
        <v>0</v>
      </c>
      <c r="R213" s="5"/>
      <c r="S213" s="21"/>
    </row>
    <row r="214" spans="1:19">
      <c r="A214" s="2">
        <v>125237603</v>
      </c>
      <c r="C214" s="2" t="s">
        <v>256</v>
      </c>
      <c r="D214" s="2" t="s">
        <v>249</v>
      </c>
      <c r="E214" s="2" t="s">
        <v>185</v>
      </c>
      <c r="F214" s="2" t="s">
        <v>16</v>
      </c>
      <c r="G214" s="12">
        <v>3276283</v>
      </c>
      <c r="H214" s="5">
        <v>40857</v>
      </c>
      <c r="I214" s="13">
        <v>1.26</v>
      </c>
      <c r="J214" s="12">
        <v>113925</v>
      </c>
      <c r="K214" s="5">
        <v>0</v>
      </c>
      <c r="L214" s="7">
        <v>0</v>
      </c>
      <c r="M214" s="19"/>
      <c r="N214" s="5">
        <v>1416812</v>
      </c>
      <c r="O214" s="5">
        <v>14961</v>
      </c>
      <c r="P214" s="6">
        <v>1.0699999999999998</v>
      </c>
      <c r="Q214" s="12">
        <v>0</v>
      </c>
      <c r="R214" s="5"/>
      <c r="S214" s="21"/>
    </row>
    <row r="215" spans="1:19">
      <c r="A215" s="2">
        <v>125237702</v>
      </c>
      <c r="C215" s="2" t="s">
        <v>257</v>
      </c>
      <c r="D215" s="2" t="s">
        <v>249</v>
      </c>
      <c r="E215" s="2" t="s">
        <v>185</v>
      </c>
      <c r="F215" s="2" t="s">
        <v>16</v>
      </c>
      <c r="G215" s="12">
        <v>16410986</v>
      </c>
      <c r="H215" s="5">
        <v>210336</v>
      </c>
      <c r="I215" s="13">
        <v>1.3</v>
      </c>
      <c r="J215" s="12">
        <v>2964691</v>
      </c>
      <c r="K215" s="5">
        <v>962798.125</v>
      </c>
      <c r="L215" s="7">
        <v>48.094387054443359</v>
      </c>
      <c r="M215" s="19">
        <v>100</v>
      </c>
      <c r="N215" s="5">
        <v>5564672</v>
      </c>
      <c r="O215" s="5">
        <v>185918</v>
      </c>
      <c r="P215" s="6">
        <v>3.46</v>
      </c>
      <c r="Q215" s="12">
        <v>0</v>
      </c>
      <c r="R215" s="5"/>
      <c r="S215" s="21"/>
    </row>
    <row r="216" spans="1:19">
      <c r="A216" s="2">
        <v>125237903</v>
      </c>
      <c r="C216" s="2" t="s">
        <v>258</v>
      </c>
      <c r="D216" s="2" t="s">
        <v>249</v>
      </c>
      <c r="E216" s="2" t="s">
        <v>185</v>
      </c>
      <c r="F216" s="2" t="s">
        <v>16</v>
      </c>
      <c r="G216" s="12">
        <v>4643958</v>
      </c>
      <c r="H216" s="5">
        <v>73792</v>
      </c>
      <c r="I216" s="13">
        <v>1.6099999999999999</v>
      </c>
      <c r="J216" s="12">
        <v>140258</v>
      </c>
      <c r="K216" s="5">
        <v>0</v>
      </c>
      <c r="L216" s="7">
        <v>0</v>
      </c>
      <c r="M216" s="19"/>
      <c r="N216" s="5">
        <v>1995370</v>
      </c>
      <c r="O216" s="5">
        <v>19576</v>
      </c>
      <c r="P216" s="6">
        <v>0.9900000000000001</v>
      </c>
      <c r="Q216" s="12">
        <v>0</v>
      </c>
      <c r="R216" s="5"/>
      <c r="S216" s="21"/>
    </row>
    <row r="217" spans="1:19">
      <c r="A217" s="2">
        <v>125238402</v>
      </c>
      <c r="C217" s="2" t="s">
        <v>259</v>
      </c>
      <c r="D217" s="2" t="s">
        <v>249</v>
      </c>
      <c r="E217" s="2" t="s">
        <v>185</v>
      </c>
      <c r="F217" s="2" t="s">
        <v>16</v>
      </c>
      <c r="G217" s="12">
        <v>30246175</v>
      </c>
      <c r="H217" s="5">
        <v>453839</v>
      </c>
      <c r="I217" s="13">
        <v>1.52</v>
      </c>
      <c r="J217" s="12">
        <v>9227363</v>
      </c>
      <c r="K217" s="5">
        <v>4169630</v>
      </c>
      <c r="L217" s="7">
        <v>82.440689086914063</v>
      </c>
      <c r="M217" s="19">
        <v>38.911403656005859</v>
      </c>
      <c r="N217" s="5">
        <v>4297880</v>
      </c>
      <c r="O217" s="5">
        <v>127214</v>
      </c>
      <c r="P217" s="6">
        <v>3.05</v>
      </c>
      <c r="Q217" s="12">
        <v>0</v>
      </c>
      <c r="R217" s="5"/>
      <c r="S217" s="21"/>
    </row>
    <row r="218" spans="1:19">
      <c r="A218" s="2">
        <v>125238502</v>
      </c>
      <c r="C218" s="2" t="s">
        <v>260</v>
      </c>
      <c r="D218" s="2" t="s">
        <v>249</v>
      </c>
      <c r="E218" s="2" t="s">
        <v>185</v>
      </c>
      <c r="F218" s="2" t="s">
        <v>16</v>
      </c>
      <c r="G218" s="12">
        <v>5335356</v>
      </c>
      <c r="H218" s="5">
        <v>91129</v>
      </c>
      <c r="I218" s="13">
        <v>1.7399999999999998</v>
      </c>
      <c r="J218" s="12">
        <v>239989</v>
      </c>
      <c r="K218" s="5">
        <v>0</v>
      </c>
      <c r="L218" s="7">
        <v>0</v>
      </c>
      <c r="M218" s="19"/>
      <c r="N218" s="5">
        <v>2546006</v>
      </c>
      <c r="O218" s="5">
        <v>36857</v>
      </c>
      <c r="P218" s="6">
        <v>1.47</v>
      </c>
      <c r="Q218" s="12">
        <v>0</v>
      </c>
      <c r="R218" s="5"/>
      <c r="S218" s="21"/>
    </row>
    <row r="219" spans="1:19">
      <c r="A219" s="2">
        <v>125239452</v>
      </c>
      <c r="C219" s="2" t="s">
        <v>261</v>
      </c>
      <c r="D219" s="2" t="s">
        <v>249</v>
      </c>
      <c r="E219" s="2" t="s">
        <v>185</v>
      </c>
      <c r="F219" s="2" t="s">
        <v>16</v>
      </c>
      <c r="G219" s="12">
        <v>64712630</v>
      </c>
      <c r="H219" s="5">
        <v>771649</v>
      </c>
      <c r="I219" s="13">
        <v>1.21</v>
      </c>
      <c r="J219" s="12">
        <v>18269019</v>
      </c>
      <c r="K219" s="5">
        <v>8097621.5</v>
      </c>
      <c r="L219" s="7">
        <v>79.611686706542969</v>
      </c>
      <c r="M219" s="19">
        <v>9.6516132354736328</v>
      </c>
      <c r="N219" s="5">
        <v>12044181</v>
      </c>
      <c r="O219" s="5">
        <v>275059</v>
      </c>
      <c r="P219" s="6">
        <v>2.34</v>
      </c>
      <c r="Q219" s="12">
        <v>0</v>
      </c>
      <c r="R219" s="5"/>
      <c r="S219" s="21"/>
    </row>
    <row r="220" spans="1:19">
      <c r="A220" s="2">
        <v>125239603</v>
      </c>
      <c r="C220" s="2" t="s">
        <v>262</v>
      </c>
      <c r="D220" s="2" t="s">
        <v>249</v>
      </c>
      <c r="E220" s="2" t="s">
        <v>185</v>
      </c>
      <c r="F220" s="2" t="s">
        <v>16</v>
      </c>
      <c r="G220" s="12">
        <v>4900591</v>
      </c>
      <c r="H220" s="5">
        <v>59099</v>
      </c>
      <c r="I220" s="13">
        <v>1.22</v>
      </c>
      <c r="J220" s="12">
        <v>989227</v>
      </c>
      <c r="K220" s="5">
        <v>368137.96875</v>
      </c>
      <c r="L220" s="7">
        <v>59.272975921630859</v>
      </c>
      <c r="M220" s="19">
        <v>100</v>
      </c>
      <c r="N220" s="5">
        <v>2554195</v>
      </c>
      <c r="O220" s="5">
        <v>83833</v>
      </c>
      <c r="P220" s="6">
        <v>3.39</v>
      </c>
      <c r="Q220" s="12">
        <v>0</v>
      </c>
      <c r="R220" s="5"/>
      <c r="S220" s="21"/>
    </row>
    <row r="221" spans="1:19">
      <c r="A221" s="2">
        <v>125239652</v>
      </c>
      <c r="C221" s="2" t="s">
        <v>263</v>
      </c>
      <c r="D221" s="2" t="s">
        <v>249</v>
      </c>
      <c r="E221" s="2" t="s">
        <v>185</v>
      </c>
      <c r="F221" s="2" t="s">
        <v>16</v>
      </c>
      <c r="G221" s="12">
        <v>35538335</v>
      </c>
      <c r="H221" s="5">
        <v>394257</v>
      </c>
      <c r="I221" s="13">
        <v>1.1199999999999999</v>
      </c>
      <c r="J221" s="12">
        <v>9894502</v>
      </c>
      <c r="K221" s="5">
        <v>4382376.5</v>
      </c>
      <c r="L221" s="7">
        <v>79.504295349121094</v>
      </c>
      <c r="M221" s="19">
        <v>27.744338989257813</v>
      </c>
      <c r="N221" s="5">
        <v>6533734</v>
      </c>
      <c r="O221" s="5">
        <v>108780</v>
      </c>
      <c r="P221" s="6">
        <v>1.69</v>
      </c>
      <c r="Q221" s="12">
        <v>0</v>
      </c>
      <c r="R221" s="5"/>
      <c r="S221" s="21"/>
    </row>
    <row r="222" spans="1:19">
      <c r="A222" s="2">
        <v>109243503</v>
      </c>
      <c r="C222" s="2" t="s">
        <v>264</v>
      </c>
      <c r="D222" s="2" t="s">
        <v>265</v>
      </c>
      <c r="E222" s="2" t="s">
        <v>118</v>
      </c>
      <c r="F222" s="2" t="s">
        <v>16</v>
      </c>
      <c r="G222" s="12">
        <v>5914229</v>
      </c>
      <c r="H222" s="5">
        <v>29449</v>
      </c>
      <c r="I222" s="13">
        <v>0.5</v>
      </c>
      <c r="J222" s="12">
        <v>478610</v>
      </c>
      <c r="K222" s="5">
        <v>172500.78125</v>
      </c>
      <c r="L222" s="7">
        <v>56.352691650390625</v>
      </c>
      <c r="M222" s="19">
        <v>0</v>
      </c>
      <c r="N222" s="5">
        <v>634280</v>
      </c>
      <c r="O222" s="5">
        <v>16251</v>
      </c>
      <c r="P222" s="6">
        <v>2.63</v>
      </c>
      <c r="Q222" s="12">
        <v>0</v>
      </c>
      <c r="R222" s="5"/>
      <c r="S222" s="21"/>
    </row>
    <row r="223" spans="1:19">
      <c r="A223" s="2">
        <v>109246003</v>
      </c>
      <c r="C223" s="2" t="s">
        <v>266</v>
      </c>
      <c r="D223" s="2" t="s">
        <v>265</v>
      </c>
      <c r="E223" s="2" t="s">
        <v>118</v>
      </c>
      <c r="F223" s="2" t="s">
        <v>16</v>
      </c>
      <c r="G223" s="12">
        <v>5900520</v>
      </c>
      <c r="H223" s="5">
        <v>44751</v>
      </c>
      <c r="I223" s="13">
        <v>0.76</v>
      </c>
      <c r="J223" s="12">
        <v>428794</v>
      </c>
      <c r="K223" s="5">
        <v>134768.34375</v>
      </c>
      <c r="L223" s="7">
        <v>45.835575103759766</v>
      </c>
      <c r="M223" s="19">
        <v>0</v>
      </c>
      <c r="N223" s="5">
        <v>849080</v>
      </c>
      <c r="O223" s="5">
        <v>17454</v>
      </c>
      <c r="P223" s="6">
        <v>2.1</v>
      </c>
      <c r="Q223" s="12">
        <v>10721</v>
      </c>
      <c r="R223" s="5">
        <v>-7833</v>
      </c>
      <c r="S223" s="21">
        <v>-42.217311859130859</v>
      </c>
    </row>
    <row r="224" spans="1:19">
      <c r="A224" s="2">
        <v>109248003</v>
      </c>
      <c r="C224" s="2" t="s">
        <v>267</v>
      </c>
      <c r="D224" s="2" t="s">
        <v>265</v>
      </c>
      <c r="E224" s="2" t="s">
        <v>118</v>
      </c>
      <c r="F224" s="2" t="s">
        <v>16</v>
      </c>
      <c r="G224" s="12">
        <v>7726498</v>
      </c>
      <c r="H224" s="5">
        <v>64866</v>
      </c>
      <c r="I224" s="13">
        <v>0.85000000000000009</v>
      </c>
      <c r="J224" s="12">
        <v>1224008</v>
      </c>
      <c r="K224" s="5">
        <v>458826.4375</v>
      </c>
      <c r="L224" s="7">
        <v>59.963081359863281</v>
      </c>
      <c r="M224" s="19">
        <v>0</v>
      </c>
      <c r="N224" s="5">
        <v>1655393</v>
      </c>
      <c r="O224" s="5">
        <v>34627</v>
      </c>
      <c r="P224" s="6">
        <v>2.1399999999999997</v>
      </c>
      <c r="Q224" s="12">
        <v>82318</v>
      </c>
      <c r="R224" s="5">
        <v>-12261</v>
      </c>
      <c r="S224" s="21">
        <v>-12.963766098022461</v>
      </c>
    </row>
    <row r="225" spans="1:19">
      <c r="A225" s="2">
        <v>105251453</v>
      </c>
      <c r="C225" s="2" t="s">
        <v>268</v>
      </c>
      <c r="D225" s="2" t="s">
        <v>269</v>
      </c>
      <c r="E225" s="2" t="s">
        <v>225</v>
      </c>
      <c r="F225" s="2" t="s">
        <v>16</v>
      </c>
      <c r="G225" s="12">
        <v>17013844</v>
      </c>
      <c r="H225" s="5">
        <v>171418</v>
      </c>
      <c r="I225" s="13">
        <v>1.02</v>
      </c>
      <c r="J225" s="12">
        <v>2183169</v>
      </c>
      <c r="K225" s="5">
        <v>856262.75</v>
      </c>
      <c r="L225" s="7">
        <v>64.53076171875</v>
      </c>
      <c r="M225" s="19">
        <v>0</v>
      </c>
      <c r="N225" s="5">
        <v>2131224</v>
      </c>
      <c r="O225" s="5">
        <v>65934</v>
      </c>
      <c r="P225" s="6">
        <v>3.19</v>
      </c>
      <c r="Q225" s="12">
        <v>286945</v>
      </c>
      <c r="R225" s="5">
        <v>10581</v>
      </c>
      <c r="S225" s="21">
        <v>3.828646183013916</v>
      </c>
    </row>
    <row r="226" spans="1:19">
      <c r="A226" s="2">
        <v>105252602</v>
      </c>
      <c r="C226" s="2" t="s">
        <v>270</v>
      </c>
      <c r="D226" s="2" t="s">
        <v>269</v>
      </c>
      <c r="E226" s="2" t="s">
        <v>225</v>
      </c>
      <c r="F226" s="2" t="s">
        <v>16</v>
      </c>
      <c r="G226" s="12">
        <v>122231165</v>
      </c>
      <c r="H226" s="5">
        <v>1581469</v>
      </c>
      <c r="I226" s="13">
        <v>1.31</v>
      </c>
      <c r="J226" s="12">
        <v>24850435</v>
      </c>
      <c r="K226" s="5">
        <v>11124026</v>
      </c>
      <c r="L226" s="7">
        <v>81.041053771972656</v>
      </c>
      <c r="M226" s="19">
        <v>0</v>
      </c>
      <c r="N226" s="5">
        <v>15487964</v>
      </c>
      <c r="O226" s="5">
        <v>563958</v>
      </c>
      <c r="P226" s="6">
        <v>3.7800000000000002</v>
      </c>
      <c r="Q226" s="12">
        <v>0</v>
      </c>
      <c r="R226" s="5"/>
      <c r="S226" s="21"/>
    </row>
    <row r="227" spans="1:19">
      <c r="A227" s="2">
        <v>105253303</v>
      </c>
      <c r="C227" s="2" t="s">
        <v>271</v>
      </c>
      <c r="D227" s="2" t="s">
        <v>269</v>
      </c>
      <c r="E227" s="2" t="s">
        <v>225</v>
      </c>
      <c r="F227" s="2" t="s">
        <v>16</v>
      </c>
      <c r="G227" s="12">
        <v>4517607</v>
      </c>
      <c r="H227" s="5">
        <v>52912</v>
      </c>
      <c r="I227" s="13">
        <v>1.1900000000000002</v>
      </c>
      <c r="J227" s="12">
        <v>1368421</v>
      </c>
      <c r="K227" s="5">
        <v>512523.9375</v>
      </c>
      <c r="L227" s="7">
        <v>59.881492614746094</v>
      </c>
      <c r="M227" s="19">
        <v>0</v>
      </c>
      <c r="N227" s="5">
        <v>1207499</v>
      </c>
      <c r="O227" s="5">
        <v>36235</v>
      </c>
      <c r="P227" s="6">
        <v>3.09</v>
      </c>
      <c r="Q227" s="12">
        <v>0</v>
      </c>
      <c r="R227" s="5"/>
      <c r="S227" s="21"/>
    </row>
    <row r="228" spans="1:19">
      <c r="A228" s="2">
        <v>105253553</v>
      </c>
      <c r="C228" s="2" t="s">
        <v>272</v>
      </c>
      <c r="D228" s="2" t="s">
        <v>269</v>
      </c>
      <c r="E228" s="2" t="s">
        <v>225</v>
      </c>
      <c r="F228" s="2" t="s">
        <v>16</v>
      </c>
      <c r="G228" s="12">
        <v>8808920</v>
      </c>
      <c r="H228" s="5">
        <v>92651</v>
      </c>
      <c r="I228" s="13">
        <v>1.06</v>
      </c>
      <c r="J228" s="12">
        <v>1270352</v>
      </c>
      <c r="K228" s="5">
        <v>494467.875</v>
      </c>
      <c r="L228" s="7">
        <v>63.729602813720703</v>
      </c>
      <c r="M228" s="19">
        <v>0</v>
      </c>
      <c r="N228" s="5">
        <v>1500003</v>
      </c>
      <c r="O228" s="5">
        <v>44661</v>
      </c>
      <c r="P228" s="6">
        <v>3.0700000000000003</v>
      </c>
      <c r="Q228" s="12">
        <v>0</v>
      </c>
      <c r="R228" s="5"/>
      <c r="S228" s="21"/>
    </row>
    <row r="229" spans="1:19">
      <c r="A229" s="2">
        <v>105253903</v>
      </c>
      <c r="C229" s="2" t="s">
        <v>273</v>
      </c>
      <c r="D229" s="2" t="s">
        <v>269</v>
      </c>
      <c r="E229" s="2" t="s">
        <v>225</v>
      </c>
      <c r="F229" s="2" t="s">
        <v>16</v>
      </c>
      <c r="G229" s="12">
        <v>11974364</v>
      </c>
      <c r="H229" s="5">
        <v>54442</v>
      </c>
      <c r="I229" s="13">
        <v>0.45999999999999996</v>
      </c>
      <c r="J229" s="12">
        <v>743501</v>
      </c>
      <c r="K229" s="5">
        <v>192254.296875</v>
      </c>
      <c r="L229" s="7">
        <v>34.876274108886719</v>
      </c>
      <c r="M229" s="19">
        <v>0</v>
      </c>
      <c r="N229" s="5">
        <v>1928001</v>
      </c>
      <c r="O229" s="5">
        <v>53141</v>
      </c>
      <c r="P229" s="6">
        <v>2.83</v>
      </c>
      <c r="Q229" s="12">
        <v>0</v>
      </c>
      <c r="R229" s="5"/>
      <c r="S229" s="21"/>
    </row>
    <row r="230" spans="1:19">
      <c r="A230" s="2">
        <v>105254053</v>
      </c>
      <c r="C230" s="2" t="s">
        <v>274</v>
      </c>
      <c r="D230" s="2" t="s">
        <v>269</v>
      </c>
      <c r="E230" s="2" t="s">
        <v>28</v>
      </c>
      <c r="F230" s="2" t="s">
        <v>16</v>
      </c>
      <c r="G230" s="12">
        <v>10473675</v>
      </c>
      <c r="H230" s="5">
        <v>51290</v>
      </c>
      <c r="I230" s="13">
        <v>0.49</v>
      </c>
      <c r="J230" s="12">
        <v>772628</v>
      </c>
      <c r="K230" s="5">
        <v>200642.53125</v>
      </c>
      <c r="L230" s="7">
        <v>35.078254699707031</v>
      </c>
      <c r="M230" s="19">
        <v>0</v>
      </c>
      <c r="N230" s="5">
        <v>1670063</v>
      </c>
      <c r="O230" s="5">
        <v>54219</v>
      </c>
      <c r="P230" s="6">
        <v>3.36</v>
      </c>
      <c r="Q230" s="12">
        <v>0</v>
      </c>
      <c r="R230" s="5"/>
      <c r="S230" s="21"/>
    </row>
    <row r="231" spans="1:19">
      <c r="A231" s="2">
        <v>105254353</v>
      </c>
      <c r="C231" s="2" t="s">
        <v>275</v>
      </c>
      <c r="D231" s="2" t="s">
        <v>269</v>
      </c>
      <c r="E231" s="2" t="s">
        <v>225</v>
      </c>
      <c r="F231" s="2" t="s">
        <v>16</v>
      </c>
      <c r="G231" s="12">
        <v>10650908</v>
      </c>
      <c r="H231" s="5">
        <v>85522</v>
      </c>
      <c r="I231" s="13">
        <v>0.80999999999999994</v>
      </c>
      <c r="J231" s="12">
        <v>1197872</v>
      </c>
      <c r="K231" s="5">
        <v>382403.4375</v>
      </c>
      <c r="L231" s="7">
        <v>46.893707275390625</v>
      </c>
      <c r="M231" s="19">
        <v>0</v>
      </c>
      <c r="N231" s="5">
        <v>1607454</v>
      </c>
      <c r="O231" s="5">
        <v>49260</v>
      </c>
      <c r="P231" s="6">
        <v>3.16</v>
      </c>
      <c r="Q231" s="12">
        <v>0</v>
      </c>
      <c r="R231" s="5"/>
      <c r="S231" s="21"/>
    </row>
    <row r="232" spans="1:19">
      <c r="A232" s="2">
        <v>105256553</v>
      </c>
      <c r="C232" s="2" t="s">
        <v>276</v>
      </c>
      <c r="D232" s="2" t="s">
        <v>269</v>
      </c>
      <c r="E232" s="2" t="s">
        <v>225</v>
      </c>
      <c r="F232" s="2" t="s">
        <v>16</v>
      </c>
      <c r="G232" s="12">
        <v>11009533</v>
      </c>
      <c r="H232" s="5">
        <v>87842</v>
      </c>
      <c r="I232" s="13">
        <v>0.8</v>
      </c>
      <c r="J232" s="12">
        <v>1854901</v>
      </c>
      <c r="K232" s="5">
        <v>630425</v>
      </c>
      <c r="L232" s="7">
        <v>51.485282897949219</v>
      </c>
      <c r="M232" s="19">
        <v>3.9959430694580078</v>
      </c>
      <c r="N232" s="5">
        <v>1336968</v>
      </c>
      <c r="O232" s="5">
        <v>49888</v>
      </c>
      <c r="P232" s="6">
        <v>3.88</v>
      </c>
      <c r="Q232" s="12">
        <v>0</v>
      </c>
      <c r="R232" s="5"/>
      <c r="S232" s="21"/>
    </row>
    <row r="233" spans="1:19">
      <c r="A233" s="2">
        <v>105257602</v>
      </c>
      <c r="C233" s="2" t="s">
        <v>277</v>
      </c>
      <c r="D233" s="2" t="s">
        <v>269</v>
      </c>
      <c r="E233" s="2" t="s">
        <v>225</v>
      </c>
      <c r="F233" s="2" t="s">
        <v>16</v>
      </c>
      <c r="G233" s="12">
        <v>18268312</v>
      </c>
      <c r="H233" s="5">
        <v>200870</v>
      </c>
      <c r="I233" s="13">
        <v>1.1100000000000001</v>
      </c>
      <c r="J233" s="12">
        <v>2828871</v>
      </c>
      <c r="K233" s="5">
        <v>887578.375</v>
      </c>
      <c r="L233" s="7">
        <v>45.720996856689453</v>
      </c>
      <c r="M233" s="19">
        <v>0</v>
      </c>
      <c r="N233" s="5">
        <v>4777927</v>
      </c>
      <c r="O233" s="5">
        <v>190761</v>
      </c>
      <c r="P233" s="6">
        <v>4.16</v>
      </c>
      <c r="Q233" s="12">
        <v>0</v>
      </c>
      <c r="R233" s="5"/>
      <c r="S233" s="21"/>
    </row>
    <row r="234" spans="1:19">
      <c r="A234" s="2">
        <v>105258303</v>
      </c>
      <c r="C234" s="2" t="s">
        <v>278</v>
      </c>
      <c r="D234" s="2" t="s">
        <v>269</v>
      </c>
      <c r="E234" s="2" t="s">
        <v>225</v>
      </c>
      <c r="F234" s="2" t="s">
        <v>16</v>
      </c>
      <c r="G234" s="12">
        <v>10196232</v>
      </c>
      <c r="H234" s="5">
        <v>66673</v>
      </c>
      <c r="I234" s="13">
        <v>0.66</v>
      </c>
      <c r="J234" s="12">
        <v>1450058</v>
      </c>
      <c r="K234" s="5">
        <v>581633.75</v>
      </c>
      <c r="L234" s="7">
        <v>66.975761413574219</v>
      </c>
      <c r="M234" s="19">
        <v>0</v>
      </c>
      <c r="N234" s="5">
        <v>1489537</v>
      </c>
      <c r="O234" s="5">
        <v>42476</v>
      </c>
      <c r="P234" s="6">
        <v>2.94</v>
      </c>
      <c r="Q234" s="12">
        <v>0</v>
      </c>
      <c r="R234" s="5"/>
      <c r="S234" s="21"/>
    </row>
    <row r="235" spans="1:19">
      <c r="A235" s="2">
        <v>105258503</v>
      </c>
      <c r="C235" s="2" t="s">
        <v>279</v>
      </c>
      <c r="D235" s="2" t="s">
        <v>269</v>
      </c>
      <c r="E235" s="2" t="s">
        <v>225</v>
      </c>
      <c r="F235" s="2" t="s">
        <v>16</v>
      </c>
      <c r="G235" s="12">
        <v>10334809</v>
      </c>
      <c r="H235" s="5">
        <v>38302</v>
      </c>
      <c r="I235" s="13">
        <v>0.37</v>
      </c>
      <c r="J235" s="12">
        <v>599510</v>
      </c>
      <c r="K235" s="5">
        <v>134657.359375</v>
      </c>
      <c r="L235" s="7">
        <v>28.967752456665039</v>
      </c>
      <c r="M235" s="19">
        <v>0</v>
      </c>
      <c r="N235" s="5">
        <v>1510597</v>
      </c>
      <c r="O235" s="5">
        <v>28298</v>
      </c>
      <c r="P235" s="6">
        <v>1.91</v>
      </c>
      <c r="Q235" s="12">
        <v>242359</v>
      </c>
      <c r="R235" s="5">
        <v>4908</v>
      </c>
      <c r="S235" s="21">
        <v>2.0669527053833008</v>
      </c>
    </row>
    <row r="236" spans="1:19">
      <c r="A236" s="2">
        <v>105259103</v>
      </c>
      <c r="C236" s="2" t="s">
        <v>280</v>
      </c>
      <c r="D236" s="2" t="s">
        <v>269</v>
      </c>
      <c r="E236" s="2" t="s">
        <v>225</v>
      </c>
      <c r="F236" s="2" t="s">
        <v>16</v>
      </c>
      <c r="G236" s="12">
        <v>10752729</v>
      </c>
      <c r="H236" s="5">
        <v>58848</v>
      </c>
      <c r="I236" s="13">
        <v>0.54999999999999993</v>
      </c>
      <c r="J236" s="12">
        <v>566014</v>
      </c>
      <c r="K236" s="5">
        <v>141431.4375</v>
      </c>
      <c r="L236" s="7">
        <v>33.310703277587891</v>
      </c>
      <c r="M236" s="19">
        <v>0</v>
      </c>
      <c r="N236" s="5">
        <v>1193298</v>
      </c>
      <c r="O236" s="5">
        <v>21690</v>
      </c>
      <c r="P236" s="6">
        <v>1.8499999999999999</v>
      </c>
      <c r="Q236" s="12">
        <v>110055</v>
      </c>
      <c r="R236" s="5">
        <v>8727</v>
      </c>
      <c r="S236" s="21">
        <v>8.6126241683959961</v>
      </c>
    </row>
    <row r="237" spans="1:19">
      <c r="A237" s="2">
        <v>105259703</v>
      </c>
      <c r="C237" s="2" t="s">
        <v>281</v>
      </c>
      <c r="D237" s="2" t="s">
        <v>269</v>
      </c>
      <c r="E237" s="2" t="s">
        <v>225</v>
      </c>
      <c r="F237" s="2" t="s">
        <v>16</v>
      </c>
      <c r="G237" s="12">
        <v>8145153</v>
      </c>
      <c r="H237" s="5">
        <v>65084</v>
      </c>
      <c r="I237" s="13">
        <v>0.80999999999999994</v>
      </c>
      <c r="J237" s="12">
        <v>660576</v>
      </c>
      <c r="K237" s="5">
        <v>208313.96875</v>
      </c>
      <c r="L237" s="7">
        <v>46.060459136962891</v>
      </c>
      <c r="M237" s="19">
        <v>0</v>
      </c>
      <c r="N237" s="5">
        <v>1397443</v>
      </c>
      <c r="O237" s="5">
        <v>32366</v>
      </c>
      <c r="P237" s="6">
        <v>2.37</v>
      </c>
      <c r="Q237" s="12">
        <v>0</v>
      </c>
      <c r="R237" s="5"/>
      <c r="S237" s="21"/>
    </row>
    <row r="238" spans="1:19">
      <c r="A238" s="2">
        <v>101260303</v>
      </c>
      <c r="C238" s="2" t="s">
        <v>282</v>
      </c>
      <c r="D238" s="2" t="s">
        <v>283</v>
      </c>
      <c r="E238" s="2" t="s">
        <v>284</v>
      </c>
      <c r="F238" s="2" t="s">
        <v>16</v>
      </c>
      <c r="G238" s="12">
        <v>26824960</v>
      </c>
      <c r="H238" s="5">
        <v>100789</v>
      </c>
      <c r="I238" s="13">
        <v>0.38</v>
      </c>
      <c r="J238" s="12">
        <v>2007798</v>
      </c>
      <c r="K238" s="5">
        <v>593078.75</v>
      </c>
      <c r="L238" s="7">
        <v>41.922012329101563</v>
      </c>
      <c r="M238" s="19">
        <v>0</v>
      </c>
      <c r="N238" s="5">
        <v>3780918</v>
      </c>
      <c r="O238" s="5">
        <v>77601</v>
      </c>
      <c r="P238" s="6">
        <v>2.1</v>
      </c>
      <c r="Q238" s="12">
        <v>0</v>
      </c>
      <c r="R238" s="5"/>
      <c r="S238" s="21"/>
    </row>
    <row r="239" spans="1:19">
      <c r="A239" s="2">
        <v>101260803</v>
      </c>
      <c r="C239" s="2" t="s">
        <v>285</v>
      </c>
      <c r="D239" s="2" t="s">
        <v>283</v>
      </c>
      <c r="E239" s="2" t="s">
        <v>284</v>
      </c>
      <c r="F239" s="2" t="s">
        <v>16</v>
      </c>
      <c r="G239" s="12">
        <v>16319303</v>
      </c>
      <c r="H239" s="5">
        <v>92668</v>
      </c>
      <c r="I239" s="13">
        <v>0.57000000000000006</v>
      </c>
      <c r="J239" s="12">
        <v>2689713</v>
      </c>
      <c r="K239" s="5">
        <v>1138511.125</v>
      </c>
      <c r="L239" s="7">
        <v>73.395416259765625</v>
      </c>
      <c r="M239" s="19">
        <v>0</v>
      </c>
      <c r="N239" s="5">
        <v>2079304</v>
      </c>
      <c r="O239" s="5">
        <v>71352</v>
      </c>
      <c r="P239" s="6">
        <v>3.55</v>
      </c>
      <c r="Q239" s="12">
        <v>0</v>
      </c>
      <c r="R239" s="5"/>
      <c r="S239" s="21"/>
    </row>
    <row r="240" spans="1:19">
      <c r="A240" s="2">
        <v>101261302</v>
      </c>
      <c r="C240" s="2" t="s">
        <v>286</v>
      </c>
      <c r="D240" s="2" t="s">
        <v>283</v>
      </c>
      <c r="E240" s="2" t="s">
        <v>284</v>
      </c>
      <c r="F240" s="2" t="s">
        <v>16</v>
      </c>
      <c r="G240" s="12">
        <v>35115164</v>
      </c>
      <c r="H240" s="5">
        <v>175499</v>
      </c>
      <c r="I240" s="13">
        <v>0.5</v>
      </c>
      <c r="J240" s="12">
        <v>3580227</v>
      </c>
      <c r="K240" s="5">
        <v>1265049.625</v>
      </c>
      <c r="L240" s="7">
        <v>54.641586303710938</v>
      </c>
      <c r="M240" s="19">
        <v>0</v>
      </c>
      <c r="N240" s="5">
        <v>5804176</v>
      </c>
      <c r="O240" s="5">
        <v>108560</v>
      </c>
      <c r="P240" s="6">
        <v>1.91</v>
      </c>
      <c r="Q240" s="12">
        <v>0</v>
      </c>
      <c r="R240" s="5"/>
      <c r="S240" s="21"/>
    </row>
    <row r="241" spans="1:19">
      <c r="A241" s="2">
        <v>101262903</v>
      </c>
      <c r="C241" s="2" t="s">
        <v>287</v>
      </c>
      <c r="D241" s="2" t="s">
        <v>283</v>
      </c>
      <c r="E241" s="2" t="s">
        <v>284</v>
      </c>
      <c r="F241" s="2" t="s">
        <v>16</v>
      </c>
      <c r="G241" s="12">
        <v>7752239</v>
      </c>
      <c r="H241" s="5">
        <v>39362</v>
      </c>
      <c r="I241" s="13">
        <v>0.51</v>
      </c>
      <c r="J241" s="12">
        <v>850603</v>
      </c>
      <c r="K241" s="5">
        <v>325926.53125</v>
      </c>
      <c r="L241" s="7">
        <v>62.119529724121094</v>
      </c>
      <c r="M241" s="19">
        <v>0</v>
      </c>
      <c r="N241" s="5">
        <v>987907</v>
      </c>
      <c r="O241" s="5">
        <v>14809</v>
      </c>
      <c r="P241" s="6">
        <v>1.52</v>
      </c>
      <c r="Q241" s="12">
        <v>0</v>
      </c>
      <c r="R241" s="5"/>
      <c r="S241" s="21"/>
    </row>
    <row r="242" spans="1:19">
      <c r="A242" s="2">
        <v>101264003</v>
      </c>
      <c r="C242" s="2" t="s">
        <v>288</v>
      </c>
      <c r="D242" s="2" t="s">
        <v>283</v>
      </c>
      <c r="E242" s="2" t="s">
        <v>284</v>
      </c>
      <c r="F242" s="2" t="s">
        <v>16</v>
      </c>
      <c r="G242" s="12">
        <v>18271059</v>
      </c>
      <c r="H242" s="5">
        <v>87659</v>
      </c>
      <c r="I242" s="13">
        <v>0.48</v>
      </c>
      <c r="J242" s="12">
        <v>1883999</v>
      </c>
      <c r="K242" s="5">
        <v>637832.625</v>
      </c>
      <c r="L242" s="7">
        <v>51.183586120605469</v>
      </c>
      <c r="M242" s="19">
        <v>0</v>
      </c>
      <c r="N242" s="5">
        <v>3113216</v>
      </c>
      <c r="O242" s="5">
        <v>95259</v>
      </c>
      <c r="P242" s="6">
        <v>3.16</v>
      </c>
      <c r="Q242" s="12">
        <v>0</v>
      </c>
      <c r="R242" s="5"/>
      <c r="S242" s="21"/>
    </row>
    <row r="243" spans="1:19">
      <c r="A243" s="2">
        <v>101268003</v>
      </c>
      <c r="C243" s="2" t="s">
        <v>289</v>
      </c>
      <c r="D243" s="2" t="s">
        <v>283</v>
      </c>
      <c r="E243" s="2" t="s">
        <v>284</v>
      </c>
      <c r="F243" s="2" t="s">
        <v>16</v>
      </c>
      <c r="G243" s="12">
        <v>20239899</v>
      </c>
      <c r="H243" s="5">
        <v>63393</v>
      </c>
      <c r="I243" s="13">
        <v>0.31</v>
      </c>
      <c r="J243" s="12">
        <v>940004</v>
      </c>
      <c r="K243" s="5">
        <v>192850.703125</v>
      </c>
      <c r="L243" s="7">
        <v>25.811395645141602</v>
      </c>
      <c r="M243" s="19">
        <v>0</v>
      </c>
      <c r="N243" s="5">
        <v>2666659</v>
      </c>
      <c r="O243" s="5">
        <v>47337</v>
      </c>
      <c r="P243" s="6">
        <v>1.81</v>
      </c>
      <c r="Q243" s="12">
        <v>0</v>
      </c>
      <c r="R243" s="5"/>
      <c r="S243" s="21"/>
    </row>
    <row r="244" spans="1:19">
      <c r="A244" s="2">
        <v>106272003</v>
      </c>
      <c r="C244" s="2" t="s">
        <v>290</v>
      </c>
      <c r="D244" s="2" t="s">
        <v>291</v>
      </c>
      <c r="E244" s="2" t="s">
        <v>225</v>
      </c>
      <c r="F244" s="2" t="s">
        <v>16</v>
      </c>
      <c r="G244" s="12">
        <v>3805014</v>
      </c>
      <c r="H244" s="5">
        <v>34772</v>
      </c>
      <c r="I244" s="13">
        <v>0.91999999999999993</v>
      </c>
      <c r="J244" s="12">
        <v>102046</v>
      </c>
      <c r="K244" s="5">
        <v>0</v>
      </c>
      <c r="L244" s="7">
        <v>0</v>
      </c>
      <c r="M244" s="19"/>
      <c r="N244" s="5">
        <v>503544</v>
      </c>
      <c r="O244" s="5">
        <v>1780</v>
      </c>
      <c r="P244" s="6">
        <v>0.35000000000000003</v>
      </c>
      <c r="Q244" s="12">
        <v>0</v>
      </c>
      <c r="R244" s="5"/>
      <c r="S244" s="21"/>
    </row>
    <row r="245" spans="1:19">
      <c r="A245" s="2">
        <v>112281302</v>
      </c>
      <c r="C245" s="2" t="s">
        <v>292</v>
      </c>
      <c r="D245" s="2" t="s">
        <v>293</v>
      </c>
      <c r="E245" s="2" t="s">
        <v>15</v>
      </c>
      <c r="F245" s="2" t="s">
        <v>16</v>
      </c>
      <c r="G245" s="12">
        <v>31536661</v>
      </c>
      <c r="H245" s="5">
        <v>456074</v>
      </c>
      <c r="I245" s="13">
        <v>1.47</v>
      </c>
      <c r="J245" s="12">
        <v>11259852</v>
      </c>
      <c r="K245" s="5">
        <v>5065949</v>
      </c>
      <c r="L245" s="7">
        <v>81.789276123046875</v>
      </c>
      <c r="M245" s="19">
        <v>0</v>
      </c>
      <c r="N245" s="5">
        <v>6226775</v>
      </c>
      <c r="O245" s="5">
        <v>233558</v>
      </c>
      <c r="P245" s="6">
        <v>3.9</v>
      </c>
      <c r="Q245" s="12">
        <v>0</v>
      </c>
      <c r="R245" s="5"/>
      <c r="S245" s="21"/>
    </row>
    <row r="246" spans="1:19">
      <c r="A246" s="2">
        <v>112282004</v>
      </c>
      <c r="C246" s="2" t="s">
        <v>294</v>
      </c>
      <c r="D246" s="2" t="s">
        <v>293</v>
      </c>
      <c r="E246" s="2" t="s">
        <v>15</v>
      </c>
      <c r="F246" s="2" t="s">
        <v>16</v>
      </c>
      <c r="G246" s="12">
        <v>2844600</v>
      </c>
      <c r="H246" s="5">
        <v>22092</v>
      </c>
      <c r="I246" s="13">
        <v>0.77999999999999992</v>
      </c>
      <c r="J246" s="12">
        <v>76871</v>
      </c>
      <c r="K246" s="5">
        <v>0</v>
      </c>
      <c r="L246" s="7">
        <v>0</v>
      </c>
      <c r="M246" s="19"/>
      <c r="N246" s="5">
        <v>381221</v>
      </c>
      <c r="O246" s="5">
        <v>1707</v>
      </c>
      <c r="P246" s="6">
        <v>0.44999999999999996</v>
      </c>
      <c r="Q246" s="12">
        <v>0</v>
      </c>
      <c r="R246" s="5"/>
      <c r="S246" s="21"/>
    </row>
    <row r="247" spans="1:19">
      <c r="A247" s="2">
        <v>112283003</v>
      </c>
      <c r="C247" s="2" t="s">
        <v>295</v>
      </c>
      <c r="D247" s="2" t="s">
        <v>293</v>
      </c>
      <c r="E247" s="2" t="s">
        <v>15</v>
      </c>
      <c r="F247" s="2" t="s">
        <v>16</v>
      </c>
      <c r="G247" s="12">
        <v>8648250</v>
      </c>
      <c r="H247" s="5">
        <v>113040</v>
      </c>
      <c r="I247" s="13">
        <v>1.32</v>
      </c>
      <c r="J247" s="12">
        <v>3480868</v>
      </c>
      <c r="K247" s="5">
        <v>1550832.5</v>
      </c>
      <c r="L247" s="7">
        <v>80.352531433105469</v>
      </c>
      <c r="M247" s="19">
        <v>0</v>
      </c>
      <c r="N247" s="5">
        <v>1742327</v>
      </c>
      <c r="O247" s="5">
        <v>26448</v>
      </c>
      <c r="P247" s="6">
        <v>1.54</v>
      </c>
      <c r="Q247" s="12">
        <v>0</v>
      </c>
      <c r="R247" s="5"/>
      <c r="S247" s="21"/>
    </row>
    <row r="248" spans="1:19">
      <c r="A248" s="2">
        <v>112286003</v>
      </c>
      <c r="C248" s="2" t="s">
        <v>296</v>
      </c>
      <c r="D248" s="2" t="s">
        <v>293</v>
      </c>
      <c r="E248" s="2" t="s">
        <v>15</v>
      </c>
      <c r="F248" s="2" t="s">
        <v>16</v>
      </c>
      <c r="G248" s="12">
        <v>10054659</v>
      </c>
      <c r="H248" s="5">
        <v>100106</v>
      </c>
      <c r="I248" s="13">
        <v>1.01</v>
      </c>
      <c r="J248" s="12">
        <v>1413656</v>
      </c>
      <c r="K248" s="5">
        <v>526330.25</v>
      </c>
      <c r="L248" s="7">
        <v>59.316455841064453</v>
      </c>
      <c r="M248" s="19">
        <v>0</v>
      </c>
      <c r="N248" s="5">
        <v>2050011</v>
      </c>
      <c r="O248" s="5">
        <v>46440</v>
      </c>
      <c r="P248" s="6">
        <v>2.3199999999999998</v>
      </c>
      <c r="Q248" s="12">
        <v>0</v>
      </c>
      <c r="R248" s="5"/>
      <c r="S248" s="21"/>
    </row>
    <row r="249" spans="1:19">
      <c r="A249" s="2">
        <v>112289003</v>
      </c>
      <c r="C249" s="2" t="s">
        <v>297</v>
      </c>
      <c r="D249" s="2" t="s">
        <v>293</v>
      </c>
      <c r="E249" s="2" t="s">
        <v>15</v>
      </c>
      <c r="F249" s="2" t="s">
        <v>16</v>
      </c>
      <c r="G249" s="12">
        <v>17590928</v>
      </c>
      <c r="H249" s="5">
        <v>160569</v>
      </c>
      <c r="I249" s="13">
        <v>0.91999999999999993</v>
      </c>
      <c r="J249" s="12">
        <v>5699941</v>
      </c>
      <c r="K249" s="5">
        <v>2533560.25</v>
      </c>
      <c r="L249" s="7">
        <v>80.014389038085938</v>
      </c>
      <c r="M249" s="19">
        <v>0</v>
      </c>
      <c r="N249" s="5">
        <v>3304080</v>
      </c>
      <c r="O249" s="5">
        <v>94205</v>
      </c>
      <c r="P249" s="6">
        <v>2.93</v>
      </c>
      <c r="Q249" s="12">
        <v>0</v>
      </c>
      <c r="R249" s="5"/>
      <c r="S249" s="21"/>
    </row>
    <row r="250" spans="1:19">
      <c r="A250" s="2">
        <v>111291304</v>
      </c>
      <c r="C250" s="2" t="s">
        <v>298</v>
      </c>
      <c r="D250" s="2" t="s">
        <v>299</v>
      </c>
      <c r="E250" s="2" t="s">
        <v>15</v>
      </c>
      <c r="F250" s="2" t="s">
        <v>16</v>
      </c>
      <c r="G250" s="12">
        <v>6608625</v>
      </c>
      <c r="H250" s="5">
        <v>51818</v>
      </c>
      <c r="I250" s="13">
        <v>0.79</v>
      </c>
      <c r="J250" s="12">
        <v>520254</v>
      </c>
      <c r="K250" s="5">
        <v>179909.234375</v>
      </c>
      <c r="L250" s="7">
        <v>52.860877990722656</v>
      </c>
      <c r="M250" s="19">
        <v>0</v>
      </c>
      <c r="N250" s="5">
        <v>744002</v>
      </c>
      <c r="O250" s="5">
        <v>9903</v>
      </c>
      <c r="P250" s="6">
        <v>1.35</v>
      </c>
      <c r="Q250" s="12">
        <v>0</v>
      </c>
      <c r="R250" s="5"/>
      <c r="S250" s="21"/>
    </row>
    <row r="251" spans="1:19">
      <c r="A251" s="2">
        <v>111292304</v>
      </c>
      <c r="C251" s="2" t="s">
        <v>300</v>
      </c>
      <c r="D251" s="2" t="s">
        <v>299</v>
      </c>
      <c r="E251" s="2" t="s">
        <v>15</v>
      </c>
      <c r="F251" s="2" t="s">
        <v>16</v>
      </c>
      <c r="G251" s="12">
        <v>3359771</v>
      </c>
      <c r="H251" s="5">
        <v>37885</v>
      </c>
      <c r="I251" s="13">
        <v>1.1400000000000001</v>
      </c>
      <c r="J251" s="12">
        <v>76499</v>
      </c>
      <c r="K251" s="5">
        <v>0</v>
      </c>
      <c r="L251" s="7">
        <v>0</v>
      </c>
      <c r="M251" s="19"/>
      <c r="N251" s="5">
        <v>345736</v>
      </c>
      <c r="O251" s="5">
        <v>6567</v>
      </c>
      <c r="P251" s="6">
        <v>1.94</v>
      </c>
      <c r="Q251" s="12">
        <v>0</v>
      </c>
      <c r="R251" s="5"/>
      <c r="S251" s="21"/>
    </row>
    <row r="252" spans="1:19">
      <c r="A252" s="2">
        <v>111297504</v>
      </c>
      <c r="C252" s="2" t="s">
        <v>301</v>
      </c>
      <c r="D252" s="2" t="s">
        <v>299</v>
      </c>
      <c r="E252" s="2" t="s">
        <v>15</v>
      </c>
      <c r="F252" s="2" t="s">
        <v>16</v>
      </c>
      <c r="G252" s="12">
        <v>5060975</v>
      </c>
      <c r="H252" s="5">
        <v>28806</v>
      </c>
      <c r="I252" s="13">
        <v>0.57000000000000006</v>
      </c>
      <c r="J252" s="12">
        <v>327150</v>
      </c>
      <c r="K252" s="5">
        <v>87057.25</v>
      </c>
      <c r="L252" s="7">
        <v>36.259841918945313</v>
      </c>
      <c r="M252" s="19">
        <v>0</v>
      </c>
      <c r="N252" s="5">
        <v>593605</v>
      </c>
      <c r="O252" s="5">
        <v>8226</v>
      </c>
      <c r="P252" s="6">
        <v>1.41</v>
      </c>
      <c r="Q252" s="12">
        <v>0</v>
      </c>
      <c r="R252" s="5"/>
      <c r="S252" s="21"/>
    </row>
    <row r="253" spans="1:19">
      <c r="A253" s="2">
        <v>101301303</v>
      </c>
      <c r="C253" s="2" t="s">
        <v>302</v>
      </c>
      <c r="D253" s="2" t="s">
        <v>303</v>
      </c>
      <c r="E253" s="2" t="s">
        <v>284</v>
      </c>
      <c r="F253" s="2" t="s">
        <v>16</v>
      </c>
      <c r="G253" s="12">
        <v>8139201</v>
      </c>
      <c r="H253" s="5">
        <v>48603</v>
      </c>
      <c r="I253" s="13">
        <v>0.6</v>
      </c>
      <c r="J253" s="12">
        <v>616499</v>
      </c>
      <c r="K253" s="5">
        <v>191189.953125</v>
      </c>
      <c r="L253" s="7">
        <v>44.953182220458984</v>
      </c>
      <c r="M253" s="19">
        <v>0</v>
      </c>
      <c r="N253" s="5">
        <v>1188125</v>
      </c>
      <c r="O253" s="5">
        <v>24694</v>
      </c>
      <c r="P253" s="6">
        <v>2.12</v>
      </c>
      <c r="Q253" s="12">
        <v>0</v>
      </c>
      <c r="R253" s="5"/>
      <c r="S253" s="21"/>
    </row>
    <row r="254" spans="1:19">
      <c r="A254" s="2">
        <v>101301403</v>
      </c>
      <c r="C254" s="2" t="s">
        <v>304</v>
      </c>
      <c r="D254" s="2" t="s">
        <v>303</v>
      </c>
      <c r="E254" s="2" t="s">
        <v>284</v>
      </c>
      <c r="F254" s="2" t="s">
        <v>16</v>
      </c>
      <c r="G254" s="12">
        <v>10383411</v>
      </c>
      <c r="H254" s="5">
        <v>57377</v>
      </c>
      <c r="I254" s="13">
        <v>0.55999999999999994</v>
      </c>
      <c r="J254" s="12">
        <v>1061084</v>
      </c>
      <c r="K254" s="5">
        <v>354092.8125</v>
      </c>
      <c r="L254" s="7">
        <v>50.08447265625</v>
      </c>
      <c r="M254" s="19">
        <v>0</v>
      </c>
      <c r="N254" s="5">
        <v>2239763</v>
      </c>
      <c r="O254" s="5">
        <v>-50623</v>
      </c>
      <c r="P254" s="6">
        <v>-2.21</v>
      </c>
      <c r="Q254" s="12">
        <v>81455</v>
      </c>
      <c r="R254" s="5">
        <v>20387</v>
      </c>
      <c r="S254" s="21">
        <v>33.384098052978516</v>
      </c>
    </row>
    <row r="255" spans="1:19">
      <c r="A255" s="2">
        <v>101303503</v>
      </c>
      <c r="C255" s="2" t="s">
        <v>305</v>
      </c>
      <c r="D255" s="2" t="s">
        <v>303</v>
      </c>
      <c r="E255" s="2" t="s">
        <v>284</v>
      </c>
      <c r="F255" s="2" t="s">
        <v>16</v>
      </c>
      <c r="G255" s="12">
        <v>6188841</v>
      </c>
      <c r="H255" s="5">
        <v>23195</v>
      </c>
      <c r="I255" s="13">
        <v>0.38</v>
      </c>
      <c r="J255" s="12">
        <v>194792</v>
      </c>
      <c r="K255" s="5">
        <v>0</v>
      </c>
      <c r="L255" s="7">
        <v>0</v>
      </c>
      <c r="M255" s="19"/>
      <c r="N255" s="5">
        <v>941558</v>
      </c>
      <c r="O255" s="5">
        <v>18802</v>
      </c>
      <c r="P255" s="6">
        <v>2.04</v>
      </c>
      <c r="Q255" s="12">
        <v>0</v>
      </c>
      <c r="R255" s="5"/>
      <c r="S255" s="21"/>
    </row>
    <row r="256" spans="1:19">
      <c r="A256" s="2">
        <v>101306503</v>
      </c>
      <c r="C256" s="2" t="s">
        <v>306</v>
      </c>
      <c r="D256" s="2" t="s">
        <v>303</v>
      </c>
      <c r="E256" s="2" t="s">
        <v>284</v>
      </c>
      <c r="F256" s="2" t="s">
        <v>16</v>
      </c>
      <c r="G256" s="12">
        <v>5847079</v>
      </c>
      <c r="H256" s="5">
        <v>27894</v>
      </c>
      <c r="I256" s="13">
        <v>0.48</v>
      </c>
      <c r="J256" s="12">
        <v>341790</v>
      </c>
      <c r="K256" s="5">
        <v>103976.2421875</v>
      </c>
      <c r="L256" s="7">
        <v>43.721710205078125</v>
      </c>
      <c r="M256" s="19">
        <v>0</v>
      </c>
      <c r="N256" s="5">
        <v>753993</v>
      </c>
      <c r="O256" s="5">
        <v>16293</v>
      </c>
      <c r="P256" s="6">
        <v>2.21</v>
      </c>
      <c r="Q256" s="12">
        <v>0</v>
      </c>
      <c r="R256" s="5"/>
      <c r="S256" s="21"/>
    </row>
    <row r="257" spans="1:19">
      <c r="A257" s="2">
        <v>101308503</v>
      </c>
      <c r="C257" s="2" t="s">
        <v>307</v>
      </c>
      <c r="D257" s="2" t="s">
        <v>303</v>
      </c>
      <c r="E257" s="2" t="s">
        <v>284</v>
      </c>
      <c r="F257" s="2" t="s">
        <v>16</v>
      </c>
      <c r="G257" s="12">
        <v>4356337</v>
      </c>
      <c r="H257" s="5">
        <v>45081</v>
      </c>
      <c r="I257" s="13">
        <v>1.05</v>
      </c>
      <c r="J257" s="12">
        <v>98630</v>
      </c>
      <c r="K257" s="5">
        <v>0</v>
      </c>
      <c r="L257" s="7">
        <v>0</v>
      </c>
      <c r="M257" s="19"/>
      <c r="N257" s="5">
        <v>721392</v>
      </c>
      <c r="O257" s="5">
        <v>-16483</v>
      </c>
      <c r="P257" s="6">
        <v>-2.23</v>
      </c>
      <c r="Q257" s="12">
        <v>99086</v>
      </c>
      <c r="R257" s="5">
        <v>17998</v>
      </c>
      <c r="S257" s="21">
        <v>22.195638656616211</v>
      </c>
    </row>
    <row r="258" spans="1:19">
      <c r="A258" s="2">
        <v>111312503</v>
      </c>
      <c r="C258" s="2" t="s">
        <v>308</v>
      </c>
      <c r="D258" s="2" t="s">
        <v>309</v>
      </c>
      <c r="E258" s="2" t="s">
        <v>118</v>
      </c>
      <c r="F258" s="2" t="s">
        <v>16</v>
      </c>
      <c r="G258" s="12">
        <v>9952016</v>
      </c>
      <c r="H258" s="5">
        <v>51535</v>
      </c>
      <c r="I258" s="13">
        <v>0.52</v>
      </c>
      <c r="J258" s="12">
        <v>1470314</v>
      </c>
      <c r="K258" s="5">
        <v>568094.9375</v>
      </c>
      <c r="L258" s="7">
        <v>62.966403961181641</v>
      </c>
      <c r="M258" s="19">
        <v>0</v>
      </c>
      <c r="N258" s="5">
        <v>1898796</v>
      </c>
      <c r="O258" s="5">
        <v>62361</v>
      </c>
      <c r="P258" s="6">
        <v>3.4000000000000004</v>
      </c>
      <c r="Q258" s="12">
        <v>0</v>
      </c>
      <c r="R258" s="5"/>
      <c r="S258" s="21"/>
    </row>
    <row r="259" spans="1:19">
      <c r="A259" s="2">
        <v>111312804</v>
      </c>
      <c r="C259" s="2" t="s">
        <v>310</v>
      </c>
      <c r="D259" s="2" t="s">
        <v>309</v>
      </c>
      <c r="E259" s="2" t="s">
        <v>118</v>
      </c>
      <c r="F259" s="2" t="s">
        <v>16</v>
      </c>
      <c r="G259" s="12">
        <v>5893907</v>
      </c>
      <c r="H259" s="5">
        <v>23420</v>
      </c>
      <c r="I259" s="13">
        <v>0.4</v>
      </c>
      <c r="J259" s="12">
        <v>967883</v>
      </c>
      <c r="K259" s="5">
        <v>412669.15625</v>
      </c>
      <c r="L259" s="7">
        <v>74.326164245605469</v>
      </c>
      <c r="M259" s="19">
        <v>0</v>
      </c>
      <c r="N259" s="5">
        <v>659196</v>
      </c>
      <c r="O259" s="5">
        <v>-489</v>
      </c>
      <c r="P259" s="6">
        <v>-6.9999999999999993E-2</v>
      </c>
      <c r="Q259" s="12">
        <v>80350</v>
      </c>
      <c r="R259" s="5">
        <v>-37462</v>
      </c>
      <c r="S259" s="21">
        <v>-31.798118591308594</v>
      </c>
    </row>
    <row r="260" spans="1:19">
      <c r="A260" s="2">
        <v>111316003</v>
      </c>
      <c r="C260" s="2" t="s">
        <v>311</v>
      </c>
      <c r="D260" s="2" t="s">
        <v>309</v>
      </c>
      <c r="E260" s="2" t="s">
        <v>118</v>
      </c>
      <c r="F260" s="2" t="s">
        <v>16</v>
      </c>
      <c r="G260" s="12">
        <v>11216196</v>
      </c>
      <c r="H260" s="5">
        <v>83506</v>
      </c>
      <c r="I260" s="13">
        <v>0.75</v>
      </c>
      <c r="J260" s="12">
        <v>1360372</v>
      </c>
      <c r="K260" s="5">
        <v>512941.375</v>
      </c>
      <c r="L260" s="7">
        <v>60.529010772705078</v>
      </c>
      <c r="M260" s="19">
        <v>0</v>
      </c>
      <c r="N260" s="5">
        <v>1251324</v>
      </c>
      <c r="O260" s="5">
        <v>15319</v>
      </c>
      <c r="P260" s="6">
        <v>1.24</v>
      </c>
      <c r="Q260" s="12">
        <v>95157</v>
      </c>
      <c r="R260" s="5"/>
      <c r="S260" s="21"/>
    </row>
    <row r="261" spans="1:19">
      <c r="A261" s="2">
        <v>111317503</v>
      </c>
      <c r="C261" s="2" t="s">
        <v>312</v>
      </c>
      <c r="D261" s="2" t="s">
        <v>309</v>
      </c>
      <c r="E261" s="2" t="s">
        <v>118</v>
      </c>
      <c r="F261" s="2" t="s">
        <v>16</v>
      </c>
      <c r="G261" s="12">
        <v>8044226</v>
      </c>
      <c r="H261" s="5">
        <v>34400</v>
      </c>
      <c r="I261" s="13">
        <v>0.43</v>
      </c>
      <c r="J261" s="12">
        <v>1019139</v>
      </c>
      <c r="K261" s="5">
        <v>390437.6875</v>
      </c>
      <c r="L261" s="7">
        <v>62.102252960205078</v>
      </c>
      <c r="M261" s="19">
        <v>0</v>
      </c>
      <c r="N261" s="5">
        <v>952566</v>
      </c>
      <c r="O261" s="5">
        <v>17840</v>
      </c>
      <c r="P261" s="6">
        <v>1.91</v>
      </c>
      <c r="Q261" s="12">
        <v>152332</v>
      </c>
      <c r="R261" s="5">
        <v>130911</v>
      </c>
      <c r="S261" s="21">
        <v>611.1339111328125</v>
      </c>
    </row>
    <row r="262" spans="1:19">
      <c r="A262" s="2">
        <v>128323303</v>
      </c>
      <c r="C262" s="2" t="s">
        <v>313</v>
      </c>
      <c r="D262" s="2" t="s">
        <v>314</v>
      </c>
      <c r="E262" s="2" t="s">
        <v>70</v>
      </c>
      <c r="F262" s="2" t="s">
        <v>16</v>
      </c>
      <c r="G262" s="12">
        <v>7125112</v>
      </c>
      <c r="H262" s="5">
        <v>13734</v>
      </c>
      <c r="I262" s="13">
        <v>0.19</v>
      </c>
      <c r="J262" s="12">
        <v>419486</v>
      </c>
      <c r="K262" s="5">
        <v>128642.359375</v>
      </c>
      <c r="L262" s="7">
        <v>44.230762481689453</v>
      </c>
      <c r="M262" s="19">
        <v>0</v>
      </c>
      <c r="N262" s="5">
        <v>938990</v>
      </c>
      <c r="O262" s="5">
        <v>35714</v>
      </c>
      <c r="P262" s="6">
        <v>3.95</v>
      </c>
      <c r="Q262" s="12">
        <v>0</v>
      </c>
      <c r="R262" s="5"/>
      <c r="S262" s="21"/>
    </row>
    <row r="263" spans="1:19">
      <c r="A263" s="2">
        <v>128323703</v>
      </c>
      <c r="C263" s="2" t="s">
        <v>315</v>
      </c>
      <c r="D263" s="2" t="s">
        <v>314</v>
      </c>
      <c r="E263" s="2" t="s">
        <v>70</v>
      </c>
      <c r="F263" s="2" t="s">
        <v>16</v>
      </c>
      <c r="G263" s="12">
        <v>12595070</v>
      </c>
      <c r="H263" s="5">
        <v>127190</v>
      </c>
      <c r="I263" s="13">
        <v>1.02</v>
      </c>
      <c r="J263" s="12">
        <v>353791</v>
      </c>
      <c r="K263" s="5">
        <v>0</v>
      </c>
      <c r="L263" s="7">
        <v>0</v>
      </c>
      <c r="M263" s="19"/>
      <c r="N263" s="5">
        <v>2407060</v>
      </c>
      <c r="O263" s="5">
        <v>96041</v>
      </c>
      <c r="P263" s="6">
        <v>4.16</v>
      </c>
      <c r="Q263" s="12">
        <v>0</v>
      </c>
      <c r="R263" s="5"/>
      <c r="S263" s="21"/>
    </row>
    <row r="264" spans="1:19">
      <c r="A264" s="2">
        <v>128325203</v>
      </c>
      <c r="C264" s="2" t="s">
        <v>316</v>
      </c>
      <c r="D264" s="2" t="s">
        <v>314</v>
      </c>
      <c r="E264" s="2" t="s">
        <v>70</v>
      </c>
      <c r="F264" s="2" t="s">
        <v>16</v>
      </c>
      <c r="G264" s="12">
        <v>11236230</v>
      </c>
      <c r="H264" s="5">
        <v>84027</v>
      </c>
      <c r="I264" s="13">
        <v>0.75</v>
      </c>
      <c r="J264" s="12">
        <v>575598</v>
      </c>
      <c r="K264" s="5">
        <v>164647.53125</v>
      </c>
      <c r="L264" s="7">
        <v>40.065055847167969</v>
      </c>
      <c r="M264" s="19">
        <v>0</v>
      </c>
      <c r="N264" s="5">
        <v>1459167</v>
      </c>
      <c r="O264" s="5">
        <v>52170</v>
      </c>
      <c r="P264" s="6">
        <v>3.71</v>
      </c>
      <c r="Q264" s="12">
        <v>34270</v>
      </c>
      <c r="R264" s="5">
        <v>9733</v>
      </c>
      <c r="S264" s="21">
        <v>39.6666259765625</v>
      </c>
    </row>
    <row r="265" spans="1:19">
      <c r="A265" s="2">
        <v>128326303</v>
      </c>
      <c r="C265" s="2" t="s">
        <v>317</v>
      </c>
      <c r="D265" s="2" t="s">
        <v>314</v>
      </c>
      <c r="E265" s="2" t="s">
        <v>70</v>
      </c>
      <c r="F265" s="2" t="s">
        <v>16</v>
      </c>
      <c r="G265" s="12">
        <v>8241084</v>
      </c>
      <c r="H265" s="5">
        <v>30142</v>
      </c>
      <c r="I265" s="13">
        <v>0.37</v>
      </c>
      <c r="J265" s="12">
        <v>194325</v>
      </c>
      <c r="K265" s="5">
        <v>0</v>
      </c>
      <c r="L265" s="7">
        <v>0</v>
      </c>
      <c r="M265" s="19"/>
      <c r="N265" s="5">
        <v>1054882</v>
      </c>
      <c r="O265" s="5">
        <v>34648</v>
      </c>
      <c r="P265" s="6">
        <v>3.4000000000000004</v>
      </c>
      <c r="Q265" s="12">
        <v>49987</v>
      </c>
      <c r="R265" s="5">
        <v>-13617</v>
      </c>
      <c r="S265" s="21">
        <v>-21.409030914306641</v>
      </c>
    </row>
    <row r="266" spans="1:19">
      <c r="A266" s="2">
        <v>128327303</v>
      </c>
      <c r="C266" s="2" t="s">
        <v>318</v>
      </c>
      <c r="D266" s="2" t="s">
        <v>314</v>
      </c>
      <c r="E266" s="2" t="s">
        <v>70</v>
      </c>
      <c r="F266" s="2" t="s">
        <v>16</v>
      </c>
      <c r="G266" s="12">
        <v>9706473</v>
      </c>
      <c r="H266" s="5">
        <v>40073</v>
      </c>
      <c r="I266" s="13">
        <v>0.41000000000000003</v>
      </c>
      <c r="J266" s="12">
        <v>218571</v>
      </c>
      <c r="K266" s="5">
        <v>0</v>
      </c>
      <c r="L266" s="7">
        <v>0</v>
      </c>
      <c r="M266" s="19"/>
      <c r="N266" s="5">
        <v>1118863</v>
      </c>
      <c r="O266" s="5">
        <v>33633</v>
      </c>
      <c r="P266" s="6">
        <v>3.1</v>
      </c>
      <c r="Q266" s="12">
        <v>0</v>
      </c>
      <c r="R266" s="5"/>
      <c r="S266" s="21"/>
    </row>
    <row r="267" spans="1:19">
      <c r="A267" s="2">
        <v>128321103</v>
      </c>
      <c r="C267" s="2" t="s">
        <v>319</v>
      </c>
      <c r="D267" s="2" t="s">
        <v>314</v>
      </c>
      <c r="E267" s="2" t="s">
        <v>70</v>
      </c>
      <c r="F267" s="2" t="s">
        <v>16</v>
      </c>
      <c r="G267" s="12">
        <v>10918800</v>
      </c>
      <c r="H267" s="5">
        <v>92313</v>
      </c>
      <c r="I267" s="13">
        <v>0.85000000000000009</v>
      </c>
      <c r="J267" s="12">
        <v>328088</v>
      </c>
      <c r="K267" s="5">
        <v>0</v>
      </c>
      <c r="L267" s="7">
        <v>0</v>
      </c>
      <c r="M267" s="19"/>
      <c r="N267" s="5">
        <v>1762486</v>
      </c>
      <c r="O267" s="5">
        <v>68943</v>
      </c>
      <c r="P267" s="6">
        <v>4.07</v>
      </c>
      <c r="Q267" s="12">
        <v>154083</v>
      </c>
      <c r="R267" s="5">
        <v>90122</v>
      </c>
      <c r="S267" s="21">
        <v>140.9014892578125</v>
      </c>
    </row>
    <row r="268" spans="1:19">
      <c r="A268" s="2">
        <v>128328003</v>
      </c>
      <c r="C268" s="2" t="s">
        <v>320</v>
      </c>
      <c r="D268" s="2" t="s">
        <v>314</v>
      </c>
      <c r="E268" s="2" t="s">
        <v>70</v>
      </c>
      <c r="F268" s="2" t="s">
        <v>16</v>
      </c>
      <c r="G268" s="12">
        <v>9788797</v>
      </c>
      <c r="H268" s="5">
        <v>38020</v>
      </c>
      <c r="I268" s="13">
        <v>0.38999999999999996</v>
      </c>
      <c r="J268" s="12">
        <v>213694</v>
      </c>
      <c r="K268" s="5">
        <v>2378.699951171875</v>
      </c>
      <c r="L268" s="7">
        <v>1.1256638765335083</v>
      </c>
      <c r="M268" s="19">
        <v>0</v>
      </c>
      <c r="N268" s="5">
        <v>1129956</v>
      </c>
      <c r="O268" s="5">
        <v>23309</v>
      </c>
      <c r="P268" s="6">
        <v>2.11</v>
      </c>
      <c r="Q268" s="12">
        <v>0</v>
      </c>
      <c r="R268" s="5"/>
      <c r="S268" s="21"/>
    </row>
    <row r="269" spans="1:19">
      <c r="A269" s="2">
        <v>106330703</v>
      </c>
      <c r="C269" s="2" t="s">
        <v>321</v>
      </c>
      <c r="D269" s="2" t="s">
        <v>322</v>
      </c>
      <c r="E269" s="2" t="s">
        <v>70</v>
      </c>
      <c r="F269" s="2" t="s">
        <v>16</v>
      </c>
      <c r="G269" s="12">
        <v>8056718</v>
      </c>
      <c r="H269" s="5">
        <v>34479</v>
      </c>
      <c r="I269" s="13">
        <v>0.43</v>
      </c>
      <c r="J269" s="12">
        <v>811887</v>
      </c>
      <c r="K269" s="5">
        <v>309003.6875</v>
      </c>
      <c r="L269" s="7">
        <v>61.446399688720703</v>
      </c>
      <c r="M269" s="19">
        <v>0</v>
      </c>
      <c r="N269" s="5">
        <v>880612</v>
      </c>
      <c r="O269" s="5">
        <v>10165</v>
      </c>
      <c r="P269" s="6">
        <v>1.17</v>
      </c>
      <c r="Q269" s="12">
        <v>100331</v>
      </c>
      <c r="R269" s="5">
        <v>35166</v>
      </c>
      <c r="S269" s="21">
        <v>53.964550018310547</v>
      </c>
    </row>
    <row r="270" spans="1:19">
      <c r="A270" s="2">
        <v>106330803</v>
      </c>
      <c r="C270" s="2" t="s">
        <v>323</v>
      </c>
      <c r="D270" s="2" t="s">
        <v>322</v>
      </c>
      <c r="E270" s="2" t="s">
        <v>70</v>
      </c>
      <c r="F270" s="2" t="s">
        <v>16</v>
      </c>
      <c r="G270" s="12">
        <v>10505364</v>
      </c>
      <c r="H270" s="5">
        <v>49411</v>
      </c>
      <c r="I270" s="13">
        <v>0.47000000000000003</v>
      </c>
      <c r="J270" s="12">
        <v>1743906</v>
      </c>
      <c r="K270" s="5">
        <v>724027.1875</v>
      </c>
      <c r="L270" s="7">
        <v>70.991493225097656</v>
      </c>
      <c r="M270" s="19">
        <v>0</v>
      </c>
      <c r="N270" s="5">
        <v>1446967</v>
      </c>
      <c r="O270" s="5">
        <v>22744</v>
      </c>
      <c r="P270" s="6">
        <v>1.6</v>
      </c>
      <c r="Q270" s="12">
        <v>0</v>
      </c>
      <c r="R270" s="5"/>
      <c r="S270" s="21"/>
    </row>
    <row r="271" spans="1:19">
      <c r="A271" s="2">
        <v>106338003</v>
      </c>
      <c r="C271" s="2" t="s">
        <v>324</v>
      </c>
      <c r="D271" s="2" t="s">
        <v>322</v>
      </c>
      <c r="E271" s="2" t="s">
        <v>70</v>
      </c>
      <c r="F271" s="2" t="s">
        <v>16</v>
      </c>
      <c r="G271" s="12">
        <v>18048862</v>
      </c>
      <c r="H271" s="5">
        <v>86177</v>
      </c>
      <c r="I271" s="13">
        <v>0.48</v>
      </c>
      <c r="J271" s="12">
        <v>1065864</v>
      </c>
      <c r="K271" s="5">
        <v>312344.40625</v>
      </c>
      <c r="L271" s="7">
        <v>41.451396942138672</v>
      </c>
      <c r="M271" s="19">
        <v>0</v>
      </c>
      <c r="N271" s="5">
        <v>2320069</v>
      </c>
      <c r="O271" s="5">
        <v>59864</v>
      </c>
      <c r="P271" s="6">
        <v>2.65</v>
      </c>
      <c r="Q271" s="12">
        <v>0</v>
      </c>
      <c r="R271" s="5"/>
      <c r="S271" s="21"/>
    </row>
    <row r="272" spans="1:19">
      <c r="A272" s="2">
        <v>111343603</v>
      </c>
      <c r="C272" s="2" t="s">
        <v>325</v>
      </c>
      <c r="D272" s="2" t="s">
        <v>326</v>
      </c>
      <c r="E272" s="2" t="s">
        <v>15</v>
      </c>
      <c r="F272" s="2" t="s">
        <v>16</v>
      </c>
      <c r="G272" s="12">
        <v>12559304</v>
      </c>
      <c r="H272" s="5">
        <v>94189</v>
      </c>
      <c r="I272" s="13">
        <v>0.76</v>
      </c>
      <c r="J272" s="12">
        <v>885439</v>
      </c>
      <c r="K272" s="5">
        <v>216874.296875</v>
      </c>
      <c r="L272" s="7">
        <v>32.438789367675781</v>
      </c>
      <c r="M272" s="19">
        <v>0</v>
      </c>
      <c r="N272" s="5">
        <v>2062522</v>
      </c>
      <c r="O272" s="5">
        <v>39040</v>
      </c>
      <c r="P272" s="6">
        <v>1.9300000000000002</v>
      </c>
      <c r="Q272" s="12">
        <v>130633</v>
      </c>
      <c r="R272" s="5">
        <v>-35070</v>
      </c>
      <c r="S272" s="21">
        <v>-21.164371490478516</v>
      </c>
    </row>
    <row r="273" spans="1:19">
      <c r="A273" s="2">
        <v>119350303</v>
      </c>
      <c r="C273" s="2" t="s">
        <v>327</v>
      </c>
      <c r="D273" s="2" t="s">
        <v>328</v>
      </c>
      <c r="E273" s="2" t="s">
        <v>127</v>
      </c>
      <c r="F273" s="2" t="s">
        <v>16</v>
      </c>
      <c r="G273" s="12">
        <v>8220961</v>
      </c>
      <c r="H273" s="5">
        <v>79085</v>
      </c>
      <c r="I273" s="13">
        <v>0.97</v>
      </c>
      <c r="J273" s="12">
        <v>1420623</v>
      </c>
      <c r="K273" s="5">
        <v>562912.625</v>
      </c>
      <c r="L273" s="7">
        <v>65.629692077636719</v>
      </c>
      <c r="M273" s="19">
        <v>0</v>
      </c>
      <c r="N273" s="5">
        <v>2102394</v>
      </c>
      <c r="O273" s="5">
        <v>39031</v>
      </c>
      <c r="P273" s="6">
        <v>1.8900000000000001</v>
      </c>
      <c r="Q273" s="12">
        <v>0</v>
      </c>
      <c r="R273" s="5"/>
      <c r="S273" s="21"/>
    </row>
    <row r="274" spans="1:19">
      <c r="A274" s="2">
        <v>119351303</v>
      </c>
      <c r="C274" s="2" t="s">
        <v>329</v>
      </c>
      <c r="D274" s="2" t="s">
        <v>328</v>
      </c>
      <c r="E274" s="2" t="s">
        <v>127</v>
      </c>
      <c r="F274" s="2" t="s">
        <v>16</v>
      </c>
      <c r="G274" s="12">
        <v>13064372</v>
      </c>
      <c r="H274" s="5">
        <v>157919</v>
      </c>
      <c r="I274" s="13">
        <v>1.22</v>
      </c>
      <c r="J274" s="12">
        <v>3538911</v>
      </c>
      <c r="K274" s="5">
        <v>1610003.5</v>
      </c>
      <c r="L274" s="7">
        <v>83.467117309570313</v>
      </c>
      <c r="M274" s="19">
        <v>0</v>
      </c>
      <c r="N274" s="5">
        <v>1959265</v>
      </c>
      <c r="O274" s="5">
        <v>23245</v>
      </c>
      <c r="P274" s="6">
        <v>1.2</v>
      </c>
      <c r="Q274" s="12">
        <v>0</v>
      </c>
      <c r="R274" s="5"/>
      <c r="S274" s="21"/>
    </row>
    <row r="275" spans="1:19">
      <c r="A275" s="2">
        <v>119352203</v>
      </c>
      <c r="C275" s="2" t="s">
        <v>330</v>
      </c>
      <c r="D275" s="2" t="s">
        <v>328</v>
      </c>
      <c r="E275" s="2" t="s">
        <v>28</v>
      </c>
      <c r="F275" s="2" t="s">
        <v>16</v>
      </c>
      <c r="G275" s="12">
        <v>5304886</v>
      </c>
      <c r="H275" s="5">
        <v>34581</v>
      </c>
      <c r="I275" s="13">
        <v>0.66</v>
      </c>
      <c r="J275" s="12">
        <v>951852</v>
      </c>
      <c r="K275" s="5">
        <v>246309.078125</v>
      </c>
      <c r="L275" s="7">
        <v>34.910572052001953</v>
      </c>
      <c r="M275" s="19">
        <v>0</v>
      </c>
      <c r="N275" s="5">
        <v>1204276</v>
      </c>
      <c r="O275" s="5">
        <v>28123</v>
      </c>
      <c r="P275" s="6">
        <v>2.39</v>
      </c>
      <c r="Q275" s="12">
        <v>0</v>
      </c>
      <c r="R275" s="5"/>
      <c r="S275" s="21"/>
    </row>
    <row r="276" spans="1:19">
      <c r="A276" s="2">
        <v>119354603</v>
      </c>
      <c r="C276" s="2" t="s">
        <v>331</v>
      </c>
      <c r="D276" s="2" t="s">
        <v>328</v>
      </c>
      <c r="E276" s="2" t="s">
        <v>127</v>
      </c>
      <c r="F276" s="2" t="s">
        <v>16</v>
      </c>
      <c r="G276" s="12">
        <v>6209806</v>
      </c>
      <c r="H276" s="5">
        <v>35942</v>
      </c>
      <c r="I276" s="13">
        <v>0.57999999999999996</v>
      </c>
      <c r="J276" s="12">
        <v>593182</v>
      </c>
      <c r="K276" s="5">
        <v>178227.796875</v>
      </c>
      <c r="L276" s="7">
        <v>42.951194763183594</v>
      </c>
      <c r="M276" s="19">
        <v>0</v>
      </c>
      <c r="N276" s="5">
        <v>1264354</v>
      </c>
      <c r="O276" s="5">
        <v>26668</v>
      </c>
      <c r="P276" s="6">
        <v>2.15</v>
      </c>
      <c r="Q276" s="12">
        <v>0</v>
      </c>
      <c r="R276" s="5"/>
      <c r="S276" s="21"/>
    </row>
    <row r="277" spans="1:19">
      <c r="A277" s="2">
        <v>119355503</v>
      </c>
      <c r="C277" s="2" t="s">
        <v>332</v>
      </c>
      <c r="D277" s="2" t="s">
        <v>328</v>
      </c>
      <c r="E277" s="2" t="s">
        <v>127</v>
      </c>
      <c r="F277" s="2" t="s">
        <v>16</v>
      </c>
      <c r="G277" s="12">
        <v>7562721</v>
      </c>
      <c r="H277" s="5">
        <v>114810</v>
      </c>
      <c r="I277" s="13">
        <v>1.54</v>
      </c>
      <c r="J277" s="12">
        <v>1911322</v>
      </c>
      <c r="K277" s="5">
        <v>859212.625</v>
      </c>
      <c r="L277" s="7">
        <v>81.66571044921875</v>
      </c>
      <c r="M277" s="19">
        <v>0</v>
      </c>
      <c r="N277" s="5">
        <v>1313037</v>
      </c>
      <c r="O277" s="5">
        <v>26165</v>
      </c>
      <c r="P277" s="6">
        <v>2.0299999999999998</v>
      </c>
      <c r="Q277" s="12">
        <v>0</v>
      </c>
      <c r="R277" s="5"/>
      <c r="S277" s="21"/>
    </row>
    <row r="278" spans="1:19">
      <c r="A278" s="2">
        <v>119356503</v>
      </c>
      <c r="C278" s="2" t="s">
        <v>333</v>
      </c>
      <c r="D278" s="2" t="s">
        <v>328</v>
      </c>
      <c r="E278" s="2" t="s">
        <v>127</v>
      </c>
      <c r="F278" s="2" t="s">
        <v>16</v>
      </c>
      <c r="G278" s="12">
        <v>10994780</v>
      </c>
      <c r="H278" s="5">
        <v>161852</v>
      </c>
      <c r="I278" s="13">
        <v>1.49</v>
      </c>
      <c r="J278" s="12">
        <v>417576</v>
      </c>
      <c r="K278" s="5">
        <v>0</v>
      </c>
      <c r="L278" s="7">
        <v>0</v>
      </c>
      <c r="M278" s="19"/>
      <c r="N278" s="5">
        <v>2356772</v>
      </c>
      <c r="O278" s="5">
        <v>36105</v>
      </c>
      <c r="P278" s="6">
        <v>1.5599999999999998</v>
      </c>
      <c r="Q278" s="12">
        <v>0</v>
      </c>
      <c r="R278" s="5"/>
      <c r="S278" s="21"/>
    </row>
    <row r="279" spans="1:19">
      <c r="A279" s="2">
        <v>119356603</v>
      </c>
      <c r="C279" s="2" t="s">
        <v>334</v>
      </c>
      <c r="D279" s="2" t="s">
        <v>328</v>
      </c>
      <c r="E279" s="2" t="s">
        <v>127</v>
      </c>
      <c r="F279" s="2" t="s">
        <v>16</v>
      </c>
      <c r="G279" s="12">
        <v>3736942</v>
      </c>
      <c r="H279" s="5">
        <v>16710</v>
      </c>
      <c r="I279" s="13">
        <v>0.44999999999999996</v>
      </c>
      <c r="J279" s="12">
        <v>2601199</v>
      </c>
      <c r="K279" s="5">
        <v>483178.1875</v>
      </c>
      <c r="L279" s="7">
        <v>22.812721252441406</v>
      </c>
      <c r="M279" s="19">
        <v>0</v>
      </c>
      <c r="N279" s="5">
        <v>806461</v>
      </c>
      <c r="O279" s="5">
        <v>18350</v>
      </c>
      <c r="P279" s="6">
        <v>2.33</v>
      </c>
      <c r="Q279" s="12">
        <v>0</v>
      </c>
      <c r="R279" s="5"/>
      <c r="S279" s="21"/>
    </row>
    <row r="280" spans="1:19">
      <c r="A280" s="2">
        <v>119357003</v>
      </c>
      <c r="C280" s="2" t="s">
        <v>335</v>
      </c>
      <c r="D280" s="2" t="s">
        <v>328</v>
      </c>
      <c r="E280" s="2" t="s">
        <v>127</v>
      </c>
      <c r="F280" s="2" t="s">
        <v>16</v>
      </c>
      <c r="G280" s="12">
        <v>7145636</v>
      </c>
      <c r="H280" s="5">
        <v>54015</v>
      </c>
      <c r="I280" s="13">
        <v>0.76</v>
      </c>
      <c r="J280" s="12">
        <v>2598123</v>
      </c>
      <c r="K280" s="5">
        <v>1187997.75</v>
      </c>
      <c r="L280" s="7">
        <v>84.247673034667969</v>
      </c>
      <c r="M280" s="19">
        <v>0</v>
      </c>
      <c r="N280" s="5">
        <v>1074762</v>
      </c>
      <c r="O280" s="5">
        <v>16563</v>
      </c>
      <c r="P280" s="6">
        <v>1.5699999999999998</v>
      </c>
      <c r="Q280" s="12">
        <v>0</v>
      </c>
      <c r="R280" s="5"/>
      <c r="S280" s="21"/>
    </row>
    <row r="281" spans="1:19">
      <c r="A281" s="2">
        <v>119357402</v>
      </c>
      <c r="C281" s="2" t="s">
        <v>336</v>
      </c>
      <c r="D281" s="2" t="s">
        <v>328</v>
      </c>
      <c r="E281" s="2" t="s">
        <v>28</v>
      </c>
      <c r="F281" s="2" t="s">
        <v>16</v>
      </c>
      <c r="G281" s="12">
        <v>74984762</v>
      </c>
      <c r="H281" s="5">
        <v>1061676</v>
      </c>
      <c r="I281" s="13">
        <v>1.44</v>
      </c>
      <c r="J281" s="12">
        <v>26282641</v>
      </c>
      <c r="K281" s="5">
        <v>9223017</v>
      </c>
      <c r="L281" s="7">
        <v>54.063423156738281</v>
      </c>
      <c r="M281" s="19">
        <v>8.6062431335449219</v>
      </c>
      <c r="N281" s="5">
        <v>10650286</v>
      </c>
      <c r="O281" s="5">
        <v>434065</v>
      </c>
      <c r="P281" s="6">
        <v>4.25</v>
      </c>
      <c r="Q281" s="12">
        <v>0</v>
      </c>
      <c r="R281" s="5"/>
      <c r="S281" s="21"/>
    </row>
    <row r="282" spans="1:19">
      <c r="A282" s="2">
        <v>119358403</v>
      </c>
      <c r="C282" s="2" t="s">
        <v>337</v>
      </c>
      <c r="D282" s="2" t="s">
        <v>328</v>
      </c>
      <c r="E282" s="2" t="s">
        <v>127</v>
      </c>
      <c r="F282" s="2" t="s">
        <v>16</v>
      </c>
      <c r="G282" s="12">
        <v>10397093</v>
      </c>
      <c r="H282" s="5">
        <v>91458</v>
      </c>
      <c r="I282" s="13">
        <v>0.89</v>
      </c>
      <c r="J282" s="12">
        <v>1676676</v>
      </c>
      <c r="K282" s="5">
        <v>516766.28125</v>
      </c>
      <c r="L282" s="7">
        <v>44.552284240722656</v>
      </c>
      <c r="M282" s="19">
        <v>0</v>
      </c>
      <c r="N282" s="5">
        <v>1707482</v>
      </c>
      <c r="O282" s="5">
        <v>5718</v>
      </c>
      <c r="P282" s="6">
        <v>0.33999999999999997</v>
      </c>
      <c r="Q282" s="12">
        <v>0</v>
      </c>
      <c r="R282" s="5"/>
      <c r="S282" s="21"/>
    </row>
    <row r="283" spans="1:19">
      <c r="A283" s="2">
        <v>113361303</v>
      </c>
      <c r="C283" s="2" t="s">
        <v>338</v>
      </c>
      <c r="D283" s="2" t="s">
        <v>339</v>
      </c>
      <c r="E283" s="2" t="s">
        <v>15</v>
      </c>
      <c r="F283" s="2" t="s">
        <v>16</v>
      </c>
      <c r="G283" s="12">
        <v>9513864</v>
      </c>
      <c r="H283" s="5">
        <v>76213</v>
      </c>
      <c r="I283" s="13">
        <v>0.80999999999999994</v>
      </c>
      <c r="J283" s="12">
        <v>400960</v>
      </c>
      <c r="K283" s="5">
        <v>0</v>
      </c>
      <c r="L283" s="7">
        <v>0</v>
      </c>
      <c r="M283" s="19"/>
      <c r="N283" s="5">
        <v>2449966</v>
      </c>
      <c r="O283" s="5">
        <v>30429</v>
      </c>
      <c r="P283" s="6">
        <v>1.26</v>
      </c>
      <c r="Q283" s="12">
        <v>0</v>
      </c>
      <c r="R283" s="5"/>
      <c r="S283" s="21"/>
    </row>
    <row r="284" spans="1:19">
      <c r="A284" s="2">
        <v>113361503</v>
      </c>
      <c r="C284" s="2" t="s">
        <v>340</v>
      </c>
      <c r="D284" s="2" t="s">
        <v>339</v>
      </c>
      <c r="E284" s="2" t="s">
        <v>15</v>
      </c>
      <c r="F284" s="2" t="s">
        <v>16</v>
      </c>
      <c r="G284" s="12">
        <v>11251045</v>
      </c>
      <c r="H284" s="5">
        <v>114731</v>
      </c>
      <c r="I284" s="13">
        <v>1.03</v>
      </c>
      <c r="J284" s="12">
        <v>1890346</v>
      </c>
      <c r="K284" s="5">
        <v>797395.875</v>
      </c>
      <c r="L284" s="7">
        <v>72.958122253417969</v>
      </c>
      <c r="M284" s="19">
        <v>22.523214340209961</v>
      </c>
      <c r="N284" s="5">
        <v>2057836</v>
      </c>
      <c r="O284" s="5">
        <v>64334</v>
      </c>
      <c r="P284" s="6">
        <v>3.2300000000000004</v>
      </c>
      <c r="Q284" s="12">
        <v>0</v>
      </c>
      <c r="R284" s="5"/>
      <c r="S284" s="21"/>
    </row>
    <row r="285" spans="1:19">
      <c r="A285" s="2">
        <v>113361703</v>
      </c>
      <c r="C285" s="2" t="s">
        <v>341</v>
      </c>
      <c r="D285" s="2" t="s">
        <v>339</v>
      </c>
      <c r="E285" s="2" t="s">
        <v>15</v>
      </c>
      <c r="F285" s="2" t="s">
        <v>16</v>
      </c>
      <c r="G285" s="12">
        <v>8517513</v>
      </c>
      <c r="H285" s="5">
        <v>128774</v>
      </c>
      <c r="I285" s="13">
        <v>1.54</v>
      </c>
      <c r="J285" s="12">
        <v>3193586</v>
      </c>
      <c r="K285" s="5">
        <v>1422375</v>
      </c>
      <c r="L285" s="7">
        <v>80.305221557617188</v>
      </c>
      <c r="M285" s="19">
        <v>0</v>
      </c>
      <c r="N285" s="5">
        <v>2226838</v>
      </c>
      <c r="O285" s="5">
        <v>53174</v>
      </c>
      <c r="P285" s="6">
        <v>2.4500000000000002</v>
      </c>
      <c r="Q285" s="12">
        <v>0</v>
      </c>
      <c r="R285" s="5"/>
      <c r="S285" s="21"/>
    </row>
    <row r="286" spans="1:19">
      <c r="A286" s="2">
        <v>113362203</v>
      </c>
      <c r="C286" s="2" t="s">
        <v>342</v>
      </c>
      <c r="D286" s="2" t="s">
        <v>339</v>
      </c>
      <c r="E286" s="2" t="s">
        <v>15</v>
      </c>
      <c r="F286" s="2" t="s">
        <v>16</v>
      </c>
      <c r="G286" s="12">
        <v>9584382</v>
      </c>
      <c r="H286" s="5">
        <v>65571</v>
      </c>
      <c r="I286" s="13">
        <v>0.69</v>
      </c>
      <c r="J286" s="12">
        <v>2362428</v>
      </c>
      <c r="K286" s="5">
        <v>984296.3125</v>
      </c>
      <c r="L286" s="7">
        <v>71.422515869140625</v>
      </c>
      <c r="M286" s="19">
        <v>0</v>
      </c>
      <c r="N286" s="5">
        <v>2148807</v>
      </c>
      <c r="O286" s="5">
        <v>45382</v>
      </c>
      <c r="P286" s="6">
        <v>2.16</v>
      </c>
      <c r="Q286" s="12">
        <v>0</v>
      </c>
      <c r="R286" s="5"/>
      <c r="S286" s="21"/>
    </row>
    <row r="287" spans="1:19">
      <c r="A287" s="2">
        <v>113362303</v>
      </c>
      <c r="C287" s="2" t="s">
        <v>343</v>
      </c>
      <c r="D287" s="2" t="s">
        <v>339</v>
      </c>
      <c r="E287" s="2" t="s">
        <v>15</v>
      </c>
      <c r="F287" s="2" t="s">
        <v>16</v>
      </c>
      <c r="G287" s="12">
        <v>6270655</v>
      </c>
      <c r="H287" s="5">
        <v>56735</v>
      </c>
      <c r="I287" s="13">
        <v>0.91</v>
      </c>
      <c r="J287" s="12">
        <v>247418</v>
      </c>
      <c r="K287" s="5">
        <v>0</v>
      </c>
      <c r="L287" s="7">
        <v>0</v>
      </c>
      <c r="M287" s="19"/>
      <c r="N287" s="5">
        <v>1872128</v>
      </c>
      <c r="O287" s="5">
        <v>32635</v>
      </c>
      <c r="P287" s="6">
        <v>1.77</v>
      </c>
      <c r="Q287" s="12">
        <v>99174</v>
      </c>
      <c r="R287" s="5">
        <v>48300</v>
      </c>
      <c r="S287" s="21">
        <v>94.940437316894531</v>
      </c>
    </row>
    <row r="288" spans="1:19">
      <c r="A288" s="2">
        <v>113362403</v>
      </c>
      <c r="C288" s="2" t="s">
        <v>344</v>
      </c>
      <c r="D288" s="2" t="s">
        <v>339</v>
      </c>
      <c r="E288" s="2" t="s">
        <v>15</v>
      </c>
      <c r="F288" s="2" t="s">
        <v>16</v>
      </c>
      <c r="G288" s="12">
        <v>11643641</v>
      </c>
      <c r="H288" s="5">
        <v>100166</v>
      </c>
      <c r="I288" s="13">
        <v>0.86999999999999988</v>
      </c>
      <c r="J288" s="12">
        <v>1262953</v>
      </c>
      <c r="K288" s="5">
        <v>394983.09375</v>
      </c>
      <c r="L288" s="7">
        <v>45.506542205810547</v>
      </c>
      <c r="M288" s="19">
        <v>0</v>
      </c>
      <c r="N288" s="5">
        <v>2794797</v>
      </c>
      <c r="O288" s="5">
        <v>80181</v>
      </c>
      <c r="P288" s="6">
        <v>2.9499999999999997</v>
      </c>
      <c r="Q288" s="12">
        <v>212978</v>
      </c>
      <c r="R288" s="5">
        <v>53347</v>
      </c>
      <c r="S288" s="21">
        <v>33.418949127197266</v>
      </c>
    </row>
    <row r="289" spans="1:19">
      <c r="A289" s="2">
        <v>113362603</v>
      </c>
      <c r="C289" s="2" t="s">
        <v>345</v>
      </c>
      <c r="D289" s="2" t="s">
        <v>339</v>
      </c>
      <c r="E289" s="2" t="s">
        <v>15</v>
      </c>
      <c r="F289" s="2" t="s">
        <v>16</v>
      </c>
      <c r="G289" s="12">
        <v>14858415</v>
      </c>
      <c r="H289" s="5">
        <v>140625</v>
      </c>
      <c r="I289" s="13">
        <v>0.96</v>
      </c>
      <c r="J289" s="12">
        <v>3520978</v>
      </c>
      <c r="K289" s="5">
        <v>1502975.375</v>
      </c>
      <c r="L289" s="7">
        <v>74.478363037109375</v>
      </c>
      <c r="M289" s="19">
        <v>0</v>
      </c>
      <c r="N289" s="5">
        <v>3222335</v>
      </c>
      <c r="O289" s="5">
        <v>81235</v>
      </c>
      <c r="P289" s="6">
        <v>2.59</v>
      </c>
      <c r="Q289" s="12">
        <v>68634</v>
      </c>
      <c r="R289" s="5">
        <v>4268</v>
      </c>
      <c r="S289" s="21">
        <v>6.6308298110961914</v>
      </c>
    </row>
    <row r="290" spans="1:19">
      <c r="A290" s="2">
        <v>113363103</v>
      </c>
      <c r="C290" s="2" t="s">
        <v>346</v>
      </c>
      <c r="D290" s="2" t="s">
        <v>339</v>
      </c>
      <c r="E290" s="2" t="s">
        <v>15</v>
      </c>
      <c r="F290" s="2" t="s">
        <v>16</v>
      </c>
      <c r="G290" s="12">
        <v>17434523</v>
      </c>
      <c r="H290" s="5">
        <v>180951</v>
      </c>
      <c r="I290" s="13">
        <v>1.05</v>
      </c>
      <c r="J290" s="12">
        <v>2050702</v>
      </c>
      <c r="K290" s="5">
        <v>680539.3125</v>
      </c>
      <c r="L290" s="7">
        <v>49.668502807617188</v>
      </c>
      <c r="M290" s="19">
        <v>0</v>
      </c>
      <c r="N290" s="5">
        <v>5143897</v>
      </c>
      <c r="O290" s="5">
        <v>152522</v>
      </c>
      <c r="P290" s="6">
        <v>3.06</v>
      </c>
      <c r="Q290" s="12">
        <v>0</v>
      </c>
      <c r="R290" s="5"/>
      <c r="S290" s="21"/>
    </row>
    <row r="291" spans="1:19">
      <c r="A291" s="2">
        <v>113363603</v>
      </c>
      <c r="C291" s="2" t="s">
        <v>347</v>
      </c>
      <c r="D291" s="2" t="s">
        <v>339</v>
      </c>
      <c r="E291" s="2" t="s">
        <v>15</v>
      </c>
      <c r="F291" s="2" t="s">
        <v>16</v>
      </c>
      <c r="G291" s="12">
        <v>5787510</v>
      </c>
      <c r="H291" s="5">
        <v>49145</v>
      </c>
      <c r="I291" s="13">
        <v>0.86</v>
      </c>
      <c r="J291" s="12">
        <v>793087</v>
      </c>
      <c r="K291" s="5">
        <v>255986.8125</v>
      </c>
      <c r="L291" s="7">
        <v>47.660907745361328</v>
      </c>
      <c r="M291" s="19">
        <v>0</v>
      </c>
      <c r="N291" s="5">
        <v>1821174</v>
      </c>
      <c r="O291" s="5">
        <v>60612</v>
      </c>
      <c r="P291" s="6">
        <v>3.44</v>
      </c>
      <c r="Q291" s="12">
        <v>140514</v>
      </c>
      <c r="R291" s="5">
        <v>3938</v>
      </c>
      <c r="S291" s="21">
        <v>2.8833763599395752</v>
      </c>
    </row>
    <row r="292" spans="1:19">
      <c r="A292" s="2">
        <v>113364002</v>
      </c>
      <c r="C292" s="2" t="s">
        <v>348</v>
      </c>
      <c r="D292" s="2" t="s">
        <v>339</v>
      </c>
      <c r="E292" s="2" t="s">
        <v>15</v>
      </c>
      <c r="F292" s="2" t="s">
        <v>16</v>
      </c>
      <c r="G292" s="12">
        <v>80096104</v>
      </c>
      <c r="H292" s="5">
        <v>590072</v>
      </c>
      <c r="I292" s="13">
        <v>0.74</v>
      </c>
      <c r="J292" s="12">
        <v>9414250</v>
      </c>
      <c r="K292" s="5">
        <v>3532739.5</v>
      </c>
      <c r="L292" s="7">
        <v>60.065174102783203</v>
      </c>
      <c r="M292" s="19">
        <v>0</v>
      </c>
      <c r="N292" s="5">
        <v>13180658</v>
      </c>
      <c r="O292" s="5">
        <v>417844</v>
      </c>
      <c r="P292" s="6">
        <v>3.27</v>
      </c>
      <c r="Q292" s="12">
        <v>543876</v>
      </c>
      <c r="R292" s="5">
        <v>90642</v>
      </c>
      <c r="S292" s="21">
        <v>19.998941421508789</v>
      </c>
    </row>
    <row r="293" spans="1:19">
      <c r="A293" s="2">
        <v>113364403</v>
      </c>
      <c r="C293" s="2" t="s">
        <v>349</v>
      </c>
      <c r="D293" s="2" t="s">
        <v>339</v>
      </c>
      <c r="E293" s="2" t="s">
        <v>15</v>
      </c>
      <c r="F293" s="2" t="s">
        <v>16</v>
      </c>
      <c r="G293" s="12">
        <v>9343208</v>
      </c>
      <c r="H293" s="5">
        <v>68257</v>
      </c>
      <c r="I293" s="13">
        <v>0.74</v>
      </c>
      <c r="J293" s="12">
        <v>1259270</v>
      </c>
      <c r="K293" s="5">
        <v>478808.25</v>
      </c>
      <c r="L293" s="7">
        <v>61.349353790283203</v>
      </c>
      <c r="M293" s="19">
        <v>0</v>
      </c>
      <c r="N293" s="5">
        <v>1929042</v>
      </c>
      <c r="O293" s="5">
        <v>37403</v>
      </c>
      <c r="P293" s="6">
        <v>1.9800000000000002</v>
      </c>
      <c r="Q293" s="12">
        <v>109300</v>
      </c>
      <c r="R293" s="5">
        <v>5487</v>
      </c>
      <c r="S293" s="21">
        <v>5.2854652404785156</v>
      </c>
    </row>
    <row r="294" spans="1:19">
      <c r="A294" s="2">
        <v>113364503</v>
      </c>
      <c r="C294" s="2" t="s">
        <v>350</v>
      </c>
      <c r="D294" s="2" t="s">
        <v>339</v>
      </c>
      <c r="E294" s="2" t="s">
        <v>15</v>
      </c>
      <c r="F294" s="2" t="s">
        <v>16</v>
      </c>
      <c r="G294" s="12">
        <v>9961197</v>
      </c>
      <c r="H294" s="5">
        <v>173590</v>
      </c>
      <c r="I294" s="13">
        <v>1.77</v>
      </c>
      <c r="J294" s="12">
        <v>3991000</v>
      </c>
      <c r="K294" s="5">
        <v>1758502.875</v>
      </c>
      <c r="L294" s="7">
        <v>78.7684326171875</v>
      </c>
      <c r="M294" s="19">
        <v>0</v>
      </c>
      <c r="N294" s="5">
        <v>3117575</v>
      </c>
      <c r="O294" s="5">
        <v>126155</v>
      </c>
      <c r="P294" s="6">
        <v>4.22</v>
      </c>
      <c r="Q294" s="12">
        <v>0</v>
      </c>
      <c r="R294" s="5"/>
      <c r="S294" s="21"/>
    </row>
    <row r="295" spans="1:19">
      <c r="A295" s="2">
        <v>113365203</v>
      </c>
      <c r="C295" s="2" t="s">
        <v>351</v>
      </c>
      <c r="D295" s="2" t="s">
        <v>339</v>
      </c>
      <c r="E295" s="2" t="s">
        <v>15</v>
      </c>
      <c r="F295" s="2" t="s">
        <v>16</v>
      </c>
      <c r="G295" s="12">
        <v>15384616</v>
      </c>
      <c r="H295" s="5">
        <v>142799</v>
      </c>
      <c r="I295" s="13">
        <v>0.94000000000000006</v>
      </c>
      <c r="J295" s="12">
        <v>6154413</v>
      </c>
      <c r="K295" s="5">
        <v>2766810.25</v>
      </c>
      <c r="L295" s="7">
        <v>81.674575805664063</v>
      </c>
      <c r="M295" s="19">
        <v>0</v>
      </c>
      <c r="N295" s="5">
        <v>4233767</v>
      </c>
      <c r="O295" s="5">
        <v>164568</v>
      </c>
      <c r="P295" s="6">
        <v>4.04</v>
      </c>
      <c r="Q295" s="12">
        <v>166708</v>
      </c>
      <c r="R295" s="5">
        <v>17822</v>
      </c>
      <c r="S295" s="21">
        <v>11.970232009887695</v>
      </c>
    </row>
    <row r="296" spans="1:19">
      <c r="A296" s="2">
        <v>113365303</v>
      </c>
      <c r="C296" s="2" t="s">
        <v>352</v>
      </c>
      <c r="D296" s="2" t="s">
        <v>339</v>
      </c>
      <c r="E296" s="2" t="s">
        <v>15</v>
      </c>
      <c r="F296" s="2" t="s">
        <v>16</v>
      </c>
      <c r="G296" s="12">
        <v>3546239</v>
      </c>
      <c r="H296" s="5">
        <v>35328</v>
      </c>
      <c r="I296" s="13">
        <v>1.01</v>
      </c>
      <c r="J296" s="12">
        <v>113497</v>
      </c>
      <c r="K296" s="5">
        <v>0</v>
      </c>
      <c r="L296" s="7">
        <v>0</v>
      </c>
      <c r="M296" s="19"/>
      <c r="N296" s="5">
        <v>950301</v>
      </c>
      <c r="O296" s="5">
        <v>13759</v>
      </c>
      <c r="P296" s="6">
        <v>1.47</v>
      </c>
      <c r="Q296" s="12">
        <v>114326</v>
      </c>
      <c r="R296" s="5">
        <v>-8452</v>
      </c>
      <c r="S296" s="21">
        <v>-6.8839693069458008</v>
      </c>
    </row>
    <row r="297" spans="1:19">
      <c r="A297" s="2">
        <v>113367003</v>
      </c>
      <c r="C297" s="2" t="s">
        <v>353</v>
      </c>
      <c r="D297" s="2" t="s">
        <v>339</v>
      </c>
      <c r="E297" s="2" t="s">
        <v>15</v>
      </c>
      <c r="F297" s="2" t="s">
        <v>16</v>
      </c>
      <c r="G297" s="12">
        <v>12733389</v>
      </c>
      <c r="H297" s="5">
        <v>122867</v>
      </c>
      <c r="I297" s="13">
        <v>0.97</v>
      </c>
      <c r="J297" s="12">
        <v>1053241</v>
      </c>
      <c r="K297" s="5">
        <v>312766.84375</v>
      </c>
      <c r="L297" s="7">
        <v>42.238727569580078</v>
      </c>
      <c r="M297" s="19">
        <v>0</v>
      </c>
      <c r="N297" s="5">
        <v>2612079</v>
      </c>
      <c r="O297" s="5">
        <v>60148</v>
      </c>
      <c r="P297" s="6">
        <v>2.36</v>
      </c>
      <c r="Q297" s="12">
        <v>183860</v>
      </c>
      <c r="R297" s="5">
        <v>6927</v>
      </c>
      <c r="S297" s="21">
        <v>3.9150412082672119</v>
      </c>
    </row>
    <row r="298" spans="1:19">
      <c r="A298" s="2">
        <v>113369003</v>
      </c>
      <c r="C298" s="2" t="s">
        <v>354</v>
      </c>
      <c r="D298" s="2" t="s">
        <v>339</v>
      </c>
      <c r="E298" s="2" t="s">
        <v>15</v>
      </c>
      <c r="F298" s="2" t="s">
        <v>16</v>
      </c>
      <c r="G298" s="12">
        <v>12635124</v>
      </c>
      <c r="H298" s="5">
        <v>105787</v>
      </c>
      <c r="I298" s="13">
        <v>0.84</v>
      </c>
      <c r="J298" s="12">
        <v>1730576</v>
      </c>
      <c r="K298" s="5">
        <v>598715.5625</v>
      </c>
      <c r="L298" s="7">
        <v>52.896587371826172</v>
      </c>
      <c r="M298" s="19">
        <v>0</v>
      </c>
      <c r="N298" s="5">
        <v>2741939</v>
      </c>
      <c r="O298" s="5">
        <v>33594</v>
      </c>
      <c r="P298" s="6">
        <v>1.24</v>
      </c>
      <c r="Q298" s="12">
        <v>0</v>
      </c>
      <c r="R298" s="5"/>
      <c r="S298" s="21"/>
    </row>
    <row r="299" spans="1:19">
      <c r="A299" s="2">
        <v>104372003</v>
      </c>
      <c r="C299" s="2" t="s">
        <v>355</v>
      </c>
      <c r="D299" s="2" t="s">
        <v>356</v>
      </c>
      <c r="E299" s="2" t="s">
        <v>76</v>
      </c>
      <c r="F299" s="2" t="s">
        <v>16</v>
      </c>
      <c r="G299" s="12">
        <v>12893747</v>
      </c>
      <c r="H299" s="5">
        <v>49708</v>
      </c>
      <c r="I299" s="13">
        <v>0.38999999999999996</v>
      </c>
      <c r="J299" s="12">
        <v>1002653</v>
      </c>
      <c r="K299" s="5">
        <v>320633</v>
      </c>
      <c r="L299" s="7">
        <v>47.012260437011719</v>
      </c>
      <c r="M299" s="19">
        <v>0</v>
      </c>
      <c r="N299" s="5">
        <v>1705015</v>
      </c>
      <c r="O299" s="5">
        <v>38669</v>
      </c>
      <c r="P299" s="6">
        <v>2.3199999999999998</v>
      </c>
      <c r="Q299" s="12">
        <v>0</v>
      </c>
      <c r="R299" s="5"/>
      <c r="S299" s="21"/>
    </row>
    <row r="300" spans="1:19">
      <c r="A300" s="2">
        <v>104374003</v>
      </c>
      <c r="C300" s="2" t="s">
        <v>357</v>
      </c>
      <c r="D300" s="2" t="s">
        <v>356</v>
      </c>
      <c r="E300" s="2" t="s">
        <v>76</v>
      </c>
      <c r="F300" s="2" t="s">
        <v>16</v>
      </c>
      <c r="G300" s="12">
        <v>7952615</v>
      </c>
      <c r="H300" s="5">
        <v>22071</v>
      </c>
      <c r="I300" s="13">
        <v>0.27999999999999997</v>
      </c>
      <c r="J300" s="12">
        <v>255143</v>
      </c>
      <c r="K300" s="5">
        <v>0</v>
      </c>
      <c r="L300" s="7">
        <v>0</v>
      </c>
      <c r="M300" s="19"/>
      <c r="N300" s="5">
        <v>910620</v>
      </c>
      <c r="O300" s="5">
        <v>6379</v>
      </c>
      <c r="P300" s="6">
        <v>0.71000000000000008</v>
      </c>
      <c r="Q300" s="12">
        <v>122539</v>
      </c>
      <c r="R300" s="5">
        <v>-2106</v>
      </c>
      <c r="S300" s="21">
        <v>-1.6895984411239624</v>
      </c>
    </row>
    <row r="301" spans="1:19">
      <c r="A301" s="2">
        <v>104375003</v>
      </c>
      <c r="C301" s="2" t="s">
        <v>358</v>
      </c>
      <c r="D301" s="2" t="s">
        <v>356</v>
      </c>
      <c r="E301" s="2" t="s">
        <v>76</v>
      </c>
      <c r="F301" s="2" t="s">
        <v>16</v>
      </c>
      <c r="G301" s="12">
        <v>11210626</v>
      </c>
      <c r="H301" s="5">
        <v>53615</v>
      </c>
      <c r="I301" s="13">
        <v>0.48</v>
      </c>
      <c r="J301" s="12">
        <v>640190</v>
      </c>
      <c r="K301" s="5">
        <v>166219.9375</v>
      </c>
      <c r="L301" s="7">
        <v>35.069709777832031</v>
      </c>
      <c r="M301" s="19">
        <v>0</v>
      </c>
      <c r="N301" s="5">
        <v>1368170</v>
      </c>
      <c r="O301" s="5">
        <v>-2288</v>
      </c>
      <c r="P301" s="6">
        <v>-0.16999999999999998</v>
      </c>
      <c r="Q301" s="12">
        <v>148084</v>
      </c>
      <c r="R301" s="5">
        <v>-34551</v>
      </c>
      <c r="S301" s="21">
        <v>-18.918060302734375</v>
      </c>
    </row>
    <row r="302" spans="1:19">
      <c r="A302" s="2">
        <v>104375203</v>
      </c>
      <c r="C302" s="2" t="s">
        <v>359</v>
      </c>
      <c r="D302" s="2" t="s">
        <v>356</v>
      </c>
      <c r="E302" s="2" t="s">
        <v>76</v>
      </c>
      <c r="F302" s="2" t="s">
        <v>16</v>
      </c>
      <c r="G302" s="12">
        <v>3799701</v>
      </c>
      <c r="H302" s="5">
        <v>30506</v>
      </c>
      <c r="I302" s="13">
        <v>0.80999999999999994</v>
      </c>
      <c r="J302" s="12">
        <v>495706</v>
      </c>
      <c r="K302" s="5">
        <v>177605.546875</v>
      </c>
      <c r="L302" s="7">
        <v>55.833160400390625</v>
      </c>
      <c r="M302" s="19">
        <v>0</v>
      </c>
      <c r="N302" s="5">
        <v>860427</v>
      </c>
      <c r="O302" s="5">
        <v>25503</v>
      </c>
      <c r="P302" s="6">
        <v>3.05</v>
      </c>
      <c r="Q302" s="12">
        <v>0</v>
      </c>
      <c r="R302" s="5"/>
      <c r="S302" s="21"/>
    </row>
    <row r="303" spans="1:19">
      <c r="A303" s="2">
        <v>104375302</v>
      </c>
      <c r="C303" s="2" t="s">
        <v>360</v>
      </c>
      <c r="D303" s="2" t="s">
        <v>356</v>
      </c>
      <c r="E303" s="2" t="s">
        <v>28</v>
      </c>
      <c r="F303" s="2" t="s">
        <v>16</v>
      </c>
      <c r="G303" s="12">
        <v>34351418</v>
      </c>
      <c r="H303" s="5">
        <v>303960</v>
      </c>
      <c r="I303" s="13">
        <v>0.89</v>
      </c>
      <c r="J303" s="12">
        <v>3323355</v>
      </c>
      <c r="K303" s="5">
        <v>1256898.875</v>
      </c>
      <c r="L303" s="7">
        <v>60.823886871337891</v>
      </c>
      <c r="M303" s="19">
        <v>0</v>
      </c>
      <c r="N303" s="5">
        <v>3350287</v>
      </c>
      <c r="O303" s="5">
        <v>46704</v>
      </c>
      <c r="P303" s="6">
        <v>1.41</v>
      </c>
      <c r="Q303" s="12">
        <v>0</v>
      </c>
      <c r="R303" s="5"/>
      <c r="S303" s="21"/>
    </row>
    <row r="304" spans="1:19">
      <c r="A304" s="2">
        <v>104376203</v>
      </c>
      <c r="C304" s="2" t="s">
        <v>361</v>
      </c>
      <c r="D304" s="2" t="s">
        <v>356</v>
      </c>
      <c r="E304" s="2" t="s">
        <v>76</v>
      </c>
      <c r="F304" s="2" t="s">
        <v>16</v>
      </c>
      <c r="G304" s="12">
        <v>8014414</v>
      </c>
      <c r="H304" s="5">
        <v>15276</v>
      </c>
      <c r="I304" s="13">
        <v>0.19</v>
      </c>
      <c r="J304" s="12">
        <v>215465</v>
      </c>
      <c r="K304" s="5">
        <v>0</v>
      </c>
      <c r="L304" s="7">
        <v>0</v>
      </c>
      <c r="M304" s="19"/>
      <c r="N304" s="5">
        <v>999442</v>
      </c>
      <c r="O304" s="5">
        <v>22830</v>
      </c>
      <c r="P304" s="6">
        <v>2.34</v>
      </c>
      <c r="Q304" s="12">
        <v>0</v>
      </c>
      <c r="R304" s="5"/>
      <c r="S304" s="21"/>
    </row>
    <row r="305" spans="1:19">
      <c r="A305" s="2">
        <v>104377003</v>
      </c>
      <c r="C305" s="2" t="s">
        <v>362</v>
      </c>
      <c r="D305" s="2" t="s">
        <v>356</v>
      </c>
      <c r="E305" s="2" t="s">
        <v>76</v>
      </c>
      <c r="F305" s="2" t="s">
        <v>16</v>
      </c>
      <c r="G305" s="12">
        <v>5427801</v>
      </c>
      <c r="H305" s="5">
        <v>16211</v>
      </c>
      <c r="I305" s="13">
        <v>0.3</v>
      </c>
      <c r="J305" s="12">
        <v>303190</v>
      </c>
      <c r="K305" s="5">
        <v>75106.3203125</v>
      </c>
      <c r="L305" s="7">
        <v>32.929283142089844</v>
      </c>
      <c r="M305" s="19">
        <v>0</v>
      </c>
      <c r="N305" s="5">
        <v>681181</v>
      </c>
      <c r="O305" s="5">
        <v>14355</v>
      </c>
      <c r="P305" s="6">
        <v>2.15</v>
      </c>
      <c r="Q305" s="12">
        <v>0</v>
      </c>
      <c r="R305" s="5"/>
      <c r="S305" s="21"/>
    </row>
    <row r="306" spans="1:19">
      <c r="A306" s="2">
        <v>104378003</v>
      </c>
      <c r="C306" s="2" t="s">
        <v>363</v>
      </c>
      <c r="D306" s="2" t="s">
        <v>356</v>
      </c>
      <c r="E306" s="2" t="s">
        <v>76</v>
      </c>
      <c r="F306" s="2" t="s">
        <v>16</v>
      </c>
      <c r="G306" s="12">
        <v>6502547</v>
      </c>
      <c r="H306" s="5">
        <v>27459</v>
      </c>
      <c r="I306" s="13">
        <v>0.42</v>
      </c>
      <c r="J306" s="12">
        <v>219259</v>
      </c>
      <c r="K306" s="5">
        <v>0</v>
      </c>
      <c r="L306" s="7">
        <v>0</v>
      </c>
      <c r="M306" s="19"/>
      <c r="N306" s="5">
        <v>1205120</v>
      </c>
      <c r="O306" s="5">
        <v>7865</v>
      </c>
      <c r="P306" s="6">
        <v>0.66</v>
      </c>
      <c r="Q306" s="12">
        <v>96898</v>
      </c>
      <c r="R306" s="5">
        <v>-13417</v>
      </c>
      <c r="S306" s="21">
        <v>-12.162444114685059</v>
      </c>
    </row>
    <row r="307" spans="1:19">
      <c r="A307" s="2">
        <v>113380303</v>
      </c>
      <c r="C307" s="2" t="s">
        <v>364</v>
      </c>
      <c r="D307" s="2" t="s">
        <v>365</v>
      </c>
      <c r="E307" s="2" t="s">
        <v>15</v>
      </c>
      <c r="F307" s="2" t="s">
        <v>16</v>
      </c>
      <c r="G307" s="12">
        <v>5961313</v>
      </c>
      <c r="H307" s="5">
        <v>85467</v>
      </c>
      <c r="I307" s="13">
        <v>1.4500000000000002</v>
      </c>
      <c r="J307" s="12">
        <v>546904</v>
      </c>
      <c r="K307" s="5">
        <v>178744.046875</v>
      </c>
      <c r="L307" s="7">
        <v>48.550647735595703</v>
      </c>
      <c r="M307" s="19">
        <v>0</v>
      </c>
      <c r="N307" s="5">
        <v>1180681</v>
      </c>
      <c r="O307" s="5">
        <v>33219</v>
      </c>
      <c r="P307" s="6">
        <v>2.8899999999999997</v>
      </c>
      <c r="Q307" s="12">
        <v>0</v>
      </c>
      <c r="R307" s="5"/>
      <c r="S307" s="21"/>
    </row>
    <row r="308" spans="1:19">
      <c r="A308" s="2">
        <v>113381303</v>
      </c>
      <c r="C308" s="2" t="s">
        <v>366</v>
      </c>
      <c r="D308" s="2" t="s">
        <v>365</v>
      </c>
      <c r="E308" s="2" t="s">
        <v>15</v>
      </c>
      <c r="F308" s="2" t="s">
        <v>16</v>
      </c>
      <c r="G308" s="12">
        <v>14759053</v>
      </c>
      <c r="H308" s="5">
        <v>153942</v>
      </c>
      <c r="I308" s="13">
        <v>1.05</v>
      </c>
      <c r="J308" s="12">
        <v>4349036</v>
      </c>
      <c r="K308" s="5">
        <v>1910447</v>
      </c>
      <c r="L308" s="7">
        <v>78.342315673828125</v>
      </c>
      <c r="M308" s="19">
        <v>0</v>
      </c>
      <c r="N308" s="5">
        <v>3406036</v>
      </c>
      <c r="O308" s="5">
        <v>97604</v>
      </c>
      <c r="P308" s="6">
        <v>2.9499999999999997</v>
      </c>
      <c r="Q308" s="12">
        <v>199645</v>
      </c>
      <c r="R308" s="5">
        <v>-12605</v>
      </c>
      <c r="S308" s="21">
        <v>-5.9387516975402832</v>
      </c>
    </row>
    <row r="309" spans="1:19">
      <c r="A309" s="2">
        <v>113382303</v>
      </c>
      <c r="C309" s="2" t="s">
        <v>367</v>
      </c>
      <c r="D309" s="2" t="s">
        <v>365</v>
      </c>
      <c r="E309" s="2" t="s">
        <v>15</v>
      </c>
      <c r="F309" s="2" t="s">
        <v>16</v>
      </c>
      <c r="G309" s="12">
        <v>6406549</v>
      </c>
      <c r="H309" s="5">
        <v>55449</v>
      </c>
      <c r="I309" s="13">
        <v>0.86999999999999988</v>
      </c>
      <c r="J309" s="12">
        <v>258521</v>
      </c>
      <c r="K309" s="5">
        <v>0</v>
      </c>
      <c r="L309" s="7">
        <v>0</v>
      </c>
      <c r="M309" s="19"/>
      <c r="N309" s="5">
        <v>1667641</v>
      </c>
      <c r="O309" s="5">
        <v>31832</v>
      </c>
      <c r="P309" s="6">
        <v>1.95</v>
      </c>
      <c r="Q309" s="12">
        <v>57191</v>
      </c>
      <c r="R309" s="5">
        <v>9849</v>
      </c>
      <c r="S309" s="21">
        <v>20.803937911987305</v>
      </c>
    </row>
    <row r="310" spans="1:19">
      <c r="A310" s="2">
        <v>113384603</v>
      </c>
      <c r="C310" s="2" t="s">
        <v>368</v>
      </c>
      <c r="D310" s="2" t="s">
        <v>365</v>
      </c>
      <c r="E310" s="2" t="s">
        <v>15</v>
      </c>
      <c r="F310" s="2" t="s">
        <v>16</v>
      </c>
      <c r="G310" s="12">
        <v>49902630</v>
      </c>
      <c r="H310" s="5">
        <v>679081</v>
      </c>
      <c r="I310" s="13">
        <v>1.38</v>
      </c>
      <c r="J310" s="12">
        <v>13856833</v>
      </c>
      <c r="K310" s="5">
        <v>6363099</v>
      </c>
      <c r="L310" s="7">
        <v>84.912261962890625</v>
      </c>
      <c r="M310" s="19">
        <v>0</v>
      </c>
      <c r="N310" s="5">
        <v>5528110</v>
      </c>
      <c r="O310" s="5">
        <v>253689</v>
      </c>
      <c r="P310" s="6">
        <v>4.8099999999999996</v>
      </c>
      <c r="Q310" s="12">
        <v>0</v>
      </c>
      <c r="R310" s="5"/>
      <c r="S310" s="21"/>
    </row>
    <row r="311" spans="1:19">
      <c r="A311" s="2">
        <v>113385003</v>
      </c>
      <c r="C311" s="2" t="s">
        <v>369</v>
      </c>
      <c r="D311" s="2" t="s">
        <v>365</v>
      </c>
      <c r="E311" s="2" t="s">
        <v>15</v>
      </c>
      <c r="F311" s="2" t="s">
        <v>16</v>
      </c>
      <c r="G311" s="12">
        <v>9711103</v>
      </c>
      <c r="H311" s="5">
        <v>87033</v>
      </c>
      <c r="I311" s="13">
        <v>0.89999999999999991</v>
      </c>
      <c r="J311" s="12">
        <v>1936990</v>
      </c>
      <c r="K311" s="5">
        <v>815999.375</v>
      </c>
      <c r="L311" s="7">
        <v>72.792701721191406</v>
      </c>
      <c r="M311" s="19">
        <v>0</v>
      </c>
      <c r="N311" s="5">
        <v>1754416</v>
      </c>
      <c r="O311" s="5">
        <v>15145</v>
      </c>
      <c r="P311" s="6">
        <v>0.86999999999999988</v>
      </c>
      <c r="Q311" s="12">
        <v>152304</v>
      </c>
      <c r="R311" s="5">
        <v>-63727</v>
      </c>
      <c r="S311" s="21">
        <v>-29.499006271362305</v>
      </c>
    </row>
    <row r="312" spans="1:19">
      <c r="A312" s="2">
        <v>113385303</v>
      </c>
      <c r="C312" s="2" t="s">
        <v>370</v>
      </c>
      <c r="D312" s="2" t="s">
        <v>365</v>
      </c>
      <c r="E312" s="2" t="s">
        <v>15</v>
      </c>
      <c r="F312" s="2" t="s">
        <v>16</v>
      </c>
      <c r="G312" s="12">
        <v>9885395</v>
      </c>
      <c r="H312" s="5">
        <v>113850</v>
      </c>
      <c r="I312" s="13">
        <v>1.17</v>
      </c>
      <c r="J312" s="12">
        <v>4055290</v>
      </c>
      <c r="K312" s="5">
        <v>1846769.625</v>
      </c>
      <c r="L312" s="7">
        <v>83.620216369628906</v>
      </c>
      <c r="M312" s="19">
        <v>0</v>
      </c>
      <c r="N312" s="5">
        <v>2373919</v>
      </c>
      <c r="O312" s="5">
        <v>100938</v>
      </c>
      <c r="P312" s="6">
        <v>4.4400000000000004</v>
      </c>
      <c r="Q312" s="12">
        <v>0</v>
      </c>
      <c r="R312" s="5"/>
      <c r="S312" s="21"/>
    </row>
    <row r="313" spans="1:19">
      <c r="A313" s="2">
        <v>121390302</v>
      </c>
      <c r="C313" s="2" t="s">
        <v>371</v>
      </c>
      <c r="D313" s="2" t="s">
        <v>372</v>
      </c>
      <c r="E313" s="2" t="s">
        <v>98</v>
      </c>
      <c r="F313" s="2" t="s">
        <v>16</v>
      </c>
      <c r="G313" s="12">
        <v>201872710</v>
      </c>
      <c r="H313" s="5">
        <v>2476371</v>
      </c>
      <c r="I313" s="13">
        <v>1.24</v>
      </c>
      <c r="J313" s="12">
        <v>55390210</v>
      </c>
      <c r="K313" s="5">
        <v>20237970</v>
      </c>
      <c r="L313" s="7">
        <v>57.572345733642578</v>
      </c>
      <c r="M313" s="19">
        <v>0</v>
      </c>
      <c r="N313" s="5">
        <v>17830434</v>
      </c>
      <c r="O313" s="5">
        <v>451463</v>
      </c>
      <c r="P313" s="6">
        <v>2.6</v>
      </c>
      <c r="Q313" s="12">
        <v>0</v>
      </c>
      <c r="R313" s="5"/>
      <c r="S313" s="21"/>
    </row>
    <row r="314" spans="1:19">
      <c r="A314" s="2">
        <v>121391303</v>
      </c>
      <c r="C314" s="2" t="s">
        <v>373</v>
      </c>
      <c r="D314" s="2" t="s">
        <v>372</v>
      </c>
      <c r="E314" s="2" t="s">
        <v>98</v>
      </c>
      <c r="F314" s="2" t="s">
        <v>16</v>
      </c>
      <c r="G314" s="12">
        <v>6559592</v>
      </c>
      <c r="H314" s="5">
        <v>114507</v>
      </c>
      <c r="I314" s="13">
        <v>1.78</v>
      </c>
      <c r="J314" s="12">
        <v>325708</v>
      </c>
      <c r="K314" s="5">
        <v>59424.44921875</v>
      </c>
      <c r="L314" s="7">
        <v>22.316230773925781</v>
      </c>
      <c r="M314" s="19">
        <v>0</v>
      </c>
      <c r="N314" s="5">
        <v>1385009</v>
      </c>
      <c r="O314" s="5">
        <v>13848</v>
      </c>
      <c r="P314" s="6">
        <v>1.01</v>
      </c>
      <c r="Q314" s="12">
        <v>0</v>
      </c>
      <c r="R314" s="5"/>
      <c r="S314" s="21"/>
    </row>
    <row r="315" spans="1:19">
      <c r="A315" s="2">
        <v>121392303</v>
      </c>
      <c r="C315" s="2" t="s">
        <v>374</v>
      </c>
      <c r="D315" s="2" t="s">
        <v>372</v>
      </c>
      <c r="E315" s="2" t="s">
        <v>98</v>
      </c>
      <c r="F315" s="2" t="s">
        <v>16</v>
      </c>
      <c r="G315" s="12">
        <v>18107227</v>
      </c>
      <c r="H315" s="5">
        <v>202846</v>
      </c>
      <c r="I315" s="13">
        <v>1.1299999999999999</v>
      </c>
      <c r="J315" s="12">
        <v>2895741</v>
      </c>
      <c r="K315" s="5">
        <v>1094921.875</v>
      </c>
      <c r="L315" s="7">
        <v>60.801326751708984</v>
      </c>
      <c r="M315" s="19">
        <v>0</v>
      </c>
      <c r="N315" s="5">
        <v>4783582</v>
      </c>
      <c r="O315" s="5">
        <v>23029</v>
      </c>
      <c r="P315" s="6">
        <v>0.48</v>
      </c>
      <c r="Q315" s="12">
        <v>0</v>
      </c>
      <c r="R315" s="5"/>
      <c r="S315" s="21"/>
    </row>
    <row r="316" spans="1:19">
      <c r="A316" s="2">
        <v>121394503</v>
      </c>
      <c r="C316" s="2" t="s">
        <v>375</v>
      </c>
      <c r="D316" s="2" t="s">
        <v>372</v>
      </c>
      <c r="E316" s="2" t="s">
        <v>98</v>
      </c>
      <c r="F316" s="2" t="s">
        <v>16</v>
      </c>
      <c r="G316" s="12">
        <v>8385796</v>
      </c>
      <c r="H316" s="5">
        <v>95720</v>
      </c>
      <c r="I316" s="13">
        <v>1.1499999999999999</v>
      </c>
      <c r="J316" s="12">
        <v>346624</v>
      </c>
      <c r="K316" s="5">
        <v>24007.900390625</v>
      </c>
      <c r="L316" s="7">
        <v>7.4416313171386719</v>
      </c>
      <c r="M316" s="19">
        <v>100</v>
      </c>
      <c r="N316" s="5">
        <v>1744614</v>
      </c>
      <c r="O316" s="5">
        <v>81017</v>
      </c>
      <c r="P316" s="6">
        <v>4.87</v>
      </c>
      <c r="Q316" s="12">
        <v>0</v>
      </c>
      <c r="R316" s="5"/>
      <c r="S316" s="21"/>
    </row>
    <row r="317" spans="1:19">
      <c r="A317" s="2">
        <v>121394603</v>
      </c>
      <c r="C317" s="2" t="s">
        <v>376</v>
      </c>
      <c r="D317" s="2" t="s">
        <v>372</v>
      </c>
      <c r="E317" s="2" t="s">
        <v>98</v>
      </c>
      <c r="F317" s="2" t="s">
        <v>16</v>
      </c>
      <c r="G317" s="12">
        <v>6721315</v>
      </c>
      <c r="H317" s="5">
        <v>44452</v>
      </c>
      <c r="I317" s="13">
        <v>0.67</v>
      </c>
      <c r="J317" s="12">
        <v>230490</v>
      </c>
      <c r="K317" s="5">
        <v>0</v>
      </c>
      <c r="L317" s="7">
        <v>0</v>
      </c>
      <c r="M317" s="19"/>
      <c r="N317" s="5">
        <v>1655764</v>
      </c>
      <c r="O317" s="5">
        <v>63915</v>
      </c>
      <c r="P317" s="6">
        <v>4.0199999999999996</v>
      </c>
      <c r="Q317" s="12">
        <v>0</v>
      </c>
      <c r="R317" s="5"/>
      <c r="S317" s="21"/>
    </row>
    <row r="318" spans="1:19">
      <c r="A318" s="2">
        <v>121395103</v>
      </c>
      <c r="C318" s="2" t="s">
        <v>377</v>
      </c>
      <c r="D318" s="2" t="s">
        <v>372</v>
      </c>
      <c r="E318" s="2" t="s">
        <v>98</v>
      </c>
      <c r="F318" s="2" t="s">
        <v>16</v>
      </c>
      <c r="G318" s="12">
        <v>15841251</v>
      </c>
      <c r="H318" s="5">
        <v>283217</v>
      </c>
      <c r="I318" s="13">
        <v>1.82</v>
      </c>
      <c r="J318" s="12">
        <v>531722</v>
      </c>
      <c r="K318" s="5">
        <v>0</v>
      </c>
      <c r="L318" s="7">
        <v>0</v>
      </c>
      <c r="M318" s="19"/>
      <c r="N318" s="5">
        <v>4420919</v>
      </c>
      <c r="O318" s="5">
        <v>-38740</v>
      </c>
      <c r="P318" s="6">
        <v>-0.86999999999999988</v>
      </c>
      <c r="Q318" s="12">
        <v>0</v>
      </c>
      <c r="R318" s="5"/>
      <c r="S318" s="21"/>
    </row>
    <row r="319" spans="1:19">
      <c r="A319" s="2">
        <v>121395603</v>
      </c>
      <c r="C319" s="2" t="s">
        <v>378</v>
      </c>
      <c r="D319" s="2" t="s">
        <v>372</v>
      </c>
      <c r="E319" s="2" t="s">
        <v>98</v>
      </c>
      <c r="F319" s="2" t="s">
        <v>16</v>
      </c>
      <c r="G319" s="12">
        <v>3952778</v>
      </c>
      <c r="H319" s="5">
        <v>47722</v>
      </c>
      <c r="I319" s="13">
        <v>1.22</v>
      </c>
      <c r="J319" s="12">
        <v>103127</v>
      </c>
      <c r="K319" s="5">
        <v>0</v>
      </c>
      <c r="L319" s="7">
        <v>0</v>
      </c>
      <c r="M319" s="19"/>
      <c r="N319" s="5">
        <v>1218267</v>
      </c>
      <c r="O319" s="5">
        <v>51888</v>
      </c>
      <c r="P319" s="6">
        <v>4.45</v>
      </c>
      <c r="Q319" s="12">
        <v>0</v>
      </c>
      <c r="R319" s="5"/>
      <c r="S319" s="21"/>
    </row>
    <row r="320" spans="1:19">
      <c r="A320" s="2">
        <v>121395703</v>
      </c>
      <c r="C320" s="2" t="s">
        <v>379</v>
      </c>
      <c r="D320" s="2" t="s">
        <v>372</v>
      </c>
      <c r="E320" s="2" t="s">
        <v>98</v>
      </c>
      <c r="F320" s="2" t="s">
        <v>16</v>
      </c>
      <c r="G320" s="12">
        <v>6208067</v>
      </c>
      <c r="H320" s="5">
        <v>61802</v>
      </c>
      <c r="I320" s="13">
        <v>1.01</v>
      </c>
      <c r="J320" s="12">
        <v>147449</v>
      </c>
      <c r="K320" s="5">
        <v>0</v>
      </c>
      <c r="L320" s="7">
        <v>0</v>
      </c>
      <c r="M320" s="19"/>
      <c r="N320" s="5">
        <v>1349692</v>
      </c>
      <c r="O320" s="5">
        <v>31173</v>
      </c>
      <c r="P320" s="6">
        <v>2.36</v>
      </c>
      <c r="Q320" s="12">
        <v>0</v>
      </c>
      <c r="R320" s="5"/>
      <c r="S320" s="21"/>
    </row>
    <row r="321" spans="1:19">
      <c r="A321" s="2">
        <v>121397803</v>
      </c>
      <c r="C321" s="2" t="s">
        <v>380</v>
      </c>
      <c r="D321" s="2" t="s">
        <v>372</v>
      </c>
      <c r="E321" s="2" t="s">
        <v>98</v>
      </c>
      <c r="F321" s="2" t="s">
        <v>16</v>
      </c>
      <c r="G321" s="12">
        <v>14143773</v>
      </c>
      <c r="H321" s="5">
        <v>312832</v>
      </c>
      <c r="I321" s="13">
        <v>2.2599999999999998</v>
      </c>
      <c r="J321" s="12">
        <v>4172377</v>
      </c>
      <c r="K321" s="5">
        <v>1578799.875</v>
      </c>
      <c r="L321" s="7">
        <v>60.873447418212891</v>
      </c>
      <c r="M321" s="19">
        <v>0</v>
      </c>
      <c r="N321" s="5">
        <v>3256443</v>
      </c>
      <c r="O321" s="5">
        <v>105557</v>
      </c>
      <c r="P321" s="6">
        <v>3.35</v>
      </c>
      <c r="Q321" s="12">
        <v>0</v>
      </c>
      <c r="R321" s="5"/>
      <c r="S321" s="21"/>
    </row>
    <row r="322" spans="1:19">
      <c r="A322" s="2">
        <v>118401403</v>
      </c>
      <c r="C322" s="2" t="s">
        <v>381</v>
      </c>
      <c r="D322" s="2" t="s">
        <v>382</v>
      </c>
      <c r="E322" s="2" t="s">
        <v>127</v>
      </c>
      <c r="F322" s="2" t="s">
        <v>16</v>
      </c>
      <c r="G322" s="12">
        <v>8747349</v>
      </c>
      <c r="H322" s="5">
        <v>53286</v>
      </c>
      <c r="I322" s="13">
        <v>0.61</v>
      </c>
      <c r="J322" s="12">
        <v>2020413</v>
      </c>
      <c r="K322" s="5">
        <v>836216.125</v>
      </c>
      <c r="L322" s="7">
        <v>70.614616394042969</v>
      </c>
      <c r="M322" s="19">
        <v>0</v>
      </c>
      <c r="N322" s="5">
        <v>1953795</v>
      </c>
      <c r="O322" s="5">
        <v>63972</v>
      </c>
      <c r="P322" s="6">
        <v>3.39</v>
      </c>
      <c r="Q322" s="12">
        <v>0</v>
      </c>
      <c r="R322" s="5"/>
      <c r="S322" s="21"/>
    </row>
    <row r="323" spans="1:19">
      <c r="A323" s="2">
        <v>118401603</v>
      </c>
      <c r="C323" s="2" t="s">
        <v>383</v>
      </c>
      <c r="D323" s="2" t="s">
        <v>382</v>
      </c>
      <c r="E323" s="2" t="s">
        <v>127</v>
      </c>
      <c r="F323" s="2" t="s">
        <v>16</v>
      </c>
      <c r="G323" s="12">
        <v>7265184</v>
      </c>
      <c r="H323" s="5">
        <v>53095</v>
      </c>
      <c r="I323" s="13">
        <v>0.74</v>
      </c>
      <c r="J323" s="12">
        <v>790431</v>
      </c>
      <c r="K323" s="5">
        <v>267503.84375</v>
      </c>
      <c r="L323" s="7">
        <v>51.155086517333984</v>
      </c>
      <c r="M323" s="19">
        <v>0</v>
      </c>
      <c r="N323" s="5">
        <v>1614370</v>
      </c>
      <c r="O323" s="5">
        <v>42885</v>
      </c>
      <c r="P323" s="6">
        <v>2.73</v>
      </c>
      <c r="Q323" s="12">
        <v>0</v>
      </c>
      <c r="R323" s="5"/>
      <c r="S323" s="21"/>
    </row>
    <row r="324" spans="1:19">
      <c r="A324" s="2">
        <v>118402603</v>
      </c>
      <c r="C324" s="2" t="s">
        <v>384</v>
      </c>
      <c r="D324" s="2" t="s">
        <v>382</v>
      </c>
      <c r="E324" s="2" t="s">
        <v>127</v>
      </c>
      <c r="F324" s="2" t="s">
        <v>16</v>
      </c>
      <c r="G324" s="12">
        <v>15975445</v>
      </c>
      <c r="H324" s="5">
        <v>147525</v>
      </c>
      <c r="I324" s="13">
        <v>0.92999999999999994</v>
      </c>
      <c r="J324" s="12">
        <v>5485046</v>
      </c>
      <c r="K324" s="5">
        <v>2523359.5</v>
      </c>
      <c r="L324" s="7">
        <v>85.200096130371094</v>
      </c>
      <c r="M324" s="19">
        <v>0</v>
      </c>
      <c r="N324" s="5">
        <v>2423681</v>
      </c>
      <c r="O324" s="5">
        <v>78892</v>
      </c>
      <c r="P324" s="6">
        <v>3.36</v>
      </c>
      <c r="Q324" s="12">
        <v>0</v>
      </c>
      <c r="R324" s="5"/>
      <c r="S324" s="21"/>
    </row>
    <row r="325" spans="1:19">
      <c r="A325" s="2">
        <v>118403003</v>
      </c>
      <c r="C325" s="2" t="s">
        <v>385</v>
      </c>
      <c r="D325" s="2" t="s">
        <v>382</v>
      </c>
      <c r="E325" s="2" t="s">
        <v>127</v>
      </c>
      <c r="F325" s="2" t="s">
        <v>16</v>
      </c>
      <c r="G325" s="12">
        <v>12630487</v>
      </c>
      <c r="H325" s="5">
        <v>196798</v>
      </c>
      <c r="I325" s="13">
        <v>1.58</v>
      </c>
      <c r="J325" s="12">
        <v>4156199</v>
      </c>
      <c r="K325" s="5">
        <v>1895098.625</v>
      </c>
      <c r="L325" s="7">
        <v>83.813117980957031</v>
      </c>
      <c r="M325" s="19">
        <v>0</v>
      </c>
      <c r="N325" s="5">
        <v>2421982</v>
      </c>
      <c r="O325" s="5">
        <v>73816</v>
      </c>
      <c r="P325" s="6">
        <v>3.1399999999999997</v>
      </c>
      <c r="Q325" s="12">
        <v>0</v>
      </c>
      <c r="R325" s="5"/>
      <c r="S325" s="21"/>
    </row>
    <row r="326" spans="1:19">
      <c r="A326" s="2">
        <v>118403302</v>
      </c>
      <c r="C326" s="2" t="s">
        <v>386</v>
      </c>
      <c r="D326" s="2" t="s">
        <v>382</v>
      </c>
      <c r="E326" s="2" t="s">
        <v>127</v>
      </c>
      <c r="F326" s="2" t="s">
        <v>16</v>
      </c>
      <c r="G326" s="12">
        <v>70680379</v>
      </c>
      <c r="H326" s="5">
        <v>1304498</v>
      </c>
      <c r="I326" s="13">
        <v>1.8800000000000001</v>
      </c>
      <c r="J326" s="12">
        <v>26396447</v>
      </c>
      <c r="K326" s="5">
        <v>12360816</v>
      </c>
      <c r="L326" s="7">
        <v>88.067398071289063</v>
      </c>
      <c r="M326" s="19">
        <v>0</v>
      </c>
      <c r="N326" s="5">
        <v>7700560</v>
      </c>
      <c r="O326" s="5">
        <v>273984</v>
      </c>
      <c r="P326" s="6">
        <v>3.6900000000000004</v>
      </c>
      <c r="Q326" s="12">
        <v>0</v>
      </c>
      <c r="R326" s="5"/>
      <c r="S326" s="21"/>
    </row>
    <row r="327" spans="1:19">
      <c r="A327" s="2">
        <v>118403903</v>
      </c>
      <c r="C327" s="2" t="s">
        <v>387</v>
      </c>
      <c r="D327" s="2" t="s">
        <v>382</v>
      </c>
      <c r="E327" s="2" t="s">
        <v>127</v>
      </c>
      <c r="F327" s="2" t="s">
        <v>16</v>
      </c>
      <c r="G327" s="12">
        <v>7668468</v>
      </c>
      <c r="H327" s="5">
        <v>43974</v>
      </c>
      <c r="I327" s="13">
        <v>0.57999999999999996</v>
      </c>
      <c r="J327" s="12">
        <v>278523</v>
      </c>
      <c r="K327" s="5">
        <v>0</v>
      </c>
      <c r="L327" s="7">
        <v>0</v>
      </c>
      <c r="M327" s="19"/>
      <c r="N327" s="5">
        <v>1447153</v>
      </c>
      <c r="O327" s="5">
        <v>14203</v>
      </c>
      <c r="P327" s="6">
        <v>0.9900000000000001</v>
      </c>
      <c r="Q327" s="12">
        <v>0</v>
      </c>
      <c r="R327" s="5"/>
      <c r="S327" s="21"/>
    </row>
    <row r="328" spans="1:19">
      <c r="A328" s="2">
        <v>118406003</v>
      </c>
      <c r="C328" s="2" t="s">
        <v>388</v>
      </c>
      <c r="D328" s="2" t="s">
        <v>382</v>
      </c>
      <c r="E328" s="2" t="s">
        <v>127</v>
      </c>
      <c r="F328" s="2" t="s">
        <v>16</v>
      </c>
      <c r="G328" s="12">
        <v>7756761</v>
      </c>
      <c r="H328" s="5">
        <v>31510</v>
      </c>
      <c r="I328" s="13">
        <v>0.41000000000000003</v>
      </c>
      <c r="J328" s="12">
        <v>213067</v>
      </c>
      <c r="K328" s="5">
        <v>0</v>
      </c>
      <c r="L328" s="7">
        <v>0</v>
      </c>
      <c r="M328" s="19"/>
      <c r="N328" s="5">
        <v>1120179</v>
      </c>
      <c r="O328" s="5">
        <v>22951</v>
      </c>
      <c r="P328" s="6">
        <v>2.09</v>
      </c>
      <c r="Q328" s="12">
        <v>44231</v>
      </c>
      <c r="R328" s="5">
        <v>20523</v>
      </c>
      <c r="S328" s="21">
        <v>86.565719604492188</v>
      </c>
    </row>
    <row r="329" spans="1:19">
      <c r="A329" s="2">
        <v>118406602</v>
      </c>
      <c r="C329" s="2" t="s">
        <v>389</v>
      </c>
      <c r="D329" s="2" t="s">
        <v>382</v>
      </c>
      <c r="E329" s="2" t="s">
        <v>28</v>
      </c>
      <c r="F329" s="2" t="s">
        <v>16</v>
      </c>
      <c r="G329" s="12">
        <v>13971811</v>
      </c>
      <c r="H329" s="5">
        <v>198172</v>
      </c>
      <c r="I329" s="13">
        <v>1.44</v>
      </c>
      <c r="J329" s="12">
        <v>2977210</v>
      </c>
      <c r="K329" s="5">
        <v>1240824.75</v>
      </c>
      <c r="L329" s="7">
        <v>71.460220336914063</v>
      </c>
      <c r="M329" s="19">
        <v>0</v>
      </c>
      <c r="N329" s="5">
        <v>2438992</v>
      </c>
      <c r="O329" s="5">
        <v>51745</v>
      </c>
      <c r="P329" s="6">
        <v>2.17</v>
      </c>
      <c r="Q329" s="12">
        <v>0</v>
      </c>
      <c r="R329" s="5"/>
      <c r="S329" s="21"/>
    </row>
    <row r="330" spans="1:19">
      <c r="A330" s="2">
        <v>118408852</v>
      </c>
      <c r="C330" s="2" t="s">
        <v>390</v>
      </c>
      <c r="D330" s="2" t="s">
        <v>382</v>
      </c>
      <c r="E330" s="2" t="s">
        <v>127</v>
      </c>
      <c r="F330" s="2" t="s">
        <v>16</v>
      </c>
      <c r="G330" s="12">
        <v>52579501</v>
      </c>
      <c r="H330" s="5">
        <v>927326</v>
      </c>
      <c r="I330" s="13">
        <v>1.7999999999999998</v>
      </c>
      <c r="J330" s="12">
        <v>17939668</v>
      </c>
      <c r="K330" s="5">
        <v>8391039</v>
      </c>
      <c r="L330" s="7">
        <v>87.87689208984375</v>
      </c>
      <c r="M330" s="19">
        <v>0</v>
      </c>
      <c r="N330" s="5">
        <v>8020039</v>
      </c>
      <c r="O330" s="5">
        <v>414829</v>
      </c>
      <c r="P330" s="6">
        <v>5.45</v>
      </c>
      <c r="Q330" s="12">
        <v>0</v>
      </c>
      <c r="R330" s="5"/>
      <c r="S330" s="21"/>
    </row>
    <row r="331" spans="1:19">
      <c r="A331" s="2">
        <v>118409203</v>
      </c>
      <c r="C331" s="2" t="s">
        <v>391</v>
      </c>
      <c r="D331" s="2" t="s">
        <v>382</v>
      </c>
      <c r="E331" s="2" t="s">
        <v>127</v>
      </c>
      <c r="F331" s="2" t="s">
        <v>16</v>
      </c>
      <c r="G331" s="12">
        <v>9458108</v>
      </c>
      <c r="H331" s="5">
        <v>83925</v>
      </c>
      <c r="I331" s="13">
        <v>0.89999999999999991</v>
      </c>
      <c r="J331" s="12">
        <v>898063</v>
      </c>
      <c r="K331" s="5">
        <v>270271.1875</v>
      </c>
      <c r="L331" s="7">
        <v>43.05108642578125</v>
      </c>
      <c r="M331" s="19">
        <v>0</v>
      </c>
      <c r="N331" s="5">
        <v>2173476</v>
      </c>
      <c r="O331" s="5">
        <v>75866</v>
      </c>
      <c r="P331" s="6">
        <v>3.62</v>
      </c>
      <c r="Q331" s="12">
        <v>0</v>
      </c>
      <c r="R331" s="5"/>
      <c r="S331" s="21"/>
    </row>
    <row r="332" spans="1:19">
      <c r="A332" s="2">
        <v>118409302</v>
      </c>
      <c r="C332" s="2" t="s">
        <v>392</v>
      </c>
      <c r="D332" s="2" t="s">
        <v>382</v>
      </c>
      <c r="E332" s="2" t="s">
        <v>127</v>
      </c>
      <c r="F332" s="2" t="s">
        <v>16</v>
      </c>
      <c r="G332" s="12">
        <v>30691023</v>
      </c>
      <c r="H332" s="5">
        <v>577474</v>
      </c>
      <c r="I332" s="13">
        <v>1.92</v>
      </c>
      <c r="J332" s="12">
        <v>10140523</v>
      </c>
      <c r="K332" s="5">
        <v>4623733</v>
      </c>
      <c r="L332" s="7">
        <v>83.81201171875</v>
      </c>
      <c r="M332" s="19">
        <v>0</v>
      </c>
      <c r="N332" s="5">
        <v>5978443</v>
      </c>
      <c r="O332" s="5">
        <v>294516</v>
      </c>
      <c r="P332" s="6">
        <v>5.18</v>
      </c>
      <c r="Q332" s="12">
        <v>0</v>
      </c>
      <c r="R332" s="5"/>
      <c r="S332" s="21"/>
    </row>
    <row r="333" spans="1:19">
      <c r="A333" s="2">
        <v>117412003</v>
      </c>
      <c r="C333" s="2" t="s">
        <v>393</v>
      </c>
      <c r="D333" s="2" t="s">
        <v>394</v>
      </c>
      <c r="E333" s="2" t="s">
        <v>118</v>
      </c>
      <c r="F333" s="2" t="s">
        <v>16</v>
      </c>
      <c r="G333" s="12">
        <v>9594157</v>
      </c>
      <c r="H333" s="5">
        <v>69122</v>
      </c>
      <c r="I333" s="13">
        <v>0.73</v>
      </c>
      <c r="J333" s="12">
        <v>1416538</v>
      </c>
      <c r="K333" s="5">
        <v>574457.0625</v>
      </c>
      <c r="L333" s="7">
        <v>68.21875</v>
      </c>
      <c r="M333" s="19">
        <v>0</v>
      </c>
      <c r="N333" s="5">
        <v>1409213</v>
      </c>
      <c r="O333" s="5">
        <v>46660</v>
      </c>
      <c r="P333" s="6">
        <v>3.42</v>
      </c>
      <c r="Q333" s="12">
        <v>0</v>
      </c>
      <c r="R333" s="5"/>
      <c r="S333" s="21"/>
    </row>
    <row r="334" spans="1:19">
      <c r="A334" s="2">
        <v>117414003</v>
      </c>
      <c r="C334" s="2" t="s">
        <v>395</v>
      </c>
      <c r="D334" s="2" t="s">
        <v>394</v>
      </c>
      <c r="E334" s="2" t="s">
        <v>118</v>
      </c>
      <c r="F334" s="2" t="s">
        <v>16</v>
      </c>
      <c r="G334" s="12">
        <v>15074494</v>
      </c>
      <c r="H334" s="5">
        <v>63678</v>
      </c>
      <c r="I334" s="13">
        <v>0.42</v>
      </c>
      <c r="J334" s="12">
        <v>926763</v>
      </c>
      <c r="K334" s="5">
        <v>218748.703125</v>
      </c>
      <c r="L334" s="7">
        <v>30.896087646484375</v>
      </c>
      <c r="M334" s="19">
        <v>0</v>
      </c>
      <c r="N334" s="5">
        <v>2247882</v>
      </c>
      <c r="O334" s="5">
        <v>34670</v>
      </c>
      <c r="P334" s="6">
        <v>1.5699999999999998</v>
      </c>
      <c r="Q334" s="12">
        <v>252777</v>
      </c>
      <c r="R334" s="5">
        <v>21448</v>
      </c>
      <c r="S334" s="21">
        <v>9.2716436386108398</v>
      </c>
    </row>
    <row r="335" spans="1:19">
      <c r="A335" s="2">
        <v>117414203</v>
      </c>
      <c r="C335" s="2" t="s">
        <v>396</v>
      </c>
      <c r="D335" s="2" t="s">
        <v>394</v>
      </c>
      <c r="E335" s="2" t="s">
        <v>118</v>
      </c>
      <c r="F335" s="2" t="s">
        <v>16</v>
      </c>
      <c r="G335" s="12">
        <v>4926209</v>
      </c>
      <c r="H335" s="5">
        <v>78191</v>
      </c>
      <c r="I335" s="13">
        <v>1.6099999999999999</v>
      </c>
      <c r="J335" s="12">
        <v>1508050</v>
      </c>
      <c r="K335" s="5">
        <v>684195.1875</v>
      </c>
      <c r="L335" s="7">
        <v>83.048027038574219</v>
      </c>
      <c r="M335" s="19">
        <v>0</v>
      </c>
      <c r="N335" s="5">
        <v>1004889</v>
      </c>
      <c r="O335" s="5">
        <v>23633</v>
      </c>
      <c r="P335" s="6">
        <v>2.41</v>
      </c>
      <c r="Q335" s="12">
        <v>0</v>
      </c>
      <c r="R335" s="5"/>
      <c r="S335" s="21"/>
    </row>
    <row r="336" spans="1:19">
      <c r="A336" s="2">
        <v>117415004</v>
      </c>
      <c r="C336" s="2" t="s">
        <v>397</v>
      </c>
      <c r="D336" s="2" t="s">
        <v>394</v>
      </c>
      <c r="E336" s="2" t="s">
        <v>118</v>
      </c>
      <c r="F336" s="2" t="s">
        <v>16</v>
      </c>
      <c r="G336" s="12">
        <v>6859371</v>
      </c>
      <c r="H336" s="5">
        <v>52831</v>
      </c>
      <c r="I336" s="13">
        <v>0.77999999999999992</v>
      </c>
      <c r="J336" s="12">
        <v>454215</v>
      </c>
      <c r="K336" s="5">
        <v>158906.484375</v>
      </c>
      <c r="L336" s="7">
        <v>53.810325622558594</v>
      </c>
      <c r="M336" s="19">
        <v>0</v>
      </c>
      <c r="N336" s="5">
        <v>795504</v>
      </c>
      <c r="O336" s="5">
        <v>25156</v>
      </c>
      <c r="P336" s="6">
        <v>3.27</v>
      </c>
      <c r="Q336" s="12">
        <v>20382</v>
      </c>
      <c r="R336" s="5">
        <v>7241</v>
      </c>
      <c r="S336" s="21">
        <v>55.102352142333984</v>
      </c>
    </row>
    <row r="337" spans="1:19">
      <c r="A337" s="2">
        <v>117415103</v>
      </c>
      <c r="C337" s="2" t="s">
        <v>398</v>
      </c>
      <c r="D337" s="2" t="s">
        <v>394</v>
      </c>
      <c r="E337" s="2" t="s">
        <v>118</v>
      </c>
      <c r="F337" s="2" t="s">
        <v>16</v>
      </c>
      <c r="G337" s="12">
        <v>8525838</v>
      </c>
      <c r="H337" s="5">
        <v>63404</v>
      </c>
      <c r="I337" s="13">
        <v>0.75</v>
      </c>
      <c r="J337" s="12">
        <v>1432646</v>
      </c>
      <c r="K337" s="5">
        <v>583952.75</v>
      </c>
      <c r="L337" s="7">
        <v>68.806098937988281</v>
      </c>
      <c r="M337" s="19">
        <v>0</v>
      </c>
      <c r="N337" s="5">
        <v>1569962</v>
      </c>
      <c r="O337" s="5">
        <v>22953</v>
      </c>
      <c r="P337" s="6">
        <v>1.48</v>
      </c>
      <c r="Q337" s="12">
        <v>0</v>
      </c>
      <c r="R337" s="5"/>
      <c r="S337" s="21"/>
    </row>
    <row r="338" spans="1:19">
      <c r="A338" s="2">
        <v>117415303</v>
      </c>
      <c r="C338" s="2" t="s">
        <v>399</v>
      </c>
      <c r="D338" s="2" t="s">
        <v>394</v>
      </c>
      <c r="E338" s="2" t="s">
        <v>118</v>
      </c>
      <c r="F338" s="2" t="s">
        <v>16</v>
      </c>
      <c r="G338" s="12">
        <v>4784635</v>
      </c>
      <c r="H338" s="5">
        <v>23075</v>
      </c>
      <c r="I338" s="13">
        <v>0.48</v>
      </c>
      <c r="J338" s="12">
        <v>328744</v>
      </c>
      <c r="K338" s="5">
        <v>97310.03125</v>
      </c>
      <c r="L338" s="7">
        <v>42.046562194824219</v>
      </c>
      <c r="M338" s="19">
        <v>0</v>
      </c>
      <c r="N338" s="5">
        <v>811920</v>
      </c>
      <c r="O338" s="5">
        <v>24376</v>
      </c>
      <c r="P338" s="6">
        <v>3.1</v>
      </c>
      <c r="Q338" s="12">
        <v>0</v>
      </c>
      <c r="R338" s="5"/>
      <c r="S338" s="21"/>
    </row>
    <row r="339" spans="1:19">
      <c r="A339" s="2">
        <v>117416103</v>
      </c>
      <c r="C339" s="2" t="s">
        <v>400</v>
      </c>
      <c r="D339" s="2" t="s">
        <v>394</v>
      </c>
      <c r="E339" s="2" t="s">
        <v>118</v>
      </c>
      <c r="F339" s="2" t="s">
        <v>16</v>
      </c>
      <c r="G339" s="12">
        <v>7326447</v>
      </c>
      <c r="H339" s="5">
        <v>53466</v>
      </c>
      <c r="I339" s="13">
        <v>0.74</v>
      </c>
      <c r="J339" s="12">
        <v>966536</v>
      </c>
      <c r="K339" s="5">
        <v>369266.9375</v>
      </c>
      <c r="L339" s="7">
        <v>61.825893402099609</v>
      </c>
      <c r="M339" s="19">
        <v>0</v>
      </c>
      <c r="N339" s="5">
        <v>1094857</v>
      </c>
      <c r="O339" s="5">
        <v>27718</v>
      </c>
      <c r="P339" s="6">
        <v>2.6</v>
      </c>
      <c r="Q339" s="12">
        <v>0</v>
      </c>
      <c r="R339" s="5"/>
      <c r="S339" s="21"/>
    </row>
    <row r="340" spans="1:19">
      <c r="A340" s="2">
        <v>117417202</v>
      </c>
      <c r="C340" s="2" t="s">
        <v>401</v>
      </c>
      <c r="D340" s="2" t="s">
        <v>394</v>
      </c>
      <c r="E340" s="2" t="s">
        <v>118</v>
      </c>
      <c r="F340" s="2" t="s">
        <v>16</v>
      </c>
      <c r="G340" s="12">
        <v>37661771</v>
      </c>
      <c r="H340" s="5">
        <v>264933</v>
      </c>
      <c r="I340" s="13">
        <v>0.71000000000000008</v>
      </c>
      <c r="J340" s="12">
        <v>4594615</v>
      </c>
      <c r="K340" s="5">
        <v>1802569.125</v>
      </c>
      <c r="L340" s="7">
        <v>64.560867309570313</v>
      </c>
      <c r="M340" s="19">
        <v>0</v>
      </c>
      <c r="N340" s="5">
        <v>5880258</v>
      </c>
      <c r="O340" s="5">
        <v>108878</v>
      </c>
      <c r="P340" s="6">
        <v>1.8900000000000001</v>
      </c>
      <c r="Q340" s="12">
        <v>954588</v>
      </c>
      <c r="R340" s="5">
        <v>17524</v>
      </c>
      <c r="S340" s="21">
        <v>1.8700964450836182</v>
      </c>
    </row>
    <row r="341" spans="1:19">
      <c r="A341" s="2">
        <v>109420803</v>
      </c>
      <c r="C341" s="2" t="s">
        <v>402</v>
      </c>
      <c r="D341" s="2" t="s">
        <v>403</v>
      </c>
      <c r="E341" s="2" t="s">
        <v>118</v>
      </c>
      <c r="F341" s="2" t="s">
        <v>16</v>
      </c>
      <c r="G341" s="12">
        <v>16338457</v>
      </c>
      <c r="H341" s="5">
        <v>92402</v>
      </c>
      <c r="I341" s="13">
        <v>0.57000000000000006</v>
      </c>
      <c r="J341" s="12">
        <v>1772727</v>
      </c>
      <c r="K341" s="5">
        <v>635613.4375</v>
      </c>
      <c r="L341" s="7">
        <v>55.8970947265625</v>
      </c>
      <c r="M341" s="19">
        <v>0</v>
      </c>
      <c r="N341" s="5">
        <v>2774606</v>
      </c>
      <c r="O341" s="5">
        <v>83110</v>
      </c>
      <c r="P341" s="6">
        <v>3.09</v>
      </c>
      <c r="Q341" s="12">
        <v>414070</v>
      </c>
      <c r="R341" s="5">
        <v>25698</v>
      </c>
      <c r="S341" s="21">
        <v>6.616851806640625</v>
      </c>
    </row>
    <row r="342" spans="1:19">
      <c r="A342" s="2">
        <v>109422303</v>
      </c>
      <c r="C342" s="2" t="s">
        <v>404</v>
      </c>
      <c r="D342" s="2" t="s">
        <v>403</v>
      </c>
      <c r="E342" s="2" t="s">
        <v>118</v>
      </c>
      <c r="F342" s="2" t="s">
        <v>16</v>
      </c>
      <c r="G342" s="12">
        <v>10105660</v>
      </c>
      <c r="H342" s="5">
        <v>54751</v>
      </c>
      <c r="I342" s="13">
        <v>0.54</v>
      </c>
      <c r="J342" s="12">
        <v>1176232</v>
      </c>
      <c r="K342" s="5">
        <v>465068.5</v>
      </c>
      <c r="L342" s="7">
        <v>65.395439147949219</v>
      </c>
      <c r="M342" s="19">
        <v>0</v>
      </c>
      <c r="N342" s="5">
        <v>1184679</v>
      </c>
      <c r="O342" s="5">
        <v>33337</v>
      </c>
      <c r="P342" s="6">
        <v>2.9000000000000004</v>
      </c>
      <c r="Q342" s="12">
        <v>0</v>
      </c>
      <c r="R342" s="5"/>
      <c r="S342" s="21"/>
    </row>
    <row r="343" spans="1:19">
      <c r="A343" s="2">
        <v>109426003</v>
      </c>
      <c r="C343" s="2" t="s">
        <v>405</v>
      </c>
      <c r="D343" s="2" t="s">
        <v>403</v>
      </c>
      <c r="E343" s="2" t="s">
        <v>118</v>
      </c>
      <c r="F343" s="2" t="s">
        <v>16</v>
      </c>
      <c r="G343" s="12">
        <v>6388004</v>
      </c>
      <c r="H343" s="5">
        <v>30501</v>
      </c>
      <c r="I343" s="13">
        <v>0.48</v>
      </c>
      <c r="J343" s="12">
        <v>244291</v>
      </c>
      <c r="K343" s="5">
        <v>40438.109375</v>
      </c>
      <c r="L343" s="7">
        <v>19.836908340454102</v>
      </c>
      <c r="M343" s="19">
        <v>0</v>
      </c>
      <c r="N343" s="5">
        <v>735357</v>
      </c>
      <c r="O343" s="5">
        <v>17991</v>
      </c>
      <c r="P343" s="6">
        <v>2.5100000000000002</v>
      </c>
      <c r="Q343" s="12">
        <v>236157</v>
      </c>
      <c r="R343" s="5">
        <v>-26222</v>
      </c>
      <c r="S343" s="21">
        <v>-9.9939403533935547</v>
      </c>
    </row>
    <row r="344" spans="1:19">
      <c r="A344" s="2">
        <v>109426303</v>
      </c>
      <c r="C344" s="2" t="s">
        <v>406</v>
      </c>
      <c r="D344" s="2" t="s">
        <v>403</v>
      </c>
      <c r="E344" s="2" t="s">
        <v>118</v>
      </c>
      <c r="F344" s="2" t="s">
        <v>16</v>
      </c>
      <c r="G344" s="12">
        <v>8708438</v>
      </c>
      <c r="H344" s="5">
        <v>59241</v>
      </c>
      <c r="I344" s="13">
        <v>0.67999999999999994</v>
      </c>
      <c r="J344" s="12">
        <v>1470909</v>
      </c>
      <c r="K344" s="5">
        <v>629410.4375</v>
      </c>
      <c r="L344" s="7">
        <v>74.796379089355469</v>
      </c>
      <c r="M344" s="19">
        <v>0</v>
      </c>
      <c r="N344" s="5">
        <v>1052528</v>
      </c>
      <c r="O344" s="5">
        <v>29298</v>
      </c>
      <c r="P344" s="6">
        <v>2.86</v>
      </c>
      <c r="Q344" s="12">
        <v>0</v>
      </c>
      <c r="R344" s="5"/>
      <c r="S344" s="21"/>
    </row>
    <row r="345" spans="1:19">
      <c r="A345" s="2">
        <v>109427503</v>
      </c>
      <c r="C345" s="2" t="s">
        <v>407</v>
      </c>
      <c r="D345" s="2" t="s">
        <v>403</v>
      </c>
      <c r="E345" s="2" t="s">
        <v>118</v>
      </c>
      <c r="F345" s="2" t="s">
        <v>16</v>
      </c>
      <c r="G345" s="12">
        <v>8051837</v>
      </c>
      <c r="H345" s="5">
        <v>33464</v>
      </c>
      <c r="I345" s="13">
        <v>0.42</v>
      </c>
      <c r="J345" s="12">
        <v>946091</v>
      </c>
      <c r="K345" s="5">
        <v>380389.375</v>
      </c>
      <c r="L345" s="7">
        <v>67.242057800292969</v>
      </c>
      <c r="M345" s="19">
        <v>0</v>
      </c>
      <c r="N345" s="5">
        <v>907296</v>
      </c>
      <c r="O345" s="5">
        <v>16291</v>
      </c>
      <c r="P345" s="6">
        <v>1.83</v>
      </c>
      <c r="Q345" s="12">
        <v>0</v>
      </c>
      <c r="R345" s="5"/>
      <c r="S345" s="21"/>
    </row>
    <row r="346" spans="1:19">
      <c r="A346" s="2">
        <v>104431304</v>
      </c>
      <c r="C346" s="2" t="s">
        <v>408</v>
      </c>
      <c r="D346" s="2" t="s">
        <v>409</v>
      </c>
      <c r="E346" s="2" t="s">
        <v>76</v>
      </c>
      <c r="F346" s="2" t="s">
        <v>16</v>
      </c>
      <c r="G346" s="12">
        <v>4208079</v>
      </c>
      <c r="H346" s="5">
        <v>15964</v>
      </c>
      <c r="I346" s="13">
        <v>0.38</v>
      </c>
      <c r="J346" s="12">
        <v>100565</v>
      </c>
      <c r="K346" s="5">
        <v>0</v>
      </c>
      <c r="L346" s="7">
        <v>0</v>
      </c>
      <c r="M346" s="19"/>
      <c r="N346" s="5">
        <v>469123</v>
      </c>
      <c r="O346" s="5">
        <v>1045</v>
      </c>
      <c r="P346" s="6">
        <v>0.22</v>
      </c>
      <c r="Q346" s="12">
        <v>0</v>
      </c>
      <c r="R346" s="5"/>
      <c r="S346" s="21"/>
    </row>
    <row r="347" spans="1:19">
      <c r="A347" s="2">
        <v>104432503</v>
      </c>
      <c r="C347" s="2" t="s">
        <v>410</v>
      </c>
      <c r="D347" s="2" t="s">
        <v>409</v>
      </c>
      <c r="E347" s="2" t="s">
        <v>76</v>
      </c>
      <c r="F347" s="2" t="s">
        <v>16</v>
      </c>
      <c r="G347" s="12">
        <v>12094259</v>
      </c>
      <c r="H347" s="5">
        <v>91602</v>
      </c>
      <c r="I347" s="13">
        <v>0.76</v>
      </c>
      <c r="J347" s="12">
        <v>352853</v>
      </c>
      <c r="K347" s="5">
        <v>67472.359375</v>
      </c>
      <c r="L347" s="7">
        <v>23.642934799194336</v>
      </c>
      <c r="M347" s="19">
        <v>100</v>
      </c>
      <c r="N347" s="5">
        <v>1276379</v>
      </c>
      <c r="O347" s="5">
        <v>47499</v>
      </c>
      <c r="P347" s="6">
        <v>3.8699999999999997</v>
      </c>
      <c r="Q347" s="12">
        <v>0</v>
      </c>
      <c r="R347" s="5"/>
      <c r="S347" s="21"/>
    </row>
    <row r="348" spans="1:19">
      <c r="A348" s="2">
        <v>104432803</v>
      </c>
      <c r="C348" s="2" t="s">
        <v>411</v>
      </c>
      <c r="D348" s="2" t="s">
        <v>409</v>
      </c>
      <c r="E348" s="2" t="s">
        <v>76</v>
      </c>
      <c r="F348" s="2" t="s">
        <v>16</v>
      </c>
      <c r="G348" s="12">
        <v>8811611</v>
      </c>
      <c r="H348" s="5">
        <v>49732</v>
      </c>
      <c r="I348" s="13">
        <v>0.57000000000000006</v>
      </c>
      <c r="J348" s="12">
        <v>946939</v>
      </c>
      <c r="K348" s="5">
        <v>341190.125</v>
      </c>
      <c r="L348" s="7">
        <v>56.325336456298828</v>
      </c>
      <c r="M348" s="19">
        <v>0</v>
      </c>
      <c r="N348" s="5">
        <v>1404532</v>
      </c>
      <c r="O348" s="5">
        <v>28591</v>
      </c>
      <c r="P348" s="6">
        <v>2.08</v>
      </c>
      <c r="Q348" s="12">
        <v>0</v>
      </c>
      <c r="R348" s="5"/>
      <c r="S348" s="21"/>
    </row>
    <row r="349" spans="1:19">
      <c r="A349" s="2">
        <v>104432903</v>
      </c>
      <c r="C349" s="2" t="s">
        <v>412</v>
      </c>
      <c r="D349" s="2" t="s">
        <v>409</v>
      </c>
      <c r="E349" s="2" t="s">
        <v>76</v>
      </c>
      <c r="F349" s="2" t="s">
        <v>16</v>
      </c>
      <c r="G349" s="12">
        <v>9298922</v>
      </c>
      <c r="H349" s="5">
        <v>58189</v>
      </c>
      <c r="I349" s="13">
        <v>0.63</v>
      </c>
      <c r="J349" s="12">
        <v>340539</v>
      </c>
      <c r="K349" s="5">
        <v>0</v>
      </c>
      <c r="L349" s="7">
        <v>0</v>
      </c>
      <c r="M349" s="19"/>
      <c r="N349" s="5">
        <v>1673568</v>
      </c>
      <c r="O349" s="5">
        <v>25319</v>
      </c>
      <c r="P349" s="6">
        <v>1.54</v>
      </c>
      <c r="Q349" s="12">
        <v>94823</v>
      </c>
      <c r="R349" s="5">
        <v>44356</v>
      </c>
      <c r="S349" s="21">
        <v>87.891098022460938</v>
      </c>
    </row>
    <row r="350" spans="1:19">
      <c r="A350" s="2">
        <v>104433303</v>
      </c>
      <c r="C350" s="2" t="s">
        <v>413</v>
      </c>
      <c r="D350" s="2" t="s">
        <v>409</v>
      </c>
      <c r="E350" s="2" t="s">
        <v>76</v>
      </c>
      <c r="F350" s="2" t="s">
        <v>16</v>
      </c>
      <c r="G350" s="12">
        <v>8036478</v>
      </c>
      <c r="H350" s="5">
        <v>52393</v>
      </c>
      <c r="I350" s="13">
        <v>0.66</v>
      </c>
      <c r="J350" s="12">
        <v>2293243</v>
      </c>
      <c r="K350" s="5">
        <v>1013032.5</v>
      </c>
      <c r="L350" s="7">
        <v>79.130149841308594</v>
      </c>
      <c r="M350" s="19">
        <v>0</v>
      </c>
      <c r="N350" s="5">
        <v>1564770</v>
      </c>
      <c r="O350" s="5">
        <v>48562</v>
      </c>
      <c r="P350" s="6">
        <v>3.2</v>
      </c>
      <c r="Q350" s="12">
        <v>0</v>
      </c>
      <c r="R350" s="5"/>
      <c r="S350" s="21"/>
    </row>
    <row r="351" spans="1:19">
      <c r="A351" s="2">
        <v>104433604</v>
      </c>
      <c r="C351" s="2" t="s">
        <v>414</v>
      </c>
      <c r="D351" s="2" t="s">
        <v>409</v>
      </c>
      <c r="E351" s="2" t="s">
        <v>76</v>
      </c>
      <c r="F351" s="2" t="s">
        <v>16</v>
      </c>
      <c r="G351" s="12">
        <v>3555531</v>
      </c>
      <c r="H351" s="5">
        <v>12051</v>
      </c>
      <c r="I351" s="13">
        <v>0.33999999999999997</v>
      </c>
      <c r="J351" s="12">
        <v>103726</v>
      </c>
      <c r="K351" s="5">
        <v>3997.52001953125</v>
      </c>
      <c r="L351" s="7">
        <v>4.0084037780761719</v>
      </c>
      <c r="M351" s="19">
        <v>0</v>
      </c>
      <c r="N351" s="5">
        <v>487866</v>
      </c>
      <c r="O351" s="5">
        <v>4577</v>
      </c>
      <c r="P351" s="6">
        <v>0.95</v>
      </c>
      <c r="Q351" s="12">
        <v>0</v>
      </c>
      <c r="R351" s="5"/>
      <c r="S351" s="21"/>
    </row>
    <row r="352" spans="1:19">
      <c r="A352" s="2">
        <v>104433903</v>
      </c>
      <c r="C352" s="2" t="s">
        <v>415</v>
      </c>
      <c r="D352" s="2" t="s">
        <v>409</v>
      </c>
      <c r="E352" s="2" t="s">
        <v>76</v>
      </c>
      <c r="F352" s="2" t="s">
        <v>16</v>
      </c>
      <c r="G352" s="12">
        <v>7216302</v>
      </c>
      <c r="H352" s="5">
        <v>25677</v>
      </c>
      <c r="I352" s="13">
        <v>0.36</v>
      </c>
      <c r="J352" s="12">
        <v>221294</v>
      </c>
      <c r="K352" s="5">
        <v>0</v>
      </c>
      <c r="L352" s="7">
        <v>0</v>
      </c>
      <c r="M352" s="19"/>
      <c r="N352" s="5">
        <v>882764</v>
      </c>
      <c r="O352" s="5">
        <v>7562</v>
      </c>
      <c r="P352" s="6">
        <v>0.86</v>
      </c>
      <c r="Q352" s="12">
        <v>0</v>
      </c>
      <c r="R352" s="5"/>
      <c r="S352" s="21"/>
    </row>
    <row r="353" spans="1:19">
      <c r="A353" s="2">
        <v>104435003</v>
      </c>
      <c r="C353" s="2" t="s">
        <v>416</v>
      </c>
      <c r="D353" s="2" t="s">
        <v>409</v>
      </c>
      <c r="E353" s="2" t="s">
        <v>76</v>
      </c>
      <c r="F353" s="2" t="s">
        <v>16</v>
      </c>
      <c r="G353" s="12">
        <v>6390828</v>
      </c>
      <c r="H353" s="5">
        <v>25271</v>
      </c>
      <c r="I353" s="13">
        <v>0.4</v>
      </c>
      <c r="J353" s="12">
        <v>800864</v>
      </c>
      <c r="K353" s="5">
        <v>293119.71875</v>
      </c>
      <c r="L353" s="7">
        <v>57.72979736328125</v>
      </c>
      <c r="M353" s="19">
        <v>0</v>
      </c>
      <c r="N353" s="5">
        <v>1131390</v>
      </c>
      <c r="O353" s="5">
        <v>20195</v>
      </c>
      <c r="P353" s="6">
        <v>1.82</v>
      </c>
      <c r="Q353" s="12">
        <v>0</v>
      </c>
      <c r="R353" s="5"/>
      <c r="S353" s="21"/>
    </row>
    <row r="354" spans="1:19">
      <c r="A354" s="2">
        <v>104435303</v>
      </c>
      <c r="C354" s="2" t="s">
        <v>417</v>
      </c>
      <c r="D354" s="2" t="s">
        <v>409</v>
      </c>
      <c r="E354" s="2" t="s">
        <v>76</v>
      </c>
      <c r="F354" s="2" t="s">
        <v>16</v>
      </c>
      <c r="G354" s="12">
        <v>9245227</v>
      </c>
      <c r="H354" s="5">
        <v>55992</v>
      </c>
      <c r="I354" s="13">
        <v>0.61</v>
      </c>
      <c r="J354" s="12">
        <v>350834</v>
      </c>
      <c r="K354" s="5">
        <v>56211.80859375</v>
      </c>
      <c r="L354" s="7">
        <v>19.079286575317383</v>
      </c>
      <c r="M354" s="19">
        <v>0</v>
      </c>
      <c r="N354" s="5">
        <v>1258795</v>
      </c>
      <c r="O354" s="5">
        <v>11907</v>
      </c>
      <c r="P354" s="6">
        <v>0.95</v>
      </c>
      <c r="Q354" s="12">
        <v>0</v>
      </c>
      <c r="R354" s="5"/>
      <c r="S354" s="21"/>
    </row>
    <row r="355" spans="1:19">
      <c r="A355" s="2">
        <v>104435603</v>
      </c>
      <c r="C355" s="2" t="s">
        <v>418</v>
      </c>
      <c r="D355" s="2" t="s">
        <v>409</v>
      </c>
      <c r="E355" s="2" t="s">
        <v>76</v>
      </c>
      <c r="F355" s="2" t="s">
        <v>16</v>
      </c>
      <c r="G355" s="12">
        <v>21951251</v>
      </c>
      <c r="H355" s="5">
        <v>168700</v>
      </c>
      <c r="I355" s="13">
        <v>0.77</v>
      </c>
      <c r="J355" s="12">
        <v>1756857</v>
      </c>
      <c r="K355" s="5">
        <v>631530.25</v>
      </c>
      <c r="L355" s="7">
        <v>56.119724273681641</v>
      </c>
      <c r="M355" s="19">
        <v>0</v>
      </c>
      <c r="N355" s="5">
        <v>2864454</v>
      </c>
      <c r="O355" s="5">
        <v>116551</v>
      </c>
      <c r="P355" s="6">
        <v>4.24</v>
      </c>
      <c r="Q355" s="12">
        <v>0</v>
      </c>
      <c r="R355" s="5"/>
      <c r="S355" s="21"/>
    </row>
    <row r="356" spans="1:19">
      <c r="A356" s="2">
        <v>104435703</v>
      </c>
      <c r="C356" s="2" t="s">
        <v>419</v>
      </c>
      <c r="D356" s="2" t="s">
        <v>409</v>
      </c>
      <c r="E356" s="2" t="s">
        <v>76</v>
      </c>
      <c r="F356" s="2" t="s">
        <v>16</v>
      </c>
      <c r="G356" s="12">
        <v>7465264</v>
      </c>
      <c r="H356" s="5">
        <v>42198</v>
      </c>
      <c r="I356" s="13">
        <v>0.57000000000000006</v>
      </c>
      <c r="J356" s="12">
        <v>1325760</v>
      </c>
      <c r="K356" s="5">
        <v>543257.25</v>
      </c>
      <c r="L356" s="7">
        <v>69.425605773925781</v>
      </c>
      <c r="M356" s="19">
        <v>0</v>
      </c>
      <c r="N356" s="5">
        <v>1007673</v>
      </c>
      <c r="O356" s="5">
        <v>12785</v>
      </c>
      <c r="P356" s="6">
        <v>1.29</v>
      </c>
      <c r="Q356" s="12">
        <v>0</v>
      </c>
      <c r="R356" s="5"/>
      <c r="S356" s="21"/>
    </row>
    <row r="357" spans="1:19">
      <c r="A357" s="2">
        <v>104437503</v>
      </c>
      <c r="C357" s="2" t="s">
        <v>420</v>
      </c>
      <c r="D357" s="2" t="s">
        <v>409</v>
      </c>
      <c r="E357" s="2" t="s">
        <v>76</v>
      </c>
      <c r="F357" s="2" t="s">
        <v>16</v>
      </c>
      <c r="G357" s="12">
        <v>5799479</v>
      </c>
      <c r="H357" s="5">
        <v>19115</v>
      </c>
      <c r="I357" s="13">
        <v>0.33</v>
      </c>
      <c r="J357" s="12">
        <v>185880</v>
      </c>
      <c r="K357" s="5">
        <v>0</v>
      </c>
      <c r="L357" s="7">
        <v>0</v>
      </c>
      <c r="M357" s="19"/>
      <c r="N357" s="5">
        <v>894132</v>
      </c>
      <c r="O357" s="5">
        <v>3620</v>
      </c>
      <c r="P357" s="6">
        <v>0.41000000000000003</v>
      </c>
      <c r="Q357" s="12">
        <v>0</v>
      </c>
      <c r="R357" s="5"/>
      <c r="S357" s="21"/>
    </row>
    <row r="358" spans="1:19">
      <c r="A358" s="2">
        <v>111444602</v>
      </c>
      <c r="C358" s="2" t="s">
        <v>421</v>
      </c>
      <c r="D358" s="2" t="s">
        <v>422</v>
      </c>
      <c r="E358" s="2" t="s">
        <v>118</v>
      </c>
      <c r="F358" s="2" t="s">
        <v>16</v>
      </c>
      <c r="G358" s="12">
        <v>27314391</v>
      </c>
      <c r="H358" s="5">
        <v>236475</v>
      </c>
      <c r="I358" s="13">
        <v>0.86999999999999988</v>
      </c>
      <c r="J358" s="12">
        <v>5978841</v>
      </c>
      <c r="K358" s="5">
        <v>2504994.25</v>
      </c>
      <c r="L358" s="7">
        <v>72.110099792480469</v>
      </c>
      <c r="M358" s="19">
        <v>0</v>
      </c>
      <c r="N358" s="5">
        <v>4498684</v>
      </c>
      <c r="O358" s="5">
        <v>69368</v>
      </c>
      <c r="P358" s="6">
        <v>1.5699999999999998</v>
      </c>
      <c r="Q358" s="12">
        <v>0</v>
      </c>
      <c r="R358" s="5"/>
      <c r="S358" s="21"/>
    </row>
    <row r="359" spans="1:19">
      <c r="A359" s="2">
        <v>120452003</v>
      </c>
      <c r="C359" s="2" t="s">
        <v>423</v>
      </c>
      <c r="D359" s="2" t="s">
        <v>424</v>
      </c>
      <c r="E359" s="2" t="s">
        <v>127</v>
      </c>
      <c r="F359" s="2" t="s">
        <v>16</v>
      </c>
      <c r="G359" s="12">
        <v>26614324</v>
      </c>
      <c r="H359" s="5">
        <v>311668</v>
      </c>
      <c r="I359" s="13">
        <v>1.18</v>
      </c>
      <c r="J359" s="12">
        <v>12601688</v>
      </c>
      <c r="K359" s="5">
        <v>5551465</v>
      </c>
      <c r="L359" s="7">
        <v>78.74169921875</v>
      </c>
      <c r="M359" s="19">
        <v>100</v>
      </c>
      <c r="N359" s="5">
        <v>6853561</v>
      </c>
      <c r="O359" s="5">
        <v>169779</v>
      </c>
      <c r="P359" s="6">
        <v>2.54</v>
      </c>
      <c r="Q359" s="12">
        <v>0</v>
      </c>
      <c r="R359" s="5"/>
      <c r="S359" s="21"/>
    </row>
    <row r="360" spans="1:19">
      <c r="A360" s="2">
        <v>120455203</v>
      </c>
      <c r="C360" s="2" t="s">
        <v>425</v>
      </c>
      <c r="D360" s="2" t="s">
        <v>424</v>
      </c>
      <c r="E360" s="2" t="s">
        <v>127</v>
      </c>
      <c r="F360" s="2" t="s">
        <v>16</v>
      </c>
      <c r="G360" s="12">
        <v>26581889</v>
      </c>
      <c r="H360" s="5">
        <v>162567</v>
      </c>
      <c r="I360" s="13">
        <v>0.62</v>
      </c>
      <c r="J360" s="12">
        <v>5260454</v>
      </c>
      <c r="K360" s="5">
        <v>869599</v>
      </c>
      <c r="L360" s="7">
        <v>19.804777145385742</v>
      </c>
      <c r="M360" s="19">
        <v>100</v>
      </c>
      <c r="N360" s="5">
        <v>4844269</v>
      </c>
      <c r="O360" s="5">
        <v>79138</v>
      </c>
      <c r="P360" s="6">
        <v>1.66</v>
      </c>
      <c r="Q360" s="12">
        <v>0</v>
      </c>
      <c r="R360" s="5"/>
      <c r="S360" s="21"/>
    </row>
    <row r="361" spans="1:19">
      <c r="A361" s="2">
        <v>120455403</v>
      </c>
      <c r="C361" s="2" t="s">
        <v>426</v>
      </c>
      <c r="D361" s="2" t="s">
        <v>424</v>
      </c>
      <c r="E361" s="2" t="s">
        <v>127</v>
      </c>
      <c r="F361" s="2" t="s">
        <v>16</v>
      </c>
      <c r="G361" s="12">
        <v>37148256</v>
      </c>
      <c r="H361" s="5">
        <v>364627</v>
      </c>
      <c r="I361" s="13">
        <v>0.9900000000000001</v>
      </c>
      <c r="J361" s="12">
        <v>6596518</v>
      </c>
      <c r="K361" s="5">
        <v>2281225</v>
      </c>
      <c r="L361" s="7">
        <v>52.863739013671875</v>
      </c>
      <c r="M361" s="19">
        <v>100</v>
      </c>
      <c r="N361" s="5">
        <v>8411679</v>
      </c>
      <c r="O361" s="5">
        <v>11033</v>
      </c>
      <c r="P361" s="6">
        <v>0.13</v>
      </c>
      <c r="Q361" s="12">
        <v>0</v>
      </c>
      <c r="R361" s="5"/>
      <c r="S361" s="21"/>
    </row>
    <row r="362" spans="1:19">
      <c r="A362" s="2">
        <v>120456003</v>
      </c>
      <c r="C362" s="2" t="s">
        <v>427</v>
      </c>
      <c r="D362" s="2" t="s">
        <v>424</v>
      </c>
      <c r="E362" s="2" t="s">
        <v>127</v>
      </c>
      <c r="F362" s="2" t="s">
        <v>16</v>
      </c>
      <c r="G362" s="12">
        <v>21703265</v>
      </c>
      <c r="H362" s="5">
        <v>195405</v>
      </c>
      <c r="I362" s="13">
        <v>0.91</v>
      </c>
      <c r="J362" s="12">
        <v>5761291</v>
      </c>
      <c r="K362" s="5">
        <v>2492292</v>
      </c>
      <c r="L362" s="7">
        <v>76.240219116210938</v>
      </c>
      <c r="M362" s="19">
        <v>100</v>
      </c>
      <c r="N362" s="5">
        <v>4458219</v>
      </c>
      <c r="O362" s="5">
        <v>60704</v>
      </c>
      <c r="P362" s="6">
        <v>1.38</v>
      </c>
      <c r="Q362" s="12">
        <v>0</v>
      </c>
      <c r="R362" s="5"/>
      <c r="S362" s="21"/>
    </row>
    <row r="363" spans="1:19">
      <c r="A363" s="2">
        <v>123460302</v>
      </c>
      <c r="C363" s="2" t="s">
        <v>428</v>
      </c>
      <c r="D363" s="2" t="s">
        <v>429</v>
      </c>
      <c r="E363" s="2" t="s">
        <v>136</v>
      </c>
      <c r="F363" s="2" t="s">
        <v>16</v>
      </c>
      <c r="G363" s="12">
        <v>12265466</v>
      </c>
      <c r="H363" s="5">
        <v>240758</v>
      </c>
      <c r="I363" s="13">
        <v>2</v>
      </c>
      <c r="J363" s="12">
        <v>401756</v>
      </c>
      <c r="K363" s="5">
        <v>0</v>
      </c>
      <c r="L363" s="7">
        <v>0</v>
      </c>
      <c r="M363" s="19"/>
      <c r="N363" s="5">
        <v>4796264</v>
      </c>
      <c r="O363" s="5">
        <v>196710</v>
      </c>
      <c r="P363" s="6">
        <v>4.2799999999999994</v>
      </c>
      <c r="Q363" s="12">
        <v>0</v>
      </c>
      <c r="R363" s="5"/>
      <c r="S363" s="21"/>
    </row>
    <row r="364" spans="1:19">
      <c r="A364" s="2">
        <v>123460504</v>
      </c>
      <c r="C364" s="2" t="s">
        <v>430</v>
      </c>
      <c r="D364" s="2" t="s">
        <v>429</v>
      </c>
      <c r="E364" s="2" t="s">
        <v>28</v>
      </c>
      <c r="F364" s="2" t="s">
        <v>16</v>
      </c>
      <c r="G364" s="12">
        <v>34420</v>
      </c>
      <c r="H364" s="5">
        <v>-2</v>
      </c>
      <c r="I364" s="13">
        <v>-0.01</v>
      </c>
      <c r="J364" s="12">
        <v>0</v>
      </c>
      <c r="K364" s="5">
        <v>0</v>
      </c>
      <c r="L364" s="7"/>
      <c r="M364" s="19"/>
      <c r="N364" s="5">
        <v>6130</v>
      </c>
      <c r="O364" s="5">
        <v>0</v>
      </c>
      <c r="P364" s="6">
        <v>0</v>
      </c>
      <c r="Q364" s="12">
        <v>0</v>
      </c>
      <c r="R364" s="5"/>
      <c r="S364" s="21"/>
    </row>
    <row r="365" spans="1:19">
      <c r="A365" s="2">
        <v>123461302</v>
      </c>
      <c r="C365" s="2" t="s">
        <v>431</v>
      </c>
      <c r="D365" s="2" t="s">
        <v>429</v>
      </c>
      <c r="E365" s="2" t="s">
        <v>136</v>
      </c>
      <c r="F365" s="2" t="s">
        <v>16</v>
      </c>
      <c r="G365" s="12">
        <v>7351697</v>
      </c>
      <c r="H365" s="5">
        <v>76593</v>
      </c>
      <c r="I365" s="13">
        <v>1.05</v>
      </c>
      <c r="J365" s="12">
        <v>2584766</v>
      </c>
      <c r="K365" s="5">
        <v>1122189</v>
      </c>
      <c r="L365" s="7">
        <v>76.726837158203125</v>
      </c>
      <c r="M365" s="19">
        <v>100</v>
      </c>
      <c r="N365" s="5">
        <v>3422320</v>
      </c>
      <c r="O365" s="5">
        <v>176742</v>
      </c>
      <c r="P365" s="6">
        <v>5.45</v>
      </c>
      <c r="Q365" s="12">
        <v>13437</v>
      </c>
      <c r="R365" s="5">
        <v>13437</v>
      </c>
      <c r="S365" s="21"/>
    </row>
    <row r="366" spans="1:19">
      <c r="A366" s="2">
        <v>123461602</v>
      </c>
      <c r="C366" s="2" t="s">
        <v>432</v>
      </c>
      <c r="D366" s="2" t="s">
        <v>429</v>
      </c>
      <c r="E366" s="2" t="s">
        <v>136</v>
      </c>
      <c r="F366" s="2" t="s">
        <v>16</v>
      </c>
      <c r="G366" s="12">
        <v>5318677</v>
      </c>
      <c r="H366" s="5">
        <v>73810</v>
      </c>
      <c r="I366" s="13">
        <v>1.41</v>
      </c>
      <c r="J366" s="12">
        <v>169916</v>
      </c>
      <c r="K366" s="5">
        <v>0</v>
      </c>
      <c r="L366" s="7">
        <v>0</v>
      </c>
      <c r="M366" s="19"/>
      <c r="N366" s="5">
        <v>2289138</v>
      </c>
      <c r="O366" s="5">
        <v>27089</v>
      </c>
      <c r="P366" s="6">
        <v>1.2</v>
      </c>
      <c r="Q366" s="12">
        <v>0</v>
      </c>
      <c r="R366" s="5"/>
      <c r="S366" s="21"/>
    </row>
    <row r="367" spans="1:19">
      <c r="A367" s="2">
        <v>123463603</v>
      </c>
      <c r="C367" s="2" t="s">
        <v>433</v>
      </c>
      <c r="D367" s="2" t="s">
        <v>429</v>
      </c>
      <c r="E367" s="2" t="s">
        <v>136</v>
      </c>
      <c r="F367" s="2" t="s">
        <v>16</v>
      </c>
      <c r="G367" s="12">
        <v>7490941</v>
      </c>
      <c r="H367" s="5">
        <v>75511</v>
      </c>
      <c r="I367" s="13">
        <v>1.02</v>
      </c>
      <c r="J367" s="12">
        <v>270230</v>
      </c>
      <c r="K367" s="5">
        <v>0</v>
      </c>
      <c r="L367" s="7">
        <v>0</v>
      </c>
      <c r="M367" s="19"/>
      <c r="N367" s="5">
        <v>2602644</v>
      </c>
      <c r="O367" s="5">
        <v>66215</v>
      </c>
      <c r="P367" s="6">
        <v>2.6100000000000003</v>
      </c>
      <c r="Q367" s="12">
        <v>0</v>
      </c>
      <c r="R367" s="5"/>
      <c r="S367" s="21"/>
    </row>
    <row r="368" spans="1:19">
      <c r="A368" s="2">
        <v>123463803</v>
      </c>
      <c r="C368" s="2" t="s">
        <v>434</v>
      </c>
      <c r="D368" s="2" t="s">
        <v>429</v>
      </c>
      <c r="E368" s="2" t="s">
        <v>136</v>
      </c>
      <c r="F368" s="2" t="s">
        <v>16</v>
      </c>
      <c r="G368" s="12">
        <v>1149910</v>
      </c>
      <c r="H368" s="5">
        <v>17402</v>
      </c>
      <c r="I368" s="13">
        <v>1.54</v>
      </c>
      <c r="J368" s="12">
        <v>193938</v>
      </c>
      <c r="K368" s="5">
        <v>85233.390625</v>
      </c>
      <c r="L368" s="7">
        <v>78.408256530761719</v>
      </c>
      <c r="M368" s="19">
        <v>100</v>
      </c>
      <c r="N368" s="5">
        <v>395768</v>
      </c>
      <c r="O368" s="5">
        <v>14384</v>
      </c>
      <c r="P368" s="6">
        <v>3.7699999999999996</v>
      </c>
      <c r="Q368" s="12">
        <v>0</v>
      </c>
      <c r="R368" s="5"/>
      <c r="S368" s="21"/>
    </row>
    <row r="369" spans="1:19">
      <c r="A369" s="2">
        <v>123464502</v>
      </c>
      <c r="C369" s="2" t="s">
        <v>435</v>
      </c>
      <c r="D369" s="2" t="s">
        <v>429</v>
      </c>
      <c r="E369" s="2" t="s">
        <v>136</v>
      </c>
      <c r="F369" s="2" t="s">
        <v>16</v>
      </c>
      <c r="G369" s="12">
        <v>6190284</v>
      </c>
      <c r="H369" s="5">
        <v>75538</v>
      </c>
      <c r="I369" s="13">
        <v>1.24</v>
      </c>
      <c r="J369" s="12">
        <v>240611</v>
      </c>
      <c r="K369" s="5">
        <v>0</v>
      </c>
      <c r="L369" s="7">
        <v>0</v>
      </c>
      <c r="M369" s="19"/>
      <c r="N369" s="5">
        <v>3530110</v>
      </c>
      <c r="O369" s="5">
        <v>59116</v>
      </c>
      <c r="P369" s="6">
        <v>1.7000000000000002</v>
      </c>
      <c r="Q369" s="12">
        <v>0</v>
      </c>
      <c r="R369" s="5"/>
      <c r="S369" s="21"/>
    </row>
    <row r="370" spans="1:19">
      <c r="A370" s="2">
        <v>123464603</v>
      </c>
      <c r="C370" s="2" t="s">
        <v>436</v>
      </c>
      <c r="D370" s="2" t="s">
        <v>429</v>
      </c>
      <c r="E370" s="2" t="s">
        <v>136</v>
      </c>
      <c r="F370" s="2" t="s">
        <v>16</v>
      </c>
      <c r="G370" s="12">
        <v>3854823</v>
      </c>
      <c r="H370" s="5">
        <v>46325</v>
      </c>
      <c r="I370" s="13">
        <v>1.22</v>
      </c>
      <c r="J370" s="12">
        <v>75809</v>
      </c>
      <c r="K370" s="5">
        <v>0</v>
      </c>
      <c r="L370" s="7">
        <v>0</v>
      </c>
      <c r="M370" s="19"/>
      <c r="N370" s="5">
        <v>1090032</v>
      </c>
      <c r="O370" s="5">
        <v>88290</v>
      </c>
      <c r="P370" s="6">
        <v>8.81</v>
      </c>
      <c r="Q370" s="12">
        <v>0</v>
      </c>
      <c r="R370" s="5"/>
      <c r="S370" s="21"/>
    </row>
    <row r="371" spans="1:19">
      <c r="A371" s="2">
        <v>123465303</v>
      </c>
      <c r="C371" s="2" t="s">
        <v>437</v>
      </c>
      <c r="D371" s="2" t="s">
        <v>429</v>
      </c>
      <c r="E371" s="2" t="s">
        <v>136</v>
      </c>
      <c r="F371" s="2" t="s">
        <v>16</v>
      </c>
      <c r="G371" s="12">
        <v>8907320</v>
      </c>
      <c r="H371" s="5">
        <v>60985</v>
      </c>
      <c r="I371" s="13">
        <v>0.69</v>
      </c>
      <c r="J371" s="12">
        <v>252829</v>
      </c>
      <c r="K371" s="5">
        <v>0</v>
      </c>
      <c r="L371" s="7">
        <v>0</v>
      </c>
      <c r="M371" s="19"/>
      <c r="N371" s="5">
        <v>2787732</v>
      </c>
      <c r="O371" s="5">
        <v>75072</v>
      </c>
      <c r="P371" s="6">
        <v>2.77</v>
      </c>
      <c r="Q371" s="12">
        <v>0</v>
      </c>
      <c r="R371" s="5"/>
      <c r="S371" s="21"/>
    </row>
    <row r="372" spans="1:19">
      <c r="A372" s="2">
        <v>123465602</v>
      </c>
      <c r="C372" s="2" t="s">
        <v>438</v>
      </c>
      <c r="D372" s="2" t="s">
        <v>429</v>
      </c>
      <c r="E372" s="2" t="s">
        <v>136</v>
      </c>
      <c r="F372" s="2" t="s">
        <v>16</v>
      </c>
      <c r="G372" s="12">
        <v>27424104</v>
      </c>
      <c r="H372" s="5">
        <v>366409</v>
      </c>
      <c r="I372" s="13">
        <v>1.35</v>
      </c>
      <c r="J372" s="12">
        <v>13419853</v>
      </c>
      <c r="K372" s="5">
        <v>6066455.5</v>
      </c>
      <c r="L372" s="7">
        <v>82.498672485351563</v>
      </c>
      <c r="M372" s="19">
        <v>16.77818489074707</v>
      </c>
      <c r="N372" s="5">
        <v>7122304</v>
      </c>
      <c r="O372" s="5">
        <v>239970</v>
      </c>
      <c r="P372" s="6">
        <v>3.49</v>
      </c>
      <c r="Q372" s="12">
        <v>0</v>
      </c>
      <c r="R372" s="5"/>
      <c r="S372" s="21"/>
    </row>
    <row r="373" spans="1:19">
      <c r="A373" s="2">
        <v>123465702</v>
      </c>
      <c r="C373" s="2" t="s">
        <v>439</v>
      </c>
      <c r="D373" s="2" t="s">
        <v>429</v>
      </c>
      <c r="E373" s="2" t="s">
        <v>136</v>
      </c>
      <c r="F373" s="2" t="s">
        <v>16</v>
      </c>
      <c r="G373" s="12">
        <v>18981924</v>
      </c>
      <c r="H373" s="5">
        <v>346365</v>
      </c>
      <c r="I373" s="13">
        <v>1.8599999999999999</v>
      </c>
      <c r="J373" s="12">
        <v>577539</v>
      </c>
      <c r="K373" s="5">
        <v>0</v>
      </c>
      <c r="L373" s="7">
        <v>0</v>
      </c>
      <c r="M373" s="19"/>
      <c r="N373" s="5">
        <v>8025359</v>
      </c>
      <c r="O373" s="5">
        <v>241927</v>
      </c>
      <c r="P373" s="6">
        <v>3.11</v>
      </c>
      <c r="Q373" s="12">
        <v>0</v>
      </c>
      <c r="R373" s="5"/>
      <c r="S373" s="21"/>
    </row>
    <row r="374" spans="1:19">
      <c r="A374" s="2">
        <v>123466103</v>
      </c>
      <c r="C374" s="2" t="s">
        <v>440</v>
      </c>
      <c r="D374" s="2" t="s">
        <v>429</v>
      </c>
      <c r="E374" s="2" t="s">
        <v>136</v>
      </c>
      <c r="F374" s="2" t="s">
        <v>16</v>
      </c>
      <c r="G374" s="12">
        <v>8604362</v>
      </c>
      <c r="H374" s="5">
        <v>70276</v>
      </c>
      <c r="I374" s="13">
        <v>0.82000000000000006</v>
      </c>
      <c r="J374" s="12">
        <v>506099</v>
      </c>
      <c r="K374" s="5">
        <v>0</v>
      </c>
      <c r="L374" s="7">
        <v>0</v>
      </c>
      <c r="M374" s="19"/>
      <c r="N374" s="5">
        <v>3234185</v>
      </c>
      <c r="O374" s="5">
        <v>163581</v>
      </c>
      <c r="P374" s="6">
        <v>5.33</v>
      </c>
      <c r="Q374" s="12">
        <v>0</v>
      </c>
      <c r="R374" s="5"/>
      <c r="S374" s="21"/>
    </row>
    <row r="375" spans="1:19">
      <c r="A375" s="2">
        <v>123466303</v>
      </c>
      <c r="C375" s="2" t="s">
        <v>441</v>
      </c>
      <c r="D375" s="2" t="s">
        <v>429</v>
      </c>
      <c r="E375" s="2" t="s">
        <v>136</v>
      </c>
      <c r="F375" s="2" t="s">
        <v>16</v>
      </c>
      <c r="G375" s="12">
        <v>10625196</v>
      </c>
      <c r="H375" s="5">
        <v>76889</v>
      </c>
      <c r="I375" s="13">
        <v>0.73</v>
      </c>
      <c r="J375" s="12">
        <v>1388342</v>
      </c>
      <c r="K375" s="5">
        <v>482686.78125</v>
      </c>
      <c r="L375" s="7">
        <v>53.296966552734375</v>
      </c>
      <c r="M375" s="19">
        <v>100</v>
      </c>
      <c r="N375" s="5">
        <v>2801950</v>
      </c>
      <c r="O375" s="5">
        <v>121288</v>
      </c>
      <c r="P375" s="6">
        <v>4.5199999999999996</v>
      </c>
      <c r="Q375" s="12">
        <v>0</v>
      </c>
      <c r="R375" s="5"/>
      <c r="S375" s="21"/>
    </row>
    <row r="376" spans="1:19">
      <c r="A376" s="2">
        <v>123466403</v>
      </c>
      <c r="C376" s="2" t="s">
        <v>442</v>
      </c>
      <c r="D376" s="2" t="s">
        <v>429</v>
      </c>
      <c r="E376" s="2" t="s">
        <v>28</v>
      </c>
      <c r="F376" s="2" t="s">
        <v>16</v>
      </c>
      <c r="G376" s="12">
        <v>21081638</v>
      </c>
      <c r="H376" s="5">
        <v>270994</v>
      </c>
      <c r="I376" s="13">
        <v>1.3</v>
      </c>
      <c r="J376" s="12">
        <v>6940327</v>
      </c>
      <c r="K376" s="5">
        <v>1940671.25</v>
      </c>
      <c r="L376" s="7">
        <v>38.816097259521484</v>
      </c>
      <c r="M376" s="19">
        <v>54.033592224121094</v>
      </c>
      <c r="N376" s="5">
        <v>3660705</v>
      </c>
      <c r="O376" s="5">
        <v>57194</v>
      </c>
      <c r="P376" s="6">
        <v>1.59</v>
      </c>
      <c r="Q376" s="12">
        <v>243748</v>
      </c>
      <c r="R376" s="5">
        <v>3792</v>
      </c>
      <c r="S376" s="21">
        <v>1.5802897214889526</v>
      </c>
    </row>
    <row r="377" spans="1:19">
      <c r="A377" s="2">
        <v>123467103</v>
      </c>
      <c r="C377" s="2" t="s">
        <v>443</v>
      </c>
      <c r="D377" s="2" t="s">
        <v>429</v>
      </c>
      <c r="E377" s="2" t="s">
        <v>136</v>
      </c>
      <c r="F377" s="2" t="s">
        <v>16</v>
      </c>
      <c r="G377" s="12">
        <v>12483873</v>
      </c>
      <c r="H377" s="5">
        <v>141093</v>
      </c>
      <c r="I377" s="13">
        <v>1.1400000000000001</v>
      </c>
      <c r="J377" s="12">
        <v>524477</v>
      </c>
      <c r="K377" s="5">
        <v>0</v>
      </c>
      <c r="L377" s="7">
        <v>0</v>
      </c>
      <c r="M377" s="19"/>
      <c r="N377" s="5">
        <v>4264593</v>
      </c>
      <c r="O377" s="5">
        <v>193999</v>
      </c>
      <c r="P377" s="6">
        <v>4.7699999999999996</v>
      </c>
      <c r="Q377" s="12">
        <v>0</v>
      </c>
      <c r="R377" s="5"/>
      <c r="S377" s="21"/>
    </row>
    <row r="378" spans="1:19">
      <c r="A378" s="2">
        <v>123467303</v>
      </c>
      <c r="C378" s="2" t="s">
        <v>444</v>
      </c>
      <c r="D378" s="2" t="s">
        <v>429</v>
      </c>
      <c r="E378" s="2" t="s">
        <v>136</v>
      </c>
      <c r="F378" s="2" t="s">
        <v>16</v>
      </c>
      <c r="G378" s="12">
        <v>14670087</v>
      </c>
      <c r="H378" s="5">
        <v>200185</v>
      </c>
      <c r="I378" s="13">
        <v>1.38</v>
      </c>
      <c r="J378" s="12">
        <v>442498</v>
      </c>
      <c r="K378" s="5">
        <v>0</v>
      </c>
      <c r="L378" s="7">
        <v>0</v>
      </c>
      <c r="M378" s="19"/>
      <c r="N378" s="5">
        <v>3572558</v>
      </c>
      <c r="O378" s="5">
        <v>107124</v>
      </c>
      <c r="P378" s="6">
        <v>3.09</v>
      </c>
      <c r="Q378" s="12">
        <v>0</v>
      </c>
      <c r="R378" s="5"/>
      <c r="S378" s="21"/>
    </row>
    <row r="379" spans="1:19">
      <c r="A379" s="2">
        <v>123467203</v>
      </c>
      <c r="C379" s="2" t="s">
        <v>445</v>
      </c>
      <c r="D379" s="2" t="s">
        <v>429</v>
      </c>
      <c r="E379" s="2" t="s">
        <v>136</v>
      </c>
      <c r="F379" s="2" t="s">
        <v>16</v>
      </c>
      <c r="G379" s="12">
        <v>2633269</v>
      </c>
      <c r="H379" s="5">
        <v>26935</v>
      </c>
      <c r="I379" s="13">
        <v>1.03</v>
      </c>
      <c r="J379" s="12">
        <v>76424</v>
      </c>
      <c r="K379" s="5">
        <v>0</v>
      </c>
      <c r="L379" s="7">
        <v>0</v>
      </c>
      <c r="M379" s="19"/>
      <c r="N379" s="5">
        <v>1136884</v>
      </c>
      <c r="O379" s="5">
        <v>60925</v>
      </c>
      <c r="P379" s="6">
        <v>5.66</v>
      </c>
      <c r="Q379" s="12">
        <v>0</v>
      </c>
      <c r="R379" s="5"/>
      <c r="S379" s="21"/>
    </row>
    <row r="380" spans="1:19">
      <c r="A380" s="2">
        <v>123468303</v>
      </c>
      <c r="C380" s="2" t="s">
        <v>446</v>
      </c>
      <c r="D380" s="2" t="s">
        <v>429</v>
      </c>
      <c r="E380" s="2" t="s">
        <v>136</v>
      </c>
      <c r="F380" s="2" t="s">
        <v>16</v>
      </c>
      <c r="G380" s="12">
        <v>4313235</v>
      </c>
      <c r="H380" s="5">
        <v>58397</v>
      </c>
      <c r="I380" s="13">
        <v>1.37</v>
      </c>
      <c r="J380" s="12">
        <v>142657</v>
      </c>
      <c r="K380" s="5">
        <v>0</v>
      </c>
      <c r="L380" s="7">
        <v>0</v>
      </c>
      <c r="M380" s="19"/>
      <c r="N380" s="5">
        <v>2184378</v>
      </c>
      <c r="O380" s="5">
        <v>43254</v>
      </c>
      <c r="P380" s="6">
        <v>2.02</v>
      </c>
      <c r="Q380" s="12">
        <v>0</v>
      </c>
      <c r="R380" s="5"/>
      <c r="S380" s="21"/>
    </row>
    <row r="381" spans="1:19">
      <c r="A381" s="2">
        <v>123468402</v>
      </c>
      <c r="C381" s="2" t="s">
        <v>447</v>
      </c>
      <c r="D381" s="2" t="s">
        <v>429</v>
      </c>
      <c r="E381" s="2" t="s">
        <v>136</v>
      </c>
      <c r="F381" s="2" t="s">
        <v>16</v>
      </c>
      <c r="G381" s="12">
        <v>4700157</v>
      </c>
      <c r="H381" s="5">
        <v>83093</v>
      </c>
      <c r="I381" s="13">
        <v>1.7999999999999998</v>
      </c>
      <c r="J381" s="12">
        <v>137324</v>
      </c>
      <c r="K381" s="5">
        <v>0</v>
      </c>
      <c r="L381" s="7">
        <v>0</v>
      </c>
      <c r="M381" s="19"/>
      <c r="N381" s="5">
        <v>1595601</v>
      </c>
      <c r="O381" s="5">
        <v>10999</v>
      </c>
      <c r="P381" s="6">
        <v>0.69</v>
      </c>
      <c r="Q381" s="12">
        <v>0</v>
      </c>
      <c r="R381" s="5"/>
      <c r="S381" s="21"/>
    </row>
    <row r="382" spans="1:19">
      <c r="A382" s="2">
        <v>123468503</v>
      </c>
      <c r="C382" s="2" t="s">
        <v>448</v>
      </c>
      <c r="D382" s="2" t="s">
        <v>429</v>
      </c>
      <c r="E382" s="2" t="s">
        <v>136</v>
      </c>
      <c r="F382" s="2" t="s">
        <v>16</v>
      </c>
      <c r="G382" s="12">
        <v>6589749</v>
      </c>
      <c r="H382" s="5">
        <v>99391</v>
      </c>
      <c r="I382" s="13">
        <v>1.53</v>
      </c>
      <c r="J382" s="12">
        <v>187164</v>
      </c>
      <c r="K382" s="5">
        <v>0</v>
      </c>
      <c r="L382" s="7">
        <v>0</v>
      </c>
      <c r="M382" s="19"/>
      <c r="N382" s="5">
        <v>2210258</v>
      </c>
      <c r="O382" s="5">
        <v>82466</v>
      </c>
      <c r="P382" s="6">
        <v>3.88</v>
      </c>
      <c r="Q382" s="12">
        <v>0</v>
      </c>
      <c r="R382" s="5"/>
      <c r="S382" s="21"/>
    </row>
    <row r="383" spans="1:19">
      <c r="A383" s="2">
        <v>123468603</v>
      </c>
      <c r="C383" s="2" t="s">
        <v>449</v>
      </c>
      <c r="D383" s="2" t="s">
        <v>429</v>
      </c>
      <c r="E383" s="2" t="s">
        <v>136</v>
      </c>
      <c r="F383" s="2" t="s">
        <v>16</v>
      </c>
      <c r="G383" s="12">
        <v>10662099</v>
      </c>
      <c r="H383" s="5">
        <v>62015</v>
      </c>
      <c r="I383" s="13">
        <v>0.59</v>
      </c>
      <c r="J383" s="12">
        <v>378374</v>
      </c>
      <c r="K383" s="5">
        <v>0</v>
      </c>
      <c r="L383" s="7">
        <v>0</v>
      </c>
      <c r="M383" s="19"/>
      <c r="N383" s="5">
        <v>2449118</v>
      </c>
      <c r="O383" s="5">
        <v>38099</v>
      </c>
      <c r="P383" s="6">
        <v>1.58</v>
      </c>
      <c r="Q383" s="12">
        <v>0</v>
      </c>
      <c r="R383" s="5"/>
      <c r="S383" s="21"/>
    </row>
    <row r="384" spans="1:19">
      <c r="A384" s="2">
        <v>123469303</v>
      </c>
      <c r="C384" s="2" t="s">
        <v>450</v>
      </c>
      <c r="D384" s="2" t="s">
        <v>429</v>
      </c>
      <c r="E384" s="2" t="s">
        <v>136</v>
      </c>
      <c r="F384" s="2" t="s">
        <v>16</v>
      </c>
      <c r="G384" s="12">
        <v>4787213</v>
      </c>
      <c r="H384" s="5">
        <v>90868</v>
      </c>
      <c r="I384" s="13">
        <v>1.9300000000000002</v>
      </c>
      <c r="J384" s="12">
        <v>157053</v>
      </c>
      <c r="K384" s="5">
        <v>0</v>
      </c>
      <c r="L384" s="7">
        <v>0</v>
      </c>
      <c r="M384" s="19"/>
      <c r="N384" s="5">
        <v>2201120</v>
      </c>
      <c r="O384" s="5">
        <v>29382</v>
      </c>
      <c r="P384" s="6">
        <v>1.35</v>
      </c>
      <c r="Q384" s="12">
        <v>0</v>
      </c>
      <c r="R384" s="5"/>
      <c r="S384" s="21"/>
    </row>
    <row r="385" spans="1:19">
      <c r="A385" s="2">
        <v>116471803</v>
      </c>
      <c r="C385" s="2" t="s">
        <v>451</v>
      </c>
      <c r="D385" s="2" t="s">
        <v>452</v>
      </c>
      <c r="E385" s="2" t="s">
        <v>127</v>
      </c>
      <c r="F385" s="2" t="s">
        <v>16</v>
      </c>
      <c r="G385" s="12">
        <v>8899742</v>
      </c>
      <c r="H385" s="5">
        <v>43849</v>
      </c>
      <c r="I385" s="13">
        <v>0.5</v>
      </c>
      <c r="J385" s="12">
        <v>279308</v>
      </c>
      <c r="K385" s="5">
        <v>0</v>
      </c>
      <c r="L385" s="7">
        <v>0</v>
      </c>
      <c r="M385" s="19"/>
      <c r="N385" s="5">
        <v>1706882</v>
      </c>
      <c r="O385" s="5">
        <v>17682</v>
      </c>
      <c r="P385" s="6">
        <v>1.05</v>
      </c>
      <c r="Q385" s="12">
        <v>42037</v>
      </c>
      <c r="R385" s="5">
        <v>-2350</v>
      </c>
      <c r="S385" s="21">
        <v>-5.2943429946899414</v>
      </c>
    </row>
    <row r="386" spans="1:19">
      <c r="A386" s="2">
        <v>120480803</v>
      </c>
      <c r="C386" s="2" t="s">
        <v>453</v>
      </c>
      <c r="D386" s="2" t="s">
        <v>454</v>
      </c>
      <c r="E386" s="2" t="s">
        <v>98</v>
      </c>
      <c r="F386" s="2" t="s">
        <v>16</v>
      </c>
      <c r="G386" s="12">
        <v>12912390</v>
      </c>
      <c r="H386" s="5">
        <v>126564</v>
      </c>
      <c r="I386" s="13">
        <v>0.9900000000000001</v>
      </c>
      <c r="J386" s="12">
        <v>1878216</v>
      </c>
      <c r="K386" s="5">
        <v>683540.625</v>
      </c>
      <c r="L386" s="7">
        <v>57.215599060058594</v>
      </c>
      <c r="M386" s="19">
        <v>0</v>
      </c>
      <c r="N386" s="5">
        <v>2854923</v>
      </c>
      <c r="O386" s="5">
        <v>62740</v>
      </c>
      <c r="P386" s="6">
        <v>2.25</v>
      </c>
      <c r="Q386" s="12">
        <v>0</v>
      </c>
      <c r="R386" s="5"/>
      <c r="S386" s="21"/>
    </row>
    <row r="387" spans="1:19">
      <c r="A387" s="2">
        <v>120481002</v>
      </c>
      <c r="C387" s="2" t="s">
        <v>455</v>
      </c>
      <c r="D387" s="2" t="s">
        <v>454</v>
      </c>
      <c r="E387" s="2" t="s">
        <v>98</v>
      </c>
      <c r="F387" s="2" t="s">
        <v>16</v>
      </c>
      <c r="G387" s="12">
        <v>56007489</v>
      </c>
      <c r="H387" s="5">
        <v>679955</v>
      </c>
      <c r="I387" s="13">
        <v>1.23</v>
      </c>
      <c r="J387" s="12">
        <v>10803882</v>
      </c>
      <c r="K387" s="5">
        <v>4503129.5</v>
      </c>
      <c r="L387" s="7">
        <v>71.469711303710938</v>
      </c>
      <c r="M387" s="19">
        <v>0</v>
      </c>
      <c r="N387" s="5">
        <v>10352947</v>
      </c>
      <c r="O387" s="5">
        <v>207991</v>
      </c>
      <c r="P387" s="6">
        <v>2.0500000000000003</v>
      </c>
      <c r="Q387" s="12">
        <v>0</v>
      </c>
      <c r="R387" s="5"/>
      <c r="S387" s="21"/>
    </row>
    <row r="388" spans="1:19">
      <c r="A388" s="2">
        <v>120483302</v>
      </c>
      <c r="C388" s="2" t="s">
        <v>456</v>
      </c>
      <c r="D388" s="2" t="s">
        <v>454</v>
      </c>
      <c r="E388" s="2" t="s">
        <v>98</v>
      </c>
      <c r="F388" s="2" t="s">
        <v>16</v>
      </c>
      <c r="G388" s="12">
        <v>29040466</v>
      </c>
      <c r="H388" s="5">
        <v>314395</v>
      </c>
      <c r="I388" s="13">
        <v>1.0900000000000001</v>
      </c>
      <c r="J388" s="12">
        <v>2632514</v>
      </c>
      <c r="K388" s="5">
        <v>671423.375</v>
      </c>
      <c r="L388" s="7">
        <v>34.23724365234375</v>
      </c>
      <c r="M388" s="19">
        <v>0</v>
      </c>
      <c r="N388" s="5">
        <v>6764973</v>
      </c>
      <c r="O388" s="5">
        <v>112029</v>
      </c>
      <c r="P388" s="6">
        <v>1.68</v>
      </c>
      <c r="Q388" s="12">
        <v>163989</v>
      </c>
      <c r="R388" s="5">
        <v>30278</v>
      </c>
      <c r="S388" s="21">
        <v>22.644359588623047</v>
      </c>
    </row>
    <row r="389" spans="1:19">
      <c r="A389" s="2">
        <v>120484803</v>
      </c>
      <c r="C389" s="2" t="s">
        <v>457</v>
      </c>
      <c r="D389" s="2" t="s">
        <v>454</v>
      </c>
      <c r="E389" s="2" t="s">
        <v>98</v>
      </c>
      <c r="F389" s="2" t="s">
        <v>16</v>
      </c>
      <c r="G389" s="12">
        <v>13028745</v>
      </c>
      <c r="H389" s="5">
        <v>132807</v>
      </c>
      <c r="I389" s="13">
        <v>1.03</v>
      </c>
      <c r="J389" s="12">
        <v>476529</v>
      </c>
      <c r="K389" s="5">
        <v>0</v>
      </c>
      <c r="L389" s="7">
        <v>0</v>
      </c>
      <c r="M389" s="19"/>
      <c r="N389" s="5">
        <v>2732189</v>
      </c>
      <c r="O389" s="5">
        <v>19638</v>
      </c>
      <c r="P389" s="6">
        <v>0.72</v>
      </c>
      <c r="Q389" s="12">
        <v>0</v>
      </c>
      <c r="R389" s="5"/>
      <c r="S389" s="21"/>
    </row>
    <row r="390" spans="1:19">
      <c r="A390" s="2">
        <v>120484903</v>
      </c>
      <c r="C390" s="2" t="s">
        <v>458</v>
      </c>
      <c r="D390" s="2" t="s">
        <v>454</v>
      </c>
      <c r="E390" s="2" t="s">
        <v>98</v>
      </c>
      <c r="F390" s="2" t="s">
        <v>16</v>
      </c>
      <c r="G390" s="12">
        <v>18888763</v>
      </c>
      <c r="H390" s="5">
        <v>198277</v>
      </c>
      <c r="I390" s="13">
        <v>1.06</v>
      </c>
      <c r="J390" s="12">
        <v>1533572</v>
      </c>
      <c r="K390" s="5">
        <v>458180.46875</v>
      </c>
      <c r="L390" s="7">
        <v>42.605918884277344</v>
      </c>
      <c r="M390" s="19">
        <v>0</v>
      </c>
      <c r="N390" s="5">
        <v>4159148</v>
      </c>
      <c r="O390" s="5">
        <v>-20234</v>
      </c>
      <c r="P390" s="6">
        <v>-0.48</v>
      </c>
      <c r="Q390" s="12">
        <v>0</v>
      </c>
      <c r="R390" s="5"/>
      <c r="S390" s="21"/>
    </row>
    <row r="391" spans="1:19">
      <c r="A391" s="2">
        <v>120485603</v>
      </c>
      <c r="C391" s="2" t="s">
        <v>459</v>
      </c>
      <c r="D391" s="2" t="s">
        <v>454</v>
      </c>
      <c r="E391" s="2" t="s">
        <v>98</v>
      </c>
      <c r="F391" s="2" t="s">
        <v>16</v>
      </c>
      <c r="G391" s="12">
        <v>6315843</v>
      </c>
      <c r="H391" s="5">
        <v>61575</v>
      </c>
      <c r="I391" s="13">
        <v>0.98</v>
      </c>
      <c r="J391" s="12">
        <v>256790</v>
      </c>
      <c r="K391" s="5">
        <v>0</v>
      </c>
      <c r="L391" s="7">
        <v>0</v>
      </c>
      <c r="M391" s="19"/>
      <c r="N391" s="5">
        <v>1464462</v>
      </c>
      <c r="O391" s="5">
        <v>35538</v>
      </c>
      <c r="P391" s="6">
        <v>2.4899999999999998</v>
      </c>
      <c r="Q391" s="12">
        <v>0</v>
      </c>
      <c r="R391" s="5"/>
      <c r="S391" s="21"/>
    </row>
    <row r="392" spans="1:19">
      <c r="A392" s="2">
        <v>120486003</v>
      </c>
      <c r="C392" s="2" t="s">
        <v>460</v>
      </c>
      <c r="D392" s="2" t="s">
        <v>454</v>
      </c>
      <c r="E392" s="2" t="s">
        <v>98</v>
      </c>
      <c r="F392" s="2" t="s">
        <v>16</v>
      </c>
      <c r="G392" s="12">
        <v>4635108</v>
      </c>
      <c r="H392" s="5">
        <v>45369</v>
      </c>
      <c r="I392" s="13">
        <v>0.9900000000000001</v>
      </c>
      <c r="J392" s="12">
        <v>142538</v>
      </c>
      <c r="K392" s="5">
        <v>0</v>
      </c>
      <c r="L392" s="7">
        <v>0</v>
      </c>
      <c r="M392" s="19"/>
      <c r="N392" s="5">
        <v>1138900</v>
      </c>
      <c r="O392" s="5">
        <v>15858</v>
      </c>
      <c r="P392" s="6">
        <v>1.41</v>
      </c>
      <c r="Q392" s="12">
        <v>0</v>
      </c>
      <c r="R392" s="5"/>
      <c r="S392" s="21"/>
    </row>
    <row r="393" spans="1:19">
      <c r="A393" s="2">
        <v>120488603</v>
      </c>
      <c r="C393" s="2" t="s">
        <v>461</v>
      </c>
      <c r="D393" s="2" t="s">
        <v>454</v>
      </c>
      <c r="E393" s="2" t="s">
        <v>98</v>
      </c>
      <c r="F393" s="2" t="s">
        <v>16</v>
      </c>
      <c r="G393" s="12">
        <v>7334076</v>
      </c>
      <c r="H393" s="5">
        <v>64903</v>
      </c>
      <c r="I393" s="13">
        <v>0.89</v>
      </c>
      <c r="J393" s="12">
        <v>2286438</v>
      </c>
      <c r="K393" s="5">
        <v>986247.8125</v>
      </c>
      <c r="L393" s="7">
        <v>75.854118347167969</v>
      </c>
      <c r="M393" s="19">
        <v>0</v>
      </c>
      <c r="N393" s="5">
        <v>2095760</v>
      </c>
      <c r="O393" s="5">
        <v>135603</v>
      </c>
      <c r="P393" s="6">
        <v>6.92</v>
      </c>
      <c r="Q393" s="12">
        <v>0</v>
      </c>
      <c r="R393" s="5"/>
      <c r="S393" s="21"/>
    </row>
    <row r="394" spans="1:19">
      <c r="A394" s="2">
        <v>116493503</v>
      </c>
      <c r="C394" s="2" t="s">
        <v>462</v>
      </c>
      <c r="D394" s="2" t="s">
        <v>463</v>
      </c>
      <c r="E394" s="2" t="s">
        <v>127</v>
      </c>
      <c r="F394" s="2" t="s">
        <v>16</v>
      </c>
      <c r="G394" s="12">
        <v>7347915</v>
      </c>
      <c r="H394" s="5">
        <v>43330</v>
      </c>
      <c r="I394" s="13">
        <v>0.59</v>
      </c>
      <c r="J394" s="12">
        <v>757921</v>
      </c>
      <c r="K394" s="5">
        <v>273804.03125</v>
      </c>
      <c r="L394" s="7">
        <v>56.557415008544922</v>
      </c>
      <c r="M394" s="19">
        <v>0</v>
      </c>
      <c r="N394" s="5">
        <v>1038512</v>
      </c>
      <c r="O394" s="5">
        <v>14410</v>
      </c>
      <c r="P394" s="6">
        <v>1.41</v>
      </c>
      <c r="Q394" s="12">
        <v>0</v>
      </c>
      <c r="R394" s="5"/>
      <c r="S394" s="21"/>
    </row>
    <row r="395" spans="1:19">
      <c r="A395" s="2">
        <v>116495003</v>
      </c>
      <c r="C395" s="2" t="s">
        <v>464</v>
      </c>
      <c r="D395" s="2" t="s">
        <v>463</v>
      </c>
      <c r="E395" s="2" t="s">
        <v>127</v>
      </c>
      <c r="F395" s="2" t="s">
        <v>16</v>
      </c>
      <c r="G395" s="12">
        <v>11409170</v>
      </c>
      <c r="H395" s="5">
        <v>102356</v>
      </c>
      <c r="I395" s="13">
        <v>0.91</v>
      </c>
      <c r="J395" s="12">
        <v>941749</v>
      </c>
      <c r="K395" s="5">
        <v>274213.71875</v>
      </c>
      <c r="L395" s="7">
        <v>41.078536987304688</v>
      </c>
      <c r="M395" s="19">
        <v>0</v>
      </c>
      <c r="N395" s="5">
        <v>1950375</v>
      </c>
      <c r="O395" s="5">
        <v>54082</v>
      </c>
      <c r="P395" s="6">
        <v>2.85</v>
      </c>
      <c r="Q395" s="12">
        <v>282366</v>
      </c>
      <c r="R395" s="5">
        <v>11831</v>
      </c>
      <c r="S395" s="21">
        <v>4.3731865882873535</v>
      </c>
    </row>
    <row r="396" spans="1:19">
      <c r="A396" s="2">
        <v>116495103</v>
      </c>
      <c r="C396" s="2" t="s">
        <v>465</v>
      </c>
      <c r="D396" s="2" t="s">
        <v>463</v>
      </c>
      <c r="E396" s="2" t="s">
        <v>127</v>
      </c>
      <c r="F396" s="2" t="s">
        <v>16</v>
      </c>
      <c r="G396" s="12">
        <v>11221424</v>
      </c>
      <c r="H396" s="5">
        <v>89379</v>
      </c>
      <c r="I396" s="13">
        <v>0.8</v>
      </c>
      <c r="J396" s="12">
        <v>2664732</v>
      </c>
      <c r="K396" s="5">
        <v>1168292.625</v>
      </c>
      <c r="L396" s="7">
        <v>78.071495056152344</v>
      </c>
      <c r="M396" s="19">
        <v>0</v>
      </c>
      <c r="N396" s="5">
        <v>1922491</v>
      </c>
      <c r="O396" s="5">
        <v>76134</v>
      </c>
      <c r="P396" s="6">
        <v>4.12</v>
      </c>
      <c r="Q396" s="12">
        <v>0</v>
      </c>
      <c r="R396" s="5"/>
      <c r="S396" s="21"/>
    </row>
    <row r="397" spans="1:19">
      <c r="A397" s="2">
        <v>116496503</v>
      </c>
      <c r="C397" s="2" t="s">
        <v>466</v>
      </c>
      <c r="D397" s="2" t="s">
        <v>463</v>
      </c>
      <c r="E397" s="2" t="s">
        <v>127</v>
      </c>
      <c r="F397" s="2" t="s">
        <v>16</v>
      </c>
      <c r="G397" s="12">
        <v>16980209</v>
      </c>
      <c r="H397" s="5">
        <v>149948</v>
      </c>
      <c r="I397" s="13">
        <v>0.89</v>
      </c>
      <c r="J397" s="12">
        <v>3364109</v>
      </c>
      <c r="K397" s="5">
        <v>1424751.625</v>
      </c>
      <c r="L397" s="7">
        <v>73.465141296386719</v>
      </c>
      <c r="M397" s="19">
        <v>0</v>
      </c>
      <c r="N397" s="5">
        <v>2464558</v>
      </c>
      <c r="O397" s="5">
        <v>74842</v>
      </c>
      <c r="P397" s="6">
        <v>3.1300000000000003</v>
      </c>
      <c r="Q397" s="12">
        <v>0</v>
      </c>
      <c r="R397" s="5"/>
      <c r="S397" s="21"/>
    </row>
    <row r="398" spans="1:19">
      <c r="A398" s="2">
        <v>116496603</v>
      </c>
      <c r="C398" s="2" t="s">
        <v>467</v>
      </c>
      <c r="D398" s="2" t="s">
        <v>463</v>
      </c>
      <c r="E398" s="2" t="s">
        <v>127</v>
      </c>
      <c r="F398" s="2" t="s">
        <v>16</v>
      </c>
      <c r="G398" s="12">
        <v>17218301</v>
      </c>
      <c r="H398" s="5">
        <v>189086</v>
      </c>
      <c r="I398" s="13">
        <v>1.1100000000000001</v>
      </c>
      <c r="J398" s="12">
        <v>4030025</v>
      </c>
      <c r="K398" s="5">
        <v>1750000.625</v>
      </c>
      <c r="L398" s="7">
        <v>76.753593444824219</v>
      </c>
      <c r="M398" s="19">
        <v>0</v>
      </c>
      <c r="N398" s="5">
        <v>3077271</v>
      </c>
      <c r="O398" s="5">
        <v>114462</v>
      </c>
      <c r="P398" s="6">
        <v>3.8600000000000003</v>
      </c>
      <c r="Q398" s="12">
        <v>17629</v>
      </c>
      <c r="R398" s="5">
        <v>17629</v>
      </c>
      <c r="S398" s="21"/>
    </row>
    <row r="399" spans="1:19">
      <c r="A399" s="2">
        <v>116498003</v>
      </c>
      <c r="C399" s="2" t="s">
        <v>468</v>
      </c>
      <c r="D399" s="2" t="s">
        <v>463</v>
      </c>
      <c r="E399" s="2" t="s">
        <v>127</v>
      </c>
      <c r="F399" s="2" t="s">
        <v>16</v>
      </c>
      <c r="G399" s="12">
        <v>7886730</v>
      </c>
      <c r="H399" s="5">
        <v>65086</v>
      </c>
      <c r="I399" s="13">
        <v>0.83</v>
      </c>
      <c r="J399" s="12">
        <v>1479699</v>
      </c>
      <c r="K399" s="5">
        <v>610143.75</v>
      </c>
      <c r="L399" s="7">
        <v>70.167327880859375</v>
      </c>
      <c r="M399" s="19">
        <v>0</v>
      </c>
      <c r="N399" s="5">
        <v>1294715</v>
      </c>
      <c r="O399" s="5">
        <v>17620</v>
      </c>
      <c r="P399" s="6">
        <v>1.38</v>
      </c>
      <c r="Q399" s="12">
        <v>0</v>
      </c>
      <c r="R399" s="5"/>
      <c r="S399" s="21"/>
    </row>
    <row r="400" spans="1:19">
      <c r="A400" s="2">
        <v>115503004</v>
      </c>
      <c r="C400" s="2" t="s">
        <v>469</v>
      </c>
      <c r="D400" s="2" t="s">
        <v>470</v>
      </c>
      <c r="E400" s="2" t="s">
        <v>15</v>
      </c>
      <c r="F400" s="2" t="s">
        <v>16</v>
      </c>
      <c r="G400" s="12">
        <v>4282464</v>
      </c>
      <c r="H400" s="5">
        <v>28463</v>
      </c>
      <c r="I400" s="13">
        <v>0.67</v>
      </c>
      <c r="J400" s="12">
        <v>706255</v>
      </c>
      <c r="K400" s="5">
        <v>294933.25</v>
      </c>
      <c r="L400" s="7">
        <v>71.703781127929688</v>
      </c>
      <c r="M400" s="19">
        <v>0</v>
      </c>
      <c r="N400" s="5">
        <v>660316</v>
      </c>
      <c r="O400" s="5">
        <v>15478</v>
      </c>
      <c r="P400" s="6">
        <v>2.4</v>
      </c>
      <c r="Q400" s="12">
        <v>68905</v>
      </c>
      <c r="R400" s="5">
        <v>-5029</v>
      </c>
      <c r="S400" s="21">
        <v>-6.8020124435424805</v>
      </c>
    </row>
    <row r="401" spans="1:19">
      <c r="A401" s="2">
        <v>115504003</v>
      </c>
      <c r="C401" s="2" t="s">
        <v>471</v>
      </c>
      <c r="D401" s="2" t="s">
        <v>470</v>
      </c>
      <c r="E401" s="2" t="s">
        <v>15</v>
      </c>
      <c r="F401" s="2" t="s">
        <v>16</v>
      </c>
      <c r="G401" s="12">
        <v>6769038</v>
      </c>
      <c r="H401" s="5">
        <v>40363</v>
      </c>
      <c r="I401" s="13">
        <v>0.6</v>
      </c>
      <c r="J401" s="12">
        <v>621244</v>
      </c>
      <c r="K401" s="5">
        <v>210732.0625</v>
      </c>
      <c r="L401" s="7">
        <v>51.333969116210938</v>
      </c>
      <c r="M401" s="19">
        <v>0</v>
      </c>
      <c r="N401" s="5">
        <v>1253292</v>
      </c>
      <c r="O401" s="5">
        <v>37969</v>
      </c>
      <c r="P401" s="6">
        <v>3.1199999999999997</v>
      </c>
      <c r="Q401" s="12">
        <v>0</v>
      </c>
      <c r="R401" s="5"/>
      <c r="S401" s="21"/>
    </row>
    <row r="402" spans="1:19">
      <c r="A402" s="2">
        <v>115506003</v>
      </c>
      <c r="C402" s="2" t="s">
        <v>472</v>
      </c>
      <c r="D402" s="2" t="s">
        <v>470</v>
      </c>
      <c r="E402" s="2" t="s">
        <v>15</v>
      </c>
      <c r="F402" s="2" t="s">
        <v>16</v>
      </c>
      <c r="G402" s="12">
        <v>9259755</v>
      </c>
      <c r="H402" s="5">
        <v>95547</v>
      </c>
      <c r="I402" s="13">
        <v>1.04</v>
      </c>
      <c r="J402" s="12">
        <v>1596098</v>
      </c>
      <c r="K402" s="5">
        <v>637621.375</v>
      </c>
      <c r="L402" s="7">
        <v>66.524459838867188</v>
      </c>
      <c r="M402" s="19">
        <v>0</v>
      </c>
      <c r="N402" s="5">
        <v>1956640</v>
      </c>
      <c r="O402" s="5">
        <v>48215</v>
      </c>
      <c r="P402" s="6">
        <v>2.5299999999999998</v>
      </c>
      <c r="Q402" s="12">
        <v>0</v>
      </c>
      <c r="R402" s="5"/>
      <c r="S402" s="21"/>
    </row>
    <row r="403" spans="1:19">
      <c r="A403" s="2">
        <v>115508003</v>
      </c>
      <c r="C403" s="2" t="s">
        <v>473</v>
      </c>
      <c r="D403" s="2" t="s">
        <v>470</v>
      </c>
      <c r="E403" s="2" t="s">
        <v>15</v>
      </c>
      <c r="F403" s="2" t="s">
        <v>16</v>
      </c>
      <c r="G403" s="12">
        <v>10507994</v>
      </c>
      <c r="H403" s="5">
        <v>87886</v>
      </c>
      <c r="I403" s="13">
        <v>0.84</v>
      </c>
      <c r="J403" s="12">
        <v>569733</v>
      </c>
      <c r="K403" s="5">
        <v>87591.15625</v>
      </c>
      <c r="L403" s="7">
        <v>18.167093276977539</v>
      </c>
      <c r="M403" s="19">
        <v>0</v>
      </c>
      <c r="N403" s="5">
        <v>2413665</v>
      </c>
      <c r="O403" s="5">
        <v>73159</v>
      </c>
      <c r="P403" s="6">
        <v>3.1300000000000003</v>
      </c>
      <c r="Q403" s="12">
        <v>179637</v>
      </c>
      <c r="R403" s="5">
        <v>752</v>
      </c>
      <c r="S403" s="21">
        <v>0.4203818142414093</v>
      </c>
    </row>
    <row r="404" spans="1:19">
      <c r="A404" s="2">
        <v>126515001</v>
      </c>
      <c r="C404" s="2" t="s">
        <v>474</v>
      </c>
      <c r="D404" s="2" t="s">
        <v>475</v>
      </c>
      <c r="E404" s="2" t="s">
        <v>28</v>
      </c>
      <c r="F404" s="2" t="s">
        <v>16</v>
      </c>
      <c r="G404" s="12">
        <v>1550113780</v>
      </c>
      <c r="H404" s="5">
        <v>12522592</v>
      </c>
      <c r="I404" s="13">
        <v>0.80999999999999994</v>
      </c>
      <c r="J404" s="12">
        <v>316278395</v>
      </c>
      <c r="K404" s="5">
        <v>136706544</v>
      </c>
      <c r="L404" s="7">
        <v>76.129158020019531</v>
      </c>
      <c r="M404" s="19">
        <v>0</v>
      </c>
      <c r="N404" s="5">
        <v>185181760</v>
      </c>
      <c r="O404" s="5">
        <v>5613585</v>
      </c>
      <c r="P404" s="6">
        <v>3.1300000000000003</v>
      </c>
      <c r="Q404" s="12">
        <v>0</v>
      </c>
      <c r="R404" s="5"/>
      <c r="S404" s="21"/>
    </row>
    <row r="405" spans="1:19">
      <c r="A405" s="2">
        <v>120522003</v>
      </c>
      <c r="C405" s="2" t="s">
        <v>476</v>
      </c>
      <c r="D405" s="2" t="s">
        <v>477</v>
      </c>
      <c r="E405" s="2" t="s">
        <v>127</v>
      </c>
      <c r="F405" s="2" t="s">
        <v>16</v>
      </c>
      <c r="G405" s="12">
        <v>17453252</v>
      </c>
      <c r="H405" s="5">
        <v>131432</v>
      </c>
      <c r="I405" s="13">
        <v>0.76</v>
      </c>
      <c r="J405" s="12">
        <v>728801</v>
      </c>
      <c r="K405" s="5">
        <v>0</v>
      </c>
      <c r="L405" s="7">
        <v>0</v>
      </c>
      <c r="M405" s="19"/>
      <c r="N405" s="5">
        <v>3634106</v>
      </c>
      <c r="O405" s="5">
        <v>28333</v>
      </c>
      <c r="P405" s="6">
        <v>0.79</v>
      </c>
      <c r="Q405" s="12">
        <v>327172</v>
      </c>
      <c r="R405" s="5">
        <v>-4668</v>
      </c>
      <c r="S405" s="21">
        <v>-1.4067020416259766</v>
      </c>
    </row>
    <row r="406" spans="1:19">
      <c r="A406" s="2">
        <v>119648303</v>
      </c>
      <c r="C406" s="2" t="s">
        <v>478</v>
      </c>
      <c r="D406" s="2" t="s">
        <v>477</v>
      </c>
      <c r="E406" s="2" t="s">
        <v>127</v>
      </c>
      <c r="F406" s="2" t="s">
        <v>16</v>
      </c>
      <c r="G406" s="12">
        <v>8870996</v>
      </c>
      <c r="H406" s="5">
        <v>114026</v>
      </c>
      <c r="I406" s="13">
        <v>1.3</v>
      </c>
      <c r="J406" s="12">
        <v>307524</v>
      </c>
      <c r="K406" s="5">
        <v>0</v>
      </c>
      <c r="L406" s="7">
        <v>0</v>
      </c>
      <c r="M406" s="19"/>
      <c r="N406" s="5">
        <v>2010426</v>
      </c>
      <c r="O406" s="5">
        <v>11510</v>
      </c>
      <c r="P406" s="6">
        <v>0.57999999999999996</v>
      </c>
      <c r="Q406" s="12">
        <v>280378</v>
      </c>
      <c r="R406" s="5">
        <v>-3397</v>
      </c>
      <c r="S406" s="21">
        <v>-1.1970751285552979</v>
      </c>
    </row>
    <row r="407" spans="1:19">
      <c r="A407" s="2">
        <v>109530304</v>
      </c>
      <c r="C407" s="2" t="s">
        <v>479</v>
      </c>
      <c r="D407" s="2" t="s">
        <v>480</v>
      </c>
      <c r="E407" s="2" t="s">
        <v>118</v>
      </c>
      <c r="F407" s="2" t="s">
        <v>16</v>
      </c>
      <c r="G407" s="12">
        <v>1788599</v>
      </c>
      <c r="H407" s="5">
        <v>7497</v>
      </c>
      <c r="I407" s="13">
        <v>0.42</v>
      </c>
      <c r="J407" s="12">
        <v>34565</v>
      </c>
      <c r="K407" s="5">
        <v>0</v>
      </c>
      <c r="L407" s="7">
        <v>0</v>
      </c>
      <c r="M407" s="19"/>
      <c r="N407" s="5">
        <v>171234</v>
      </c>
      <c r="O407" s="5">
        <v>2130</v>
      </c>
      <c r="P407" s="6">
        <v>1.26</v>
      </c>
      <c r="Q407" s="12">
        <v>0</v>
      </c>
      <c r="R407" s="5"/>
      <c r="S407" s="21"/>
    </row>
    <row r="408" spans="1:19">
      <c r="A408" s="2">
        <v>109531304</v>
      </c>
      <c r="C408" s="2" t="s">
        <v>481</v>
      </c>
      <c r="D408" s="2" t="s">
        <v>480</v>
      </c>
      <c r="E408" s="2" t="s">
        <v>118</v>
      </c>
      <c r="F408" s="2" t="s">
        <v>16</v>
      </c>
      <c r="G408" s="12">
        <v>5175492</v>
      </c>
      <c r="H408" s="5">
        <v>20588</v>
      </c>
      <c r="I408" s="13">
        <v>0.4</v>
      </c>
      <c r="J408" s="12">
        <v>525970</v>
      </c>
      <c r="K408" s="5">
        <v>196185.21875</v>
      </c>
      <c r="L408" s="7">
        <v>59.488864898681641</v>
      </c>
      <c r="M408" s="19">
        <v>0</v>
      </c>
      <c r="N408" s="5">
        <v>694714</v>
      </c>
      <c r="O408" s="5">
        <v>2758</v>
      </c>
      <c r="P408" s="6">
        <v>0.4</v>
      </c>
      <c r="Q408" s="12">
        <v>122861</v>
      </c>
      <c r="R408" s="5">
        <v>-12459</v>
      </c>
      <c r="S408" s="21">
        <v>-9.2070646286010742</v>
      </c>
    </row>
    <row r="409" spans="1:19">
      <c r="A409" s="2">
        <v>109532804</v>
      </c>
      <c r="C409" s="2" t="s">
        <v>482</v>
      </c>
      <c r="D409" s="2" t="s">
        <v>480</v>
      </c>
      <c r="E409" s="2" t="s">
        <v>118</v>
      </c>
      <c r="F409" s="2" t="s">
        <v>16</v>
      </c>
      <c r="G409" s="12">
        <v>2967334</v>
      </c>
      <c r="H409" s="5">
        <v>19750</v>
      </c>
      <c r="I409" s="13">
        <v>0.67</v>
      </c>
      <c r="J409" s="12">
        <v>101377</v>
      </c>
      <c r="K409" s="5">
        <v>23698.189453125</v>
      </c>
      <c r="L409" s="7">
        <v>30.50792121887207</v>
      </c>
      <c r="M409" s="19">
        <v>0</v>
      </c>
      <c r="N409" s="5">
        <v>325597</v>
      </c>
      <c r="O409" s="5">
        <v>7671</v>
      </c>
      <c r="P409" s="6">
        <v>2.41</v>
      </c>
      <c r="Q409" s="12">
        <v>0</v>
      </c>
      <c r="R409" s="5"/>
      <c r="S409" s="21"/>
    </row>
    <row r="410" spans="1:19">
      <c r="A410" s="2">
        <v>109535504</v>
      </c>
      <c r="C410" s="2" t="s">
        <v>483</v>
      </c>
      <c r="D410" s="2" t="s">
        <v>480</v>
      </c>
      <c r="E410" s="2" t="s">
        <v>118</v>
      </c>
      <c r="F410" s="2" t="s">
        <v>16</v>
      </c>
      <c r="G410" s="12">
        <v>5147771</v>
      </c>
      <c r="H410" s="5">
        <v>32898</v>
      </c>
      <c r="I410" s="13">
        <v>0.64</v>
      </c>
      <c r="J410" s="12">
        <v>125855</v>
      </c>
      <c r="K410" s="5">
        <v>5889.14990234375</v>
      </c>
      <c r="L410" s="7">
        <v>4.9090218544006348</v>
      </c>
      <c r="M410" s="19">
        <v>0</v>
      </c>
      <c r="N410" s="5">
        <v>548587</v>
      </c>
      <c r="O410" s="5">
        <v>9650</v>
      </c>
      <c r="P410" s="6">
        <v>1.79</v>
      </c>
      <c r="Q410" s="12">
        <v>53231</v>
      </c>
      <c r="R410" s="5">
        <v>-41443</v>
      </c>
      <c r="S410" s="21">
        <v>-43.774425506591797</v>
      </c>
    </row>
    <row r="411" spans="1:19">
      <c r="A411" s="2">
        <v>109537504</v>
      </c>
      <c r="C411" s="2" t="s">
        <v>484</v>
      </c>
      <c r="D411" s="2" t="s">
        <v>480</v>
      </c>
      <c r="E411" s="2" t="s">
        <v>118</v>
      </c>
      <c r="F411" s="2" t="s">
        <v>16</v>
      </c>
      <c r="G411" s="12">
        <v>4464854</v>
      </c>
      <c r="H411" s="5">
        <v>20651</v>
      </c>
      <c r="I411" s="13">
        <v>0.45999999999999996</v>
      </c>
      <c r="J411" s="12">
        <v>318723</v>
      </c>
      <c r="K411" s="5">
        <v>105391.640625</v>
      </c>
      <c r="L411" s="7">
        <v>49.402790069580078</v>
      </c>
      <c r="M411" s="19">
        <v>0</v>
      </c>
      <c r="N411" s="5">
        <v>492162</v>
      </c>
      <c r="O411" s="5">
        <v>13027</v>
      </c>
      <c r="P411" s="6">
        <v>2.7199999999999998</v>
      </c>
      <c r="Q411" s="12">
        <v>0</v>
      </c>
      <c r="R411" s="5"/>
      <c r="S411" s="21"/>
    </row>
    <row r="412" spans="1:19">
      <c r="A412" s="2">
        <v>129540803</v>
      </c>
      <c r="C412" s="2" t="s">
        <v>485</v>
      </c>
      <c r="D412" s="2" t="s">
        <v>486</v>
      </c>
      <c r="E412" s="2" t="s">
        <v>98</v>
      </c>
      <c r="F412" s="2" t="s">
        <v>16</v>
      </c>
      <c r="G412" s="12">
        <v>9876842</v>
      </c>
      <c r="H412" s="5">
        <v>48130</v>
      </c>
      <c r="I412" s="13">
        <v>0.49</v>
      </c>
      <c r="J412" s="12">
        <v>1160818</v>
      </c>
      <c r="K412" s="5">
        <v>403072.6875</v>
      </c>
      <c r="L412" s="7">
        <v>53.193691253662109</v>
      </c>
      <c r="M412" s="19">
        <v>0</v>
      </c>
      <c r="N412" s="5">
        <v>2040612</v>
      </c>
      <c r="O412" s="5">
        <v>49770</v>
      </c>
      <c r="P412" s="6">
        <v>2.5</v>
      </c>
      <c r="Q412" s="12">
        <v>0</v>
      </c>
      <c r="R412" s="5"/>
      <c r="S412" s="21"/>
    </row>
    <row r="413" spans="1:19">
      <c r="A413" s="2">
        <v>129544503</v>
      </c>
      <c r="C413" s="2" t="s">
        <v>487</v>
      </c>
      <c r="D413" s="2" t="s">
        <v>486</v>
      </c>
      <c r="E413" s="2" t="s">
        <v>98</v>
      </c>
      <c r="F413" s="2" t="s">
        <v>16</v>
      </c>
      <c r="G413" s="12">
        <v>10647331</v>
      </c>
      <c r="H413" s="5">
        <v>68604</v>
      </c>
      <c r="I413" s="13">
        <v>0.65</v>
      </c>
      <c r="J413" s="12">
        <v>1024709</v>
      </c>
      <c r="K413" s="5">
        <v>398234.875</v>
      </c>
      <c r="L413" s="7">
        <v>63.567649841308594</v>
      </c>
      <c r="M413" s="19">
        <v>0</v>
      </c>
      <c r="N413" s="5">
        <v>1511707</v>
      </c>
      <c r="O413" s="5">
        <v>54190</v>
      </c>
      <c r="P413" s="6">
        <v>3.7199999999999998</v>
      </c>
      <c r="Q413" s="12">
        <v>0</v>
      </c>
      <c r="R413" s="5"/>
      <c r="S413" s="21"/>
    </row>
    <row r="414" spans="1:19">
      <c r="A414" s="2">
        <v>129544703</v>
      </c>
      <c r="C414" s="2" t="s">
        <v>488</v>
      </c>
      <c r="D414" s="2" t="s">
        <v>486</v>
      </c>
      <c r="E414" s="2" t="s">
        <v>98</v>
      </c>
      <c r="F414" s="2" t="s">
        <v>16</v>
      </c>
      <c r="G414" s="12">
        <v>8898594</v>
      </c>
      <c r="H414" s="5">
        <v>89249</v>
      </c>
      <c r="I414" s="13">
        <v>1.01</v>
      </c>
      <c r="J414" s="12">
        <v>2314033</v>
      </c>
      <c r="K414" s="5">
        <v>1042710.5625</v>
      </c>
      <c r="L414" s="7">
        <v>82.017784118652344</v>
      </c>
      <c r="M414" s="19">
        <v>0</v>
      </c>
      <c r="N414" s="5">
        <v>1398824</v>
      </c>
      <c r="O414" s="5">
        <v>43934</v>
      </c>
      <c r="P414" s="6">
        <v>3.2399999999999998</v>
      </c>
      <c r="Q414" s="12">
        <v>0</v>
      </c>
      <c r="R414" s="5"/>
      <c r="S414" s="21"/>
    </row>
    <row r="415" spans="1:19">
      <c r="A415" s="2">
        <v>129545003</v>
      </c>
      <c r="C415" s="2" t="s">
        <v>489</v>
      </c>
      <c r="D415" s="2" t="s">
        <v>486</v>
      </c>
      <c r="E415" s="2" t="s">
        <v>98</v>
      </c>
      <c r="F415" s="2" t="s">
        <v>16</v>
      </c>
      <c r="G415" s="12">
        <v>11824705</v>
      </c>
      <c r="H415" s="5">
        <v>110350</v>
      </c>
      <c r="I415" s="13">
        <v>0.94000000000000006</v>
      </c>
      <c r="J415" s="12">
        <v>2274834</v>
      </c>
      <c r="K415" s="5">
        <v>963976.875</v>
      </c>
      <c r="L415" s="7">
        <v>73.53790283203125</v>
      </c>
      <c r="M415" s="19">
        <v>0</v>
      </c>
      <c r="N415" s="5">
        <v>2121421</v>
      </c>
      <c r="O415" s="5">
        <v>84221</v>
      </c>
      <c r="P415" s="6">
        <v>4.1300000000000008</v>
      </c>
      <c r="Q415" s="12">
        <v>0</v>
      </c>
      <c r="R415" s="5"/>
      <c r="S415" s="21"/>
    </row>
    <row r="416" spans="1:19">
      <c r="A416" s="2">
        <v>129546003</v>
      </c>
      <c r="C416" s="2" t="s">
        <v>490</v>
      </c>
      <c r="D416" s="2" t="s">
        <v>486</v>
      </c>
      <c r="E416" s="2" t="s">
        <v>98</v>
      </c>
      <c r="F416" s="2" t="s">
        <v>16</v>
      </c>
      <c r="G416" s="12">
        <v>7871212</v>
      </c>
      <c r="H416" s="5">
        <v>40643</v>
      </c>
      <c r="I416" s="13">
        <v>0.52</v>
      </c>
      <c r="J416" s="12">
        <v>1006498</v>
      </c>
      <c r="K416" s="5">
        <v>351062.59375</v>
      </c>
      <c r="L416" s="7">
        <v>53.561740875244141</v>
      </c>
      <c r="M416" s="19">
        <v>0</v>
      </c>
      <c r="N416" s="5">
        <v>1211530</v>
      </c>
      <c r="O416" s="5">
        <v>2561</v>
      </c>
      <c r="P416" s="6">
        <v>0.21</v>
      </c>
      <c r="Q416" s="12">
        <v>0</v>
      </c>
      <c r="R416" s="5"/>
      <c r="S416" s="21"/>
    </row>
    <row r="417" spans="1:19">
      <c r="A417" s="2">
        <v>129546103</v>
      </c>
      <c r="C417" s="2" t="s">
        <v>491</v>
      </c>
      <c r="D417" s="2" t="s">
        <v>486</v>
      </c>
      <c r="E417" s="2" t="s">
        <v>98</v>
      </c>
      <c r="F417" s="2" t="s">
        <v>16</v>
      </c>
      <c r="G417" s="12">
        <v>18937441</v>
      </c>
      <c r="H417" s="5">
        <v>156604</v>
      </c>
      <c r="I417" s="13">
        <v>0.83</v>
      </c>
      <c r="J417" s="12">
        <v>3614206</v>
      </c>
      <c r="K417" s="5">
        <v>1562837.75</v>
      </c>
      <c r="L417" s="7">
        <v>76.185142517089844</v>
      </c>
      <c r="M417" s="19">
        <v>0</v>
      </c>
      <c r="N417" s="5">
        <v>2847232</v>
      </c>
      <c r="O417" s="5">
        <v>116014</v>
      </c>
      <c r="P417" s="6">
        <v>4.25</v>
      </c>
      <c r="Q417" s="12">
        <v>0</v>
      </c>
      <c r="R417" s="5"/>
      <c r="S417" s="21"/>
    </row>
    <row r="418" spans="1:19">
      <c r="A418" s="2">
        <v>129546803</v>
      </c>
      <c r="C418" s="2" t="s">
        <v>492</v>
      </c>
      <c r="D418" s="2" t="s">
        <v>486</v>
      </c>
      <c r="E418" s="2" t="s">
        <v>98</v>
      </c>
      <c r="F418" s="2" t="s">
        <v>16</v>
      </c>
      <c r="G418" s="12">
        <v>4656511</v>
      </c>
      <c r="H418" s="5">
        <v>45949</v>
      </c>
      <c r="I418" s="13">
        <v>1</v>
      </c>
      <c r="J418" s="12">
        <v>1138242</v>
      </c>
      <c r="K418" s="5">
        <v>501802.875</v>
      </c>
      <c r="L418" s="7">
        <v>78.845390319824219</v>
      </c>
      <c r="M418" s="19">
        <v>0</v>
      </c>
      <c r="N418" s="5">
        <v>889825</v>
      </c>
      <c r="O418" s="5">
        <v>13059</v>
      </c>
      <c r="P418" s="6">
        <v>1.49</v>
      </c>
      <c r="Q418" s="12">
        <v>0</v>
      </c>
      <c r="R418" s="5"/>
      <c r="S418" s="21"/>
    </row>
    <row r="419" spans="1:19">
      <c r="A419" s="2">
        <v>129547303</v>
      </c>
      <c r="C419" s="2" t="s">
        <v>493</v>
      </c>
      <c r="D419" s="2" t="s">
        <v>486</v>
      </c>
      <c r="E419" s="2" t="s">
        <v>98</v>
      </c>
      <c r="F419" s="2" t="s">
        <v>16</v>
      </c>
      <c r="G419" s="12">
        <v>7549406</v>
      </c>
      <c r="H419" s="5">
        <v>53954</v>
      </c>
      <c r="I419" s="13">
        <v>0.72</v>
      </c>
      <c r="J419" s="12">
        <v>607596</v>
      </c>
      <c r="K419" s="5">
        <v>193104.703125</v>
      </c>
      <c r="L419" s="7">
        <v>46.588363647460938</v>
      </c>
      <c r="M419" s="19">
        <v>0</v>
      </c>
      <c r="N419" s="5">
        <v>1173698</v>
      </c>
      <c r="O419" s="5">
        <v>15961</v>
      </c>
      <c r="P419" s="6">
        <v>1.38</v>
      </c>
      <c r="Q419" s="12">
        <v>0</v>
      </c>
      <c r="R419" s="5"/>
      <c r="S419" s="21"/>
    </row>
    <row r="420" spans="1:19">
      <c r="A420" s="2">
        <v>129547203</v>
      </c>
      <c r="C420" s="2" t="s">
        <v>494</v>
      </c>
      <c r="D420" s="2" t="s">
        <v>486</v>
      </c>
      <c r="E420" s="2" t="s">
        <v>98</v>
      </c>
      <c r="F420" s="2" t="s">
        <v>16</v>
      </c>
      <c r="G420" s="12">
        <v>11474132</v>
      </c>
      <c r="H420" s="5">
        <v>159574</v>
      </c>
      <c r="I420" s="13">
        <v>1.41</v>
      </c>
      <c r="J420" s="12">
        <v>2438339</v>
      </c>
      <c r="K420" s="5">
        <v>1100338.125</v>
      </c>
      <c r="L420" s="7">
        <v>82.237464904785156</v>
      </c>
      <c r="M420" s="19">
        <v>2.7192931175231934</v>
      </c>
      <c r="N420" s="5">
        <v>1385925</v>
      </c>
      <c r="O420" s="5">
        <v>55014</v>
      </c>
      <c r="P420" s="6">
        <v>4.1300000000000008</v>
      </c>
      <c r="Q420" s="12">
        <v>0</v>
      </c>
      <c r="R420" s="5"/>
      <c r="S420" s="21"/>
    </row>
    <row r="421" spans="1:19">
      <c r="A421" s="2">
        <v>129547603</v>
      </c>
      <c r="C421" s="2" t="s">
        <v>495</v>
      </c>
      <c r="D421" s="2" t="s">
        <v>486</v>
      </c>
      <c r="E421" s="2" t="s">
        <v>98</v>
      </c>
      <c r="F421" s="2" t="s">
        <v>16</v>
      </c>
      <c r="G421" s="12">
        <v>10657158</v>
      </c>
      <c r="H421" s="5">
        <v>113874</v>
      </c>
      <c r="I421" s="13">
        <v>1.08</v>
      </c>
      <c r="J421" s="12">
        <v>3235209</v>
      </c>
      <c r="K421" s="5">
        <v>1453264.125</v>
      </c>
      <c r="L421" s="7">
        <v>81.554946899414063</v>
      </c>
      <c r="M421" s="19">
        <v>0</v>
      </c>
      <c r="N421" s="5">
        <v>2143306</v>
      </c>
      <c r="O421" s="5">
        <v>51294</v>
      </c>
      <c r="P421" s="6">
        <v>2.4500000000000002</v>
      </c>
      <c r="Q421" s="12">
        <v>0</v>
      </c>
      <c r="R421" s="5"/>
      <c r="S421" s="21"/>
    </row>
    <row r="422" spans="1:19">
      <c r="A422" s="2">
        <v>129547803</v>
      </c>
      <c r="C422" s="2" t="s">
        <v>496</v>
      </c>
      <c r="D422" s="2" t="s">
        <v>486</v>
      </c>
      <c r="E422" s="2" t="s">
        <v>98</v>
      </c>
      <c r="F422" s="2" t="s">
        <v>16</v>
      </c>
      <c r="G422" s="12">
        <v>5141254</v>
      </c>
      <c r="H422" s="5">
        <v>23767</v>
      </c>
      <c r="I422" s="13">
        <v>0.45999999999999996</v>
      </c>
      <c r="J422" s="12">
        <v>955492</v>
      </c>
      <c r="K422" s="5">
        <v>411347.46875</v>
      </c>
      <c r="L422" s="7">
        <v>75.595260620117188</v>
      </c>
      <c r="M422" s="19">
        <v>0</v>
      </c>
      <c r="N422" s="5">
        <v>800130</v>
      </c>
      <c r="O422" s="5">
        <v>25342</v>
      </c>
      <c r="P422" s="6">
        <v>3.27</v>
      </c>
      <c r="Q422" s="12">
        <v>63699</v>
      </c>
      <c r="R422" s="5">
        <v>6771</v>
      </c>
      <c r="S422" s="21">
        <v>11.89397144317627</v>
      </c>
    </row>
    <row r="423" spans="1:19">
      <c r="A423" s="2">
        <v>129548803</v>
      </c>
      <c r="C423" s="2" t="s">
        <v>497</v>
      </c>
      <c r="D423" s="2" t="s">
        <v>486</v>
      </c>
      <c r="E423" s="2" t="s">
        <v>98</v>
      </c>
      <c r="F423" s="2" t="s">
        <v>16</v>
      </c>
      <c r="G423" s="12">
        <v>8441265</v>
      </c>
      <c r="H423" s="5">
        <v>44204</v>
      </c>
      <c r="I423" s="13">
        <v>0.53</v>
      </c>
      <c r="J423" s="12">
        <v>915374</v>
      </c>
      <c r="K423" s="5">
        <v>343216.90625</v>
      </c>
      <c r="L423" s="7">
        <v>59.986484527587891</v>
      </c>
      <c r="M423" s="19">
        <v>0</v>
      </c>
      <c r="N423" s="5">
        <v>1268753</v>
      </c>
      <c r="O423" s="5">
        <v>42644</v>
      </c>
      <c r="P423" s="6">
        <v>3.4799999999999995</v>
      </c>
      <c r="Q423" s="12">
        <v>0</v>
      </c>
      <c r="R423" s="5"/>
      <c r="S423" s="21"/>
    </row>
    <row r="424" spans="1:19">
      <c r="A424" s="2">
        <v>116555003</v>
      </c>
      <c r="C424" s="2" t="s">
        <v>498</v>
      </c>
      <c r="D424" s="2" t="s">
        <v>499</v>
      </c>
      <c r="E424" s="2" t="s">
        <v>118</v>
      </c>
      <c r="F424" s="2" t="s">
        <v>16</v>
      </c>
      <c r="G424" s="12">
        <v>11051092</v>
      </c>
      <c r="H424" s="5">
        <v>86017</v>
      </c>
      <c r="I424" s="13">
        <v>0.77999999999999992</v>
      </c>
      <c r="J424" s="12">
        <v>1712108</v>
      </c>
      <c r="K424" s="5">
        <v>666254.1875</v>
      </c>
      <c r="L424" s="7">
        <v>63.704334259033203</v>
      </c>
      <c r="M424" s="19">
        <v>0</v>
      </c>
      <c r="N424" s="5">
        <v>1934692</v>
      </c>
      <c r="O424" s="5">
        <v>29068</v>
      </c>
      <c r="P424" s="6">
        <v>1.53</v>
      </c>
      <c r="Q424" s="12">
        <v>210008</v>
      </c>
      <c r="R424" s="5">
        <v>61976</v>
      </c>
      <c r="S424" s="21">
        <v>41.866622924804688</v>
      </c>
    </row>
    <row r="425" spans="1:19">
      <c r="A425" s="2">
        <v>116557103</v>
      </c>
      <c r="C425" s="2" t="s">
        <v>500</v>
      </c>
      <c r="D425" s="2" t="s">
        <v>499</v>
      </c>
      <c r="E425" s="2" t="s">
        <v>118</v>
      </c>
      <c r="F425" s="2" t="s">
        <v>16</v>
      </c>
      <c r="G425" s="12">
        <v>9899501</v>
      </c>
      <c r="H425" s="5">
        <v>101234</v>
      </c>
      <c r="I425" s="13">
        <v>1.03</v>
      </c>
      <c r="J425" s="12">
        <v>1373436</v>
      </c>
      <c r="K425" s="5">
        <v>477393.375</v>
      </c>
      <c r="L425" s="7">
        <v>53.277973175048828</v>
      </c>
      <c r="M425" s="19">
        <v>0</v>
      </c>
      <c r="N425" s="5">
        <v>1813381</v>
      </c>
      <c r="O425" s="5">
        <v>13920</v>
      </c>
      <c r="P425" s="6">
        <v>0.77</v>
      </c>
      <c r="Q425" s="12">
        <v>88248</v>
      </c>
      <c r="R425" s="5">
        <v>4256</v>
      </c>
      <c r="S425" s="21">
        <v>5.0671491622924805</v>
      </c>
    </row>
    <row r="426" spans="1:19">
      <c r="A426" s="2">
        <v>108561003</v>
      </c>
      <c r="C426" s="2" t="s">
        <v>501</v>
      </c>
      <c r="D426" s="2" t="s">
        <v>502</v>
      </c>
      <c r="E426" s="2" t="s">
        <v>70</v>
      </c>
      <c r="F426" s="2" t="s">
        <v>16</v>
      </c>
      <c r="G426" s="12">
        <v>5887991</v>
      </c>
      <c r="H426" s="5">
        <v>56161</v>
      </c>
      <c r="I426" s="13">
        <v>0.96</v>
      </c>
      <c r="J426" s="12">
        <v>327342</v>
      </c>
      <c r="K426" s="5">
        <v>88148.53125</v>
      </c>
      <c r="L426" s="7">
        <v>36.852397918701172</v>
      </c>
      <c r="M426" s="19">
        <v>0</v>
      </c>
      <c r="N426" s="5">
        <v>666046</v>
      </c>
      <c r="O426" s="5">
        <v>14598</v>
      </c>
      <c r="P426" s="6">
        <v>2.2399999999999998</v>
      </c>
      <c r="Q426" s="12">
        <v>40171</v>
      </c>
      <c r="R426" s="5">
        <v>397</v>
      </c>
      <c r="S426" s="21">
        <v>0.99813950061798096</v>
      </c>
    </row>
    <row r="427" spans="1:19">
      <c r="A427" s="2">
        <v>108561803</v>
      </c>
      <c r="C427" s="2" t="s">
        <v>503</v>
      </c>
      <c r="D427" s="2" t="s">
        <v>502</v>
      </c>
      <c r="E427" s="2" t="s">
        <v>70</v>
      </c>
      <c r="F427" s="2" t="s">
        <v>16</v>
      </c>
      <c r="G427" s="12">
        <v>7213666</v>
      </c>
      <c r="H427" s="5">
        <v>26926</v>
      </c>
      <c r="I427" s="13">
        <v>0.37</v>
      </c>
      <c r="J427" s="12">
        <v>302058</v>
      </c>
      <c r="K427" s="5">
        <v>65121.73046875</v>
      </c>
      <c r="L427" s="7">
        <v>27.484914779663086</v>
      </c>
      <c r="M427" s="19">
        <v>0</v>
      </c>
      <c r="N427" s="5">
        <v>847865</v>
      </c>
      <c r="O427" s="5">
        <v>14989</v>
      </c>
      <c r="P427" s="6">
        <v>1.7999999999999998</v>
      </c>
      <c r="Q427" s="12">
        <v>0</v>
      </c>
      <c r="R427" s="5"/>
      <c r="S427" s="21"/>
    </row>
    <row r="428" spans="1:19">
      <c r="A428" s="2">
        <v>108565203</v>
      </c>
      <c r="C428" s="2" t="s">
        <v>504</v>
      </c>
      <c r="D428" s="2" t="s">
        <v>502</v>
      </c>
      <c r="E428" s="2" t="s">
        <v>70</v>
      </c>
      <c r="F428" s="2" t="s">
        <v>16</v>
      </c>
      <c r="G428" s="12">
        <v>8066588</v>
      </c>
      <c r="H428" s="5">
        <v>34891</v>
      </c>
      <c r="I428" s="13">
        <v>0.43</v>
      </c>
      <c r="J428" s="12">
        <v>198784</v>
      </c>
      <c r="K428" s="5">
        <v>0</v>
      </c>
      <c r="L428" s="7">
        <v>0</v>
      </c>
      <c r="M428" s="19"/>
      <c r="N428" s="5">
        <v>781272</v>
      </c>
      <c r="O428" s="5">
        <v>14698</v>
      </c>
      <c r="P428" s="6">
        <v>1.92</v>
      </c>
      <c r="Q428" s="12">
        <v>26646</v>
      </c>
      <c r="R428" s="5">
        <v>432</v>
      </c>
      <c r="S428" s="21">
        <v>1.6479743719100952</v>
      </c>
    </row>
    <row r="429" spans="1:19">
      <c r="A429" s="2">
        <v>108565503</v>
      </c>
      <c r="C429" s="2" t="s">
        <v>505</v>
      </c>
      <c r="D429" s="2" t="s">
        <v>502</v>
      </c>
      <c r="E429" s="2" t="s">
        <v>70</v>
      </c>
      <c r="F429" s="2" t="s">
        <v>16</v>
      </c>
      <c r="G429" s="12">
        <v>8805522</v>
      </c>
      <c r="H429" s="5">
        <v>58042</v>
      </c>
      <c r="I429" s="13">
        <v>0.66</v>
      </c>
      <c r="J429" s="12">
        <v>705707</v>
      </c>
      <c r="K429" s="5">
        <v>239900.015625</v>
      </c>
      <c r="L429" s="7">
        <v>51.502021789550781</v>
      </c>
      <c r="M429" s="19">
        <v>0</v>
      </c>
      <c r="N429" s="5">
        <v>1045929</v>
      </c>
      <c r="O429" s="5">
        <v>29991</v>
      </c>
      <c r="P429" s="6">
        <v>2.9499999999999997</v>
      </c>
      <c r="Q429" s="12">
        <v>0</v>
      </c>
      <c r="R429" s="5"/>
      <c r="S429" s="21"/>
    </row>
    <row r="430" spans="1:19">
      <c r="A430" s="2">
        <v>108566303</v>
      </c>
      <c r="C430" s="2" t="s">
        <v>506</v>
      </c>
      <c r="D430" s="2" t="s">
        <v>502</v>
      </c>
      <c r="E430" s="2" t="s">
        <v>70</v>
      </c>
      <c r="F430" s="2" t="s">
        <v>16</v>
      </c>
      <c r="G430" s="12">
        <v>4444132</v>
      </c>
      <c r="H430" s="5">
        <v>20920</v>
      </c>
      <c r="I430" s="13">
        <v>0.47000000000000003</v>
      </c>
      <c r="J430" s="12">
        <v>73578</v>
      </c>
      <c r="K430" s="5">
        <v>0</v>
      </c>
      <c r="L430" s="7">
        <v>0</v>
      </c>
      <c r="M430" s="19"/>
      <c r="N430" s="5">
        <v>490502</v>
      </c>
      <c r="O430" s="5">
        <v>884</v>
      </c>
      <c r="P430" s="6">
        <v>0.18</v>
      </c>
      <c r="Q430" s="12">
        <v>0</v>
      </c>
      <c r="R430" s="5"/>
      <c r="S430" s="21"/>
    </row>
    <row r="431" spans="1:19">
      <c r="A431" s="2">
        <v>108567004</v>
      </c>
      <c r="C431" s="2" t="s">
        <v>507</v>
      </c>
      <c r="D431" s="2" t="s">
        <v>502</v>
      </c>
      <c r="E431" s="2" t="s">
        <v>70</v>
      </c>
      <c r="F431" s="2" t="s">
        <v>16</v>
      </c>
      <c r="G431" s="12">
        <v>2129561</v>
      </c>
      <c r="H431" s="5">
        <v>7419</v>
      </c>
      <c r="I431" s="13">
        <v>0.35000000000000003</v>
      </c>
      <c r="J431" s="12">
        <v>52080</v>
      </c>
      <c r="K431" s="5">
        <v>0</v>
      </c>
      <c r="L431" s="7">
        <v>0</v>
      </c>
      <c r="M431" s="19"/>
      <c r="N431" s="5">
        <v>261863</v>
      </c>
      <c r="O431" s="5">
        <v>929</v>
      </c>
      <c r="P431" s="6">
        <v>0.36</v>
      </c>
      <c r="Q431" s="12">
        <v>26126</v>
      </c>
      <c r="R431" s="5">
        <v>-40245</v>
      </c>
      <c r="S431" s="21">
        <v>-60.636421203613281</v>
      </c>
    </row>
    <row r="432" spans="1:19">
      <c r="A432" s="2">
        <v>108567204</v>
      </c>
      <c r="C432" s="2" t="s">
        <v>508</v>
      </c>
      <c r="D432" s="2" t="s">
        <v>502</v>
      </c>
      <c r="E432" s="2" t="s">
        <v>70</v>
      </c>
      <c r="F432" s="2" t="s">
        <v>16</v>
      </c>
      <c r="G432" s="12">
        <v>4276457</v>
      </c>
      <c r="H432" s="5">
        <v>10882</v>
      </c>
      <c r="I432" s="13">
        <v>0.26</v>
      </c>
      <c r="J432" s="12">
        <v>114785</v>
      </c>
      <c r="K432" s="5">
        <v>0</v>
      </c>
      <c r="L432" s="7">
        <v>0</v>
      </c>
      <c r="M432" s="19"/>
      <c r="N432" s="5">
        <v>486008</v>
      </c>
      <c r="O432" s="5">
        <v>6058</v>
      </c>
      <c r="P432" s="6">
        <v>1.26</v>
      </c>
      <c r="Q432" s="12">
        <v>0</v>
      </c>
      <c r="R432" s="5"/>
      <c r="S432" s="21"/>
    </row>
    <row r="433" spans="1:19">
      <c r="A433" s="2">
        <v>108567404</v>
      </c>
      <c r="C433" s="2" t="s">
        <v>509</v>
      </c>
      <c r="D433" s="2" t="s">
        <v>502</v>
      </c>
      <c r="E433" s="2" t="s">
        <v>70</v>
      </c>
      <c r="F433" s="2" t="s">
        <v>16</v>
      </c>
      <c r="G433" s="12">
        <v>1780227</v>
      </c>
      <c r="H433" s="5">
        <v>13729</v>
      </c>
      <c r="I433" s="13">
        <v>0.77999999999999992</v>
      </c>
      <c r="J433" s="12">
        <v>35845</v>
      </c>
      <c r="K433" s="5">
        <v>0</v>
      </c>
      <c r="L433" s="7">
        <v>0</v>
      </c>
      <c r="M433" s="19"/>
      <c r="N433" s="5">
        <v>253200</v>
      </c>
      <c r="O433" s="5">
        <v>4246</v>
      </c>
      <c r="P433" s="6">
        <v>1.71</v>
      </c>
      <c r="Q433" s="12">
        <v>0</v>
      </c>
      <c r="R433" s="5"/>
      <c r="S433" s="21"/>
    </row>
    <row r="434" spans="1:19">
      <c r="A434" s="2">
        <v>108567703</v>
      </c>
      <c r="C434" s="2" t="s">
        <v>510</v>
      </c>
      <c r="D434" s="2" t="s">
        <v>502</v>
      </c>
      <c r="E434" s="2" t="s">
        <v>70</v>
      </c>
      <c r="F434" s="2" t="s">
        <v>16</v>
      </c>
      <c r="G434" s="12">
        <v>10595230</v>
      </c>
      <c r="H434" s="5">
        <v>107499</v>
      </c>
      <c r="I434" s="13">
        <v>1.02</v>
      </c>
      <c r="J434" s="12">
        <v>482875</v>
      </c>
      <c r="K434" s="5">
        <v>89089.4375</v>
      </c>
      <c r="L434" s="7">
        <v>22.623846054077148</v>
      </c>
      <c r="M434" s="19">
        <v>0</v>
      </c>
      <c r="N434" s="5">
        <v>1908340</v>
      </c>
      <c r="O434" s="5">
        <v>50954</v>
      </c>
      <c r="P434" s="6">
        <v>2.74</v>
      </c>
      <c r="Q434" s="12">
        <v>80178</v>
      </c>
      <c r="R434" s="5">
        <v>329</v>
      </c>
      <c r="S434" s="21">
        <v>0.41202771663665771</v>
      </c>
    </row>
    <row r="435" spans="1:19">
      <c r="A435" s="2">
        <v>108568404</v>
      </c>
      <c r="C435" s="2" t="s">
        <v>511</v>
      </c>
      <c r="D435" s="2" t="s">
        <v>502</v>
      </c>
      <c r="E435" s="2" t="s">
        <v>70</v>
      </c>
      <c r="F435" s="2" t="s">
        <v>16</v>
      </c>
      <c r="G435" s="12">
        <v>2582219</v>
      </c>
      <c r="H435" s="5">
        <v>6403</v>
      </c>
      <c r="I435" s="13">
        <v>0.25</v>
      </c>
      <c r="J435" s="12">
        <v>72367</v>
      </c>
      <c r="K435" s="5">
        <v>0</v>
      </c>
      <c r="L435" s="7">
        <v>0</v>
      </c>
      <c r="M435" s="19"/>
      <c r="N435" s="5">
        <v>328337</v>
      </c>
      <c r="O435" s="5">
        <v>6260</v>
      </c>
      <c r="P435" s="6">
        <v>1.94</v>
      </c>
      <c r="Q435" s="12">
        <v>0</v>
      </c>
      <c r="R435" s="5"/>
      <c r="S435" s="21"/>
    </row>
    <row r="436" spans="1:19">
      <c r="A436" s="2">
        <v>108569103</v>
      </c>
      <c r="C436" s="2" t="s">
        <v>512</v>
      </c>
      <c r="D436" s="2" t="s">
        <v>502</v>
      </c>
      <c r="E436" s="2" t="s">
        <v>70</v>
      </c>
      <c r="F436" s="2" t="s">
        <v>16</v>
      </c>
      <c r="G436" s="12">
        <v>10448350</v>
      </c>
      <c r="H436" s="5">
        <v>70994</v>
      </c>
      <c r="I436" s="13">
        <v>0.67999999999999994</v>
      </c>
      <c r="J436" s="12">
        <v>1121711</v>
      </c>
      <c r="K436" s="5">
        <v>440010.59375</v>
      </c>
      <c r="L436" s="7">
        <v>64.546035766601563</v>
      </c>
      <c r="M436" s="19">
        <v>0</v>
      </c>
      <c r="N436" s="5">
        <v>1152526</v>
      </c>
      <c r="O436" s="5">
        <v>35208</v>
      </c>
      <c r="P436" s="6">
        <v>3.15</v>
      </c>
      <c r="Q436" s="12">
        <v>0</v>
      </c>
      <c r="R436" s="5"/>
      <c r="S436" s="21"/>
    </row>
    <row r="437" spans="1:19">
      <c r="A437" s="2">
        <v>117576303</v>
      </c>
      <c r="C437" s="2" t="s">
        <v>513</v>
      </c>
      <c r="D437" s="2" t="s">
        <v>514</v>
      </c>
      <c r="E437" s="2" t="s">
        <v>127</v>
      </c>
      <c r="F437" s="2" t="s">
        <v>16</v>
      </c>
      <c r="G437" s="12">
        <v>3721948</v>
      </c>
      <c r="H437" s="5">
        <v>36867</v>
      </c>
      <c r="I437" s="13">
        <v>1</v>
      </c>
      <c r="J437" s="12">
        <v>51245</v>
      </c>
      <c r="K437" s="5">
        <v>0</v>
      </c>
      <c r="L437" s="7">
        <v>0</v>
      </c>
      <c r="M437" s="19"/>
      <c r="N437" s="5">
        <v>472293</v>
      </c>
      <c r="O437" s="5">
        <v>-962</v>
      </c>
      <c r="P437" s="6">
        <v>-0.2</v>
      </c>
      <c r="Q437" s="12">
        <v>0</v>
      </c>
      <c r="R437" s="5"/>
      <c r="S437" s="21"/>
    </row>
    <row r="438" spans="1:19">
      <c r="A438" s="2">
        <v>119581003</v>
      </c>
      <c r="C438" s="2" t="s">
        <v>515</v>
      </c>
      <c r="D438" s="2" t="s">
        <v>516</v>
      </c>
      <c r="E438" s="2" t="s">
        <v>127</v>
      </c>
      <c r="F438" s="2" t="s">
        <v>16</v>
      </c>
      <c r="G438" s="12">
        <v>7940055</v>
      </c>
      <c r="H438" s="5">
        <v>62035</v>
      </c>
      <c r="I438" s="13">
        <v>0.79</v>
      </c>
      <c r="J438" s="12">
        <v>447223</v>
      </c>
      <c r="K438" s="5">
        <v>121976.7578125</v>
      </c>
      <c r="L438" s="7">
        <v>37.502895355224609</v>
      </c>
      <c r="M438" s="19">
        <v>0</v>
      </c>
      <c r="N438" s="5">
        <v>943093</v>
      </c>
      <c r="O438" s="5">
        <v>14873</v>
      </c>
      <c r="P438" s="6">
        <v>1.6</v>
      </c>
      <c r="Q438" s="12">
        <v>0</v>
      </c>
      <c r="R438" s="5"/>
      <c r="S438" s="21"/>
    </row>
    <row r="439" spans="1:19">
      <c r="A439" s="2">
        <v>119582503</v>
      </c>
      <c r="C439" s="2" t="s">
        <v>517</v>
      </c>
      <c r="D439" s="2" t="s">
        <v>516</v>
      </c>
      <c r="E439" s="2" t="s">
        <v>127</v>
      </c>
      <c r="F439" s="2" t="s">
        <v>16</v>
      </c>
      <c r="G439" s="12">
        <v>7698317</v>
      </c>
      <c r="H439" s="5">
        <v>25661</v>
      </c>
      <c r="I439" s="13">
        <v>0.33</v>
      </c>
      <c r="J439" s="12">
        <v>461792</v>
      </c>
      <c r="K439" s="5">
        <v>117596.8515625</v>
      </c>
      <c r="L439" s="7">
        <v>34.165748596191406</v>
      </c>
      <c r="M439" s="19">
        <v>0</v>
      </c>
      <c r="N439" s="5">
        <v>1200818</v>
      </c>
      <c r="O439" s="5">
        <v>10614</v>
      </c>
      <c r="P439" s="6">
        <v>0.89</v>
      </c>
      <c r="Q439" s="12">
        <v>0</v>
      </c>
      <c r="R439" s="5"/>
      <c r="S439" s="21"/>
    </row>
    <row r="440" spans="1:19">
      <c r="A440" s="2">
        <v>119583003</v>
      </c>
      <c r="C440" s="2" t="s">
        <v>518</v>
      </c>
      <c r="D440" s="2" t="s">
        <v>516</v>
      </c>
      <c r="E440" s="2" t="s">
        <v>127</v>
      </c>
      <c r="F440" s="2" t="s">
        <v>16</v>
      </c>
      <c r="G440" s="12">
        <v>4402265</v>
      </c>
      <c r="H440" s="5">
        <v>51333</v>
      </c>
      <c r="I440" s="13">
        <v>1.18</v>
      </c>
      <c r="J440" s="12">
        <v>282608</v>
      </c>
      <c r="K440" s="5">
        <v>80658.578125</v>
      </c>
      <c r="L440" s="7">
        <v>39.939990997314453</v>
      </c>
      <c r="M440" s="19">
        <v>0</v>
      </c>
      <c r="N440" s="5">
        <v>734896</v>
      </c>
      <c r="O440" s="5">
        <v>32796</v>
      </c>
      <c r="P440" s="6">
        <v>4.67</v>
      </c>
      <c r="Q440" s="12">
        <v>0</v>
      </c>
      <c r="R440" s="5"/>
      <c r="S440" s="21"/>
    </row>
    <row r="441" spans="1:19">
      <c r="A441" s="2">
        <v>119584503</v>
      </c>
      <c r="C441" s="2" t="s">
        <v>519</v>
      </c>
      <c r="D441" s="2" t="s">
        <v>516</v>
      </c>
      <c r="E441" s="2" t="s">
        <v>127</v>
      </c>
      <c r="F441" s="2" t="s">
        <v>16</v>
      </c>
      <c r="G441" s="12">
        <v>8671921</v>
      </c>
      <c r="H441" s="5">
        <v>48672</v>
      </c>
      <c r="I441" s="13">
        <v>0.55999999999999994</v>
      </c>
      <c r="J441" s="12">
        <v>290716</v>
      </c>
      <c r="K441" s="5">
        <v>0</v>
      </c>
      <c r="L441" s="7">
        <v>0</v>
      </c>
      <c r="M441" s="19"/>
      <c r="N441" s="5">
        <v>1319213</v>
      </c>
      <c r="O441" s="5">
        <v>-163</v>
      </c>
      <c r="P441" s="6">
        <v>-0.01</v>
      </c>
      <c r="Q441" s="12">
        <v>0</v>
      </c>
      <c r="R441" s="5"/>
      <c r="S441" s="21"/>
    </row>
    <row r="442" spans="1:19">
      <c r="A442" s="2">
        <v>119584603</v>
      </c>
      <c r="C442" s="2" t="s">
        <v>520</v>
      </c>
      <c r="D442" s="2" t="s">
        <v>516</v>
      </c>
      <c r="E442" s="2" t="s">
        <v>127</v>
      </c>
      <c r="F442" s="2" t="s">
        <v>16</v>
      </c>
      <c r="G442" s="12">
        <v>6016930</v>
      </c>
      <c r="H442" s="5">
        <v>28197</v>
      </c>
      <c r="I442" s="13">
        <v>0.47000000000000003</v>
      </c>
      <c r="J442" s="12">
        <v>191469</v>
      </c>
      <c r="K442" s="5">
        <v>0</v>
      </c>
      <c r="L442" s="7">
        <v>0</v>
      </c>
      <c r="M442" s="19"/>
      <c r="N442" s="5">
        <v>927746</v>
      </c>
      <c r="O442" s="5">
        <v>7733</v>
      </c>
      <c r="P442" s="6">
        <v>0.84</v>
      </c>
      <c r="Q442" s="12">
        <v>0</v>
      </c>
      <c r="R442" s="5"/>
      <c r="S442" s="21"/>
    </row>
    <row r="443" spans="1:19">
      <c r="A443" s="2">
        <v>119586503</v>
      </c>
      <c r="C443" s="2" t="s">
        <v>521</v>
      </c>
      <c r="D443" s="2" t="s">
        <v>516</v>
      </c>
      <c r="E443" s="2" t="s">
        <v>127</v>
      </c>
      <c r="F443" s="2" t="s">
        <v>16</v>
      </c>
      <c r="G443" s="12">
        <v>8461307</v>
      </c>
      <c r="H443" s="5">
        <v>54750</v>
      </c>
      <c r="I443" s="13">
        <v>0.65</v>
      </c>
      <c r="J443" s="12">
        <v>345513</v>
      </c>
      <c r="K443" s="5">
        <v>76370.40625</v>
      </c>
      <c r="L443" s="7">
        <v>28.375446319580078</v>
      </c>
      <c r="M443" s="19">
        <v>0</v>
      </c>
      <c r="N443" s="5">
        <v>1328149</v>
      </c>
      <c r="O443" s="5">
        <v>10256</v>
      </c>
      <c r="P443" s="6">
        <v>0.77999999999999992</v>
      </c>
      <c r="Q443" s="12">
        <v>0</v>
      </c>
      <c r="R443" s="5"/>
      <c r="S443" s="21"/>
    </row>
    <row r="444" spans="1:19">
      <c r="A444" s="2">
        <v>117596003</v>
      </c>
      <c r="C444" s="2" t="s">
        <v>522</v>
      </c>
      <c r="D444" s="2" t="s">
        <v>523</v>
      </c>
      <c r="E444" s="2" t="s">
        <v>118</v>
      </c>
      <c r="F444" s="2" t="s">
        <v>16</v>
      </c>
      <c r="G444" s="12">
        <v>15944059</v>
      </c>
      <c r="H444" s="5">
        <v>143907</v>
      </c>
      <c r="I444" s="13">
        <v>0.91</v>
      </c>
      <c r="J444" s="12">
        <v>2288111</v>
      </c>
      <c r="K444" s="5">
        <v>920940.6875</v>
      </c>
      <c r="L444" s="7">
        <v>67.361083984375</v>
      </c>
      <c r="M444" s="19">
        <v>0</v>
      </c>
      <c r="N444" s="5">
        <v>2244163</v>
      </c>
      <c r="O444" s="5">
        <v>48380</v>
      </c>
      <c r="P444" s="6">
        <v>2.1999999999999997</v>
      </c>
      <c r="Q444" s="12">
        <v>0</v>
      </c>
      <c r="R444" s="5"/>
      <c r="S444" s="21"/>
    </row>
    <row r="445" spans="1:19">
      <c r="A445" s="2">
        <v>117597003</v>
      </c>
      <c r="C445" s="2" t="s">
        <v>524</v>
      </c>
      <c r="D445" s="2" t="s">
        <v>523</v>
      </c>
      <c r="E445" s="2" t="s">
        <v>118</v>
      </c>
      <c r="F445" s="2" t="s">
        <v>16</v>
      </c>
      <c r="G445" s="12">
        <v>10711209</v>
      </c>
      <c r="H445" s="5">
        <v>69009</v>
      </c>
      <c r="I445" s="13">
        <v>0.65</v>
      </c>
      <c r="J445" s="12">
        <v>1565607</v>
      </c>
      <c r="K445" s="5">
        <v>612351.5625</v>
      </c>
      <c r="L445" s="7">
        <v>64.237937927246094</v>
      </c>
      <c r="M445" s="19">
        <v>0</v>
      </c>
      <c r="N445" s="5">
        <v>1759308</v>
      </c>
      <c r="O445" s="5">
        <v>37934</v>
      </c>
      <c r="P445" s="6">
        <v>2.1999999999999997</v>
      </c>
      <c r="Q445" s="12">
        <v>65322</v>
      </c>
      <c r="R445" s="5">
        <v>-15537</v>
      </c>
      <c r="S445" s="21">
        <v>-19.214929580688477</v>
      </c>
    </row>
    <row r="446" spans="1:19">
      <c r="A446" s="2">
        <v>117598503</v>
      </c>
      <c r="C446" s="2" t="s">
        <v>525</v>
      </c>
      <c r="D446" s="2" t="s">
        <v>523</v>
      </c>
      <c r="E446" s="2" t="s">
        <v>118</v>
      </c>
      <c r="F446" s="2" t="s">
        <v>16</v>
      </c>
      <c r="G446" s="12">
        <v>7696751</v>
      </c>
      <c r="H446" s="5">
        <v>50660</v>
      </c>
      <c r="I446" s="13">
        <v>0.66</v>
      </c>
      <c r="J446" s="12">
        <v>1186225</v>
      </c>
      <c r="K446" s="5">
        <v>483163.78125</v>
      </c>
      <c r="L446" s="7">
        <v>68.722862243652344</v>
      </c>
      <c r="M446" s="19">
        <v>0</v>
      </c>
      <c r="N446" s="5">
        <v>1250038</v>
      </c>
      <c r="O446" s="5">
        <v>16265</v>
      </c>
      <c r="P446" s="6">
        <v>1.32</v>
      </c>
      <c r="Q446" s="12">
        <v>205553</v>
      </c>
      <c r="R446" s="5">
        <v>90624</v>
      </c>
      <c r="S446" s="21">
        <v>78.852157592773438</v>
      </c>
    </row>
    <row r="447" spans="1:19">
      <c r="A447" s="2">
        <v>116604003</v>
      </c>
      <c r="C447" s="2" t="s">
        <v>526</v>
      </c>
      <c r="D447" s="2" t="s">
        <v>527</v>
      </c>
      <c r="E447" s="2" t="s">
        <v>118</v>
      </c>
      <c r="F447" s="2" t="s">
        <v>16</v>
      </c>
      <c r="G447" s="12">
        <v>6471206</v>
      </c>
      <c r="H447" s="5">
        <v>51382</v>
      </c>
      <c r="I447" s="13">
        <v>0.8</v>
      </c>
      <c r="J447" s="12">
        <v>375872</v>
      </c>
      <c r="K447" s="5">
        <v>103737.2890625</v>
      </c>
      <c r="L447" s="7">
        <v>38.119831085205078</v>
      </c>
      <c r="M447" s="19">
        <v>0</v>
      </c>
      <c r="N447" s="5">
        <v>1345268</v>
      </c>
      <c r="O447" s="5">
        <v>22774</v>
      </c>
      <c r="P447" s="6">
        <v>1.72</v>
      </c>
      <c r="Q447" s="12">
        <v>0</v>
      </c>
      <c r="R447" s="5"/>
      <c r="S447" s="21"/>
    </row>
    <row r="448" spans="1:19">
      <c r="A448" s="2">
        <v>116605003</v>
      </c>
      <c r="C448" s="2" t="s">
        <v>528</v>
      </c>
      <c r="D448" s="2" t="s">
        <v>527</v>
      </c>
      <c r="E448" s="2" t="s">
        <v>118</v>
      </c>
      <c r="F448" s="2" t="s">
        <v>16</v>
      </c>
      <c r="G448" s="12">
        <v>10011145</v>
      </c>
      <c r="H448" s="5">
        <v>90025</v>
      </c>
      <c r="I448" s="13">
        <v>0.91</v>
      </c>
      <c r="J448" s="12">
        <v>888684</v>
      </c>
      <c r="K448" s="5">
        <v>266968.03125</v>
      </c>
      <c r="L448" s="7">
        <v>42.940509796142578</v>
      </c>
      <c r="M448" s="19">
        <v>0</v>
      </c>
      <c r="N448" s="5">
        <v>1638328</v>
      </c>
      <c r="O448" s="5">
        <v>30765</v>
      </c>
      <c r="P448" s="6">
        <v>1.91</v>
      </c>
      <c r="Q448" s="12">
        <v>133034</v>
      </c>
      <c r="R448" s="5">
        <v>-15283</v>
      </c>
      <c r="S448" s="21">
        <v>-10.304280281066895</v>
      </c>
    </row>
    <row r="449" spans="1:19">
      <c r="A449" s="2">
        <v>106611303</v>
      </c>
      <c r="C449" s="2" t="s">
        <v>529</v>
      </c>
      <c r="D449" s="2" t="s">
        <v>530</v>
      </c>
      <c r="E449" s="2" t="s">
        <v>225</v>
      </c>
      <c r="F449" s="2" t="s">
        <v>16</v>
      </c>
      <c r="G449" s="12">
        <v>7904551</v>
      </c>
      <c r="H449" s="5">
        <v>51056</v>
      </c>
      <c r="I449" s="13">
        <v>0.65</v>
      </c>
      <c r="J449" s="12">
        <v>983909</v>
      </c>
      <c r="K449" s="5">
        <v>388053.0625</v>
      </c>
      <c r="L449" s="7">
        <v>65.125312805175781</v>
      </c>
      <c r="M449" s="19">
        <v>0</v>
      </c>
      <c r="N449" s="5">
        <v>1124321</v>
      </c>
      <c r="O449" s="5">
        <v>21295</v>
      </c>
      <c r="P449" s="6">
        <v>1.9300000000000002</v>
      </c>
      <c r="Q449" s="12">
        <v>0</v>
      </c>
      <c r="R449" s="5"/>
      <c r="S449" s="21"/>
    </row>
    <row r="450" spans="1:19">
      <c r="A450" s="2">
        <v>106612203</v>
      </c>
      <c r="C450" s="2" t="s">
        <v>531</v>
      </c>
      <c r="D450" s="2" t="s">
        <v>530</v>
      </c>
      <c r="E450" s="2" t="s">
        <v>225</v>
      </c>
      <c r="F450" s="2" t="s">
        <v>16</v>
      </c>
      <c r="G450" s="12">
        <v>13737261</v>
      </c>
      <c r="H450" s="5">
        <v>71663</v>
      </c>
      <c r="I450" s="13">
        <v>0.52</v>
      </c>
      <c r="J450" s="12">
        <v>1716710</v>
      </c>
      <c r="K450" s="5">
        <v>666922.8125</v>
      </c>
      <c r="L450" s="7">
        <v>63.529331207275391</v>
      </c>
      <c r="M450" s="19">
        <v>0</v>
      </c>
      <c r="N450" s="5">
        <v>2216874</v>
      </c>
      <c r="O450" s="5">
        <v>40256</v>
      </c>
      <c r="P450" s="6">
        <v>1.8499999999999999</v>
      </c>
      <c r="Q450" s="12">
        <v>0</v>
      </c>
      <c r="R450" s="5"/>
      <c r="S450" s="21"/>
    </row>
    <row r="451" spans="1:19">
      <c r="A451" s="2">
        <v>106616203</v>
      </c>
      <c r="C451" s="2" t="s">
        <v>532</v>
      </c>
      <c r="D451" s="2" t="s">
        <v>530</v>
      </c>
      <c r="E451" s="2" t="s">
        <v>225</v>
      </c>
      <c r="F451" s="2" t="s">
        <v>16</v>
      </c>
      <c r="G451" s="12">
        <v>17104462</v>
      </c>
      <c r="H451" s="5">
        <v>117643</v>
      </c>
      <c r="I451" s="13">
        <v>0.69</v>
      </c>
      <c r="J451" s="12">
        <v>1720141</v>
      </c>
      <c r="K451" s="5">
        <v>616726.4375</v>
      </c>
      <c r="L451" s="7">
        <v>55.892539978027344</v>
      </c>
      <c r="M451" s="19">
        <v>0</v>
      </c>
      <c r="N451" s="5">
        <v>2106257</v>
      </c>
      <c r="O451" s="5">
        <v>51390</v>
      </c>
      <c r="P451" s="6">
        <v>2.5</v>
      </c>
      <c r="Q451" s="12">
        <v>0</v>
      </c>
      <c r="R451" s="5"/>
      <c r="S451" s="21"/>
    </row>
    <row r="452" spans="1:19">
      <c r="A452" s="2">
        <v>106617203</v>
      </c>
      <c r="C452" s="2" t="s">
        <v>533</v>
      </c>
      <c r="D452" s="2" t="s">
        <v>530</v>
      </c>
      <c r="E452" s="2" t="s">
        <v>225</v>
      </c>
      <c r="F452" s="2" t="s">
        <v>16</v>
      </c>
      <c r="G452" s="12">
        <v>17427351</v>
      </c>
      <c r="H452" s="5">
        <v>167641</v>
      </c>
      <c r="I452" s="13">
        <v>0.97</v>
      </c>
      <c r="J452" s="12">
        <v>1633299</v>
      </c>
      <c r="K452" s="5">
        <v>599262.9375</v>
      </c>
      <c r="L452" s="7">
        <v>57.953773498535156</v>
      </c>
      <c r="M452" s="19">
        <v>0</v>
      </c>
      <c r="N452" s="5">
        <v>2223303</v>
      </c>
      <c r="O452" s="5">
        <v>61289</v>
      </c>
      <c r="P452" s="6">
        <v>2.83</v>
      </c>
      <c r="Q452" s="12">
        <v>48600</v>
      </c>
      <c r="R452" s="5">
        <v>30283</v>
      </c>
      <c r="S452" s="21">
        <v>165.32728576660156</v>
      </c>
    </row>
    <row r="453" spans="1:19">
      <c r="A453" s="2">
        <v>106618603</v>
      </c>
      <c r="C453" s="2" t="s">
        <v>534</v>
      </c>
      <c r="D453" s="2" t="s">
        <v>530</v>
      </c>
      <c r="E453" s="2" t="s">
        <v>225</v>
      </c>
      <c r="F453" s="2" t="s">
        <v>16</v>
      </c>
      <c r="G453" s="12">
        <v>7562839</v>
      </c>
      <c r="H453" s="5">
        <v>47082</v>
      </c>
      <c r="I453" s="13">
        <v>0.63</v>
      </c>
      <c r="J453" s="12">
        <v>533636</v>
      </c>
      <c r="K453" s="5">
        <v>169175.984375</v>
      </c>
      <c r="L453" s="7">
        <v>46.418254852294922</v>
      </c>
      <c r="M453" s="19">
        <v>0</v>
      </c>
      <c r="N453" s="5">
        <v>876707</v>
      </c>
      <c r="O453" s="5">
        <v>23602</v>
      </c>
      <c r="P453" s="6">
        <v>2.77</v>
      </c>
      <c r="Q453" s="12">
        <v>0</v>
      </c>
      <c r="R453" s="5"/>
      <c r="S453" s="21"/>
    </row>
    <row r="454" spans="1:19">
      <c r="A454" s="2">
        <v>105628302</v>
      </c>
      <c r="C454" s="2" t="s">
        <v>535</v>
      </c>
      <c r="D454" s="2" t="s">
        <v>536</v>
      </c>
      <c r="E454" s="2" t="s">
        <v>225</v>
      </c>
      <c r="F454" s="2" t="s">
        <v>16</v>
      </c>
      <c r="G454" s="12">
        <v>29535087</v>
      </c>
      <c r="H454" s="5">
        <v>204651</v>
      </c>
      <c r="I454" s="13">
        <v>0.70000000000000007</v>
      </c>
      <c r="J454" s="12">
        <v>1970953</v>
      </c>
      <c r="K454" s="5">
        <v>473762.96875</v>
      </c>
      <c r="L454" s="7">
        <v>31.643476486206055</v>
      </c>
      <c r="M454" s="19">
        <v>0</v>
      </c>
      <c r="N454" s="5">
        <v>5471390</v>
      </c>
      <c r="O454" s="5">
        <v>106146</v>
      </c>
      <c r="P454" s="6">
        <v>1.9800000000000002</v>
      </c>
      <c r="Q454" s="12">
        <v>0</v>
      </c>
      <c r="R454" s="5"/>
      <c r="S454" s="21"/>
    </row>
    <row r="455" spans="1:19">
      <c r="A455" s="2">
        <v>101630504</v>
      </c>
      <c r="C455" s="2" t="s">
        <v>537</v>
      </c>
      <c r="D455" s="2" t="s">
        <v>538</v>
      </c>
      <c r="E455" s="2" t="s">
        <v>284</v>
      </c>
      <c r="F455" s="2" t="s">
        <v>16</v>
      </c>
      <c r="G455" s="12">
        <v>4697994</v>
      </c>
      <c r="H455" s="5">
        <v>17950</v>
      </c>
      <c r="I455" s="13">
        <v>0.38</v>
      </c>
      <c r="J455" s="12">
        <v>105057</v>
      </c>
      <c r="K455" s="5">
        <v>0</v>
      </c>
      <c r="L455" s="7">
        <v>0</v>
      </c>
      <c r="M455" s="19"/>
      <c r="N455" s="5">
        <v>657503</v>
      </c>
      <c r="O455" s="5">
        <v>11172</v>
      </c>
      <c r="P455" s="6">
        <v>1.73</v>
      </c>
      <c r="Q455" s="12">
        <v>21866</v>
      </c>
      <c r="R455" s="5">
        <v>10600</v>
      </c>
      <c r="S455" s="21">
        <v>94.088409423828125</v>
      </c>
    </row>
    <row r="456" spans="1:19">
      <c r="A456" s="2">
        <v>101630903</v>
      </c>
      <c r="C456" s="2" t="s">
        <v>539</v>
      </c>
      <c r="D456" s="2" t="s">
        <v>538</v>
      </c>
      <c r="E456" s="2" t="s">
        <v>284</v>
      </c>
      <c r="F456" s="2" t="s">
        <v>16</v>
      </c>
      <c r="G456" s="12">
        <v>7638983</v>
      </c>
      <c r="H456" s="5">
        <v>44172</v>
      </c>
      <c r="I456" s="13">
        <v>0.57999999999999996</v>
      </c>
      <c r="J456" s="12">
        <v>1177412</v>
      </c>
      <c r="K456" s="5">
        <v>483344.46875</v>
      </c>
      <c r="L456" s="7">
        <v>69.639396667480469</v>
      </c>
      <c r="M456" s="19">
        <v>0</v>
      </c>
      <c r="N456" s="5">
        <v>1085483</v>
      </c>
      <c r="O456" s="5">
        <v>26547</v>
      </c>
      <c r="P456" s="6">
        <v>2.5100000000000002</v>
      </c>
      <c r="Q456" s="12">
        <v>0</v>
      </c>
      <c r="R456" s="5"/>
      <c r="S456" s="21"/>
    </row>
    <row r="457" spans="1:19">
      <c r="A457" s="2">
        <v>101631003</v>
      </c>
      <c r="C457" s="2" t="s">
        <v>540</v>
      </c>
      <c r="D457" s="2" t="s">
        <v>538</v>
      </c>
      <c r="E457" s="2" t="s">
        <v>284</v>
      </c>
      <c r="F457" s="2" t="s">
        <v>16</v>
      </c>
      <c r="G457" s="12">
        <v>9616517</v>
      </c>
      <c r="H457" s="5">
        <v>40149</v>
      </c>
      <c r="I457" s="13">
        <v>0.42</v>
      </c>
      <c r="J457" s="12">
        <v>830016</v>
      </c>
      <c r="K457" s="5">
        <v>282920.46875</v>
      </c>
      <c r="L457" s="7">
        <v>51.713176727294922</v>
      </c>
      <c r="M457" s="19">
        <v>0</v>
      </c>
      <c r="N457" s="5">
        <v>1382732</v>
      </c>
      <c r="O457" s="5">
        <v>52432</v>
      </c>
      <c r="P457" s="6">
        <v>3.94</v>
      </c>
      <c r="Q457" s="12">
        <v>0</v>
      </c>
      <c r="R457" s="5"/>
      <c r="S457" s="21"/>
    </row>
    <row r="458" spans="1:19">
      <c r="A458" s="2">
        <v>101631203</v>
      </c>
      <c r="C458" s="2" t="s">
        <v>541</v>
      </c>
      <c r="D458" s="2" t="s">
        <v>538</v>
      </c>
      <c r="E458" s="2" t="s">
        <v>284</v>
      </c>
      <c r="F458" s="2" t="s">
        <v>16</v>
      </c>
      <c r="G458" s="12">
        <v>7109495</v>
      </c>
      <c r="H458" s="5">
        <v>45847</v>
      </c>
      <c r="I458" s="13">
        <v>0.65</v>
      </c>
      <c r="J458" s="12">
        <v>246030</v>
      </c>
      <c r="K458" s="5">
        <v>3070.840087890625</v>
      </c>
      <c r="L458" s="7">
        <v>1.2639325857162476</v>
      </c>
      <c r="M458" s="19">
        <v>0</v>
      </c>
      <c r="N458" s="5">
        <v>1105518</v>
      </c>
      <c r="O458" s="5">
        <v>26943</v>
      </c>
      <c r="P458" s="6">
        <v>2.5</v>
      </c>
      <c r="Q458" s="12">
        <v>0</v>
      </c>
      <c r="R458" s="5"/>
      <c r="S458" s="21"/>
    </row>
    <row r="459" spans="1:19">
      <c r="A459" s="2">
        <v>101631503</v>
      </c>
      <c r="C459" s="2" t="s">
        <v>542</v>
      </c>
      <c r="D459" s="2" t="s">
        <v>538</v>
      </c>
      <c r="E459" s="2" t="s">
        <v>284</v>
      </c>
      <c r="F459" s="2" t="s">
        <v>16</v>
      </c>
      <c r="G459" s="12">
        <v>7119959</v>
      </c>
      <c r="H459" s="5">
        <v>43931</v>
      </c>
      <c r="I459" s="13">
        <v>0.62</v>
      </c>
      <c r="J459" s="12">
        <v>893889</v>
      </c>
      <c r="K459" s="5">
        <v>360113.28125</v>
      </c>
      <c r="L459" s="7">
        <v>67.465278625488281</v>
      </c>
      <c r="M459" s="19">
        <v>0</v>
      </c>
      <c r="N459" s="5">
        <v>904452</v>
      </c>
      <c r="O459" s="5">
        <v>39471</v>
      </c>
      <c r="P459" s="6">
        <v>4.5600000000000005</v>
      </c>
      <c r="Q459" s="12">
        <v>0</v>
      </c>
      <c r="R459" s="5"/>
      <c r="S459" s="21"/>
    </row>
    <row r="460" spans="1:19">
      <c r="A460" s="2">
        <v>101631703</v>
      </c>
      <c r="C460" s="2" t="s">
        <v>543</v>
      </c>
      <c r="D460" s="2" t="s">
        <v>538</v>
      </c>
      <c r="E460" s="2" t="s">
        <v>284</v>
      </c>
      <c r="F460" s="2" t="s">
        <v>16</v>
      </c>
      <c r="G460" s="12">
        <v>15042408</v>
      </c>
      <c r="H460" s="5">
        <v>129497</v>
      </c>
      <c r="I460" s="13">
        <v>0.86999999999999988</v>
      </c>
      <c r="J460" s="12">
        <v>902268</v>
      </c>
      <c r="K460" s="5">
        <v>182328.484375</v>
      </c>
      <c r="L460" s="7">
        <v>25.325527191162109</v>
      </c>
      <c r="M460" s="19">
        <v>0</v>
      </c>
      <c r="N460" s="5">
        <v>2711892</v>
      </c>
      <c r="O460" s="5">
        <v>21604</v>
      </c>
      <c r="P460" s="6">
        <v>0.8</v>
      </c>
      <c r="Q460" s="12">
        <v>0</v>
      </c>
      <c r="R460" s="5"/>
      <c r="S460" s="21"/>
    </row>
    <row r="461" spans="1:19">
      <c r="A461" s="2">
        <v>101631803</v>
      </c>
      <c r="C461" s="2" t="s">
        <v>544</v>
      </c>
      <c r="D461" s="2" t="s">
        <v>538</v>
      </c>
      <c r="E461" s="2" t="s">
        <v>284</v>
      </c>
      <c r="F461" s="2" t="s">
        <v>16</v>
      </c>
      <c r="G461" s="12">
        <v>11191222</v>
      </c>
      <c r="H461" s="5">
        <v>123028</v>
      </c>
      <c r="I461" s="13">
        <v>1.1100000000000001</v>
      </c>
      <c r="J461" s="12">
        <v>2041771</v>
      </c>
      <c r="K461" s="5">
        <v>860227.9375</v>
      </c>
      <c r="L461" s="7">
        <v>72.805465698242188</v>
      </c>
      <c r="M461" s="19">
        <v>0</v>
      </c>
      <c r="N461" s="5">
        <v>1645250</v>
      </c>
      <c r="O461" s="5">
        <v>26130</v>
      </c>
      <c r="P461" s="6">
        <v>1.6099999999999999</v>
      </c>
      <c r="Q461" s="12">
        <v>0</v>
      </c>
      <c r="R461" s="5"/>
      <c r="S461" s="21"/>
    </row>
    <row r="462" spans="1:19">
      <c r="A462" s="2">
        <v>101631903</v>
      </c>
      <c r="C462" s="2" t="s">
        <v>545</v>
      </c>
      <c r="D462" s="2" t="s">
        <v>538</v>
      </c>
      <c r="E462" s="2" t="s">
        <v>28</v>
      </c>
      <c r="F462" s="2" t="s">
        <v>16</v>
      </c>
      <c r="G462" s="12">
        <v>5336006</v>
      </c>
      <c r="H462" s="5">
        <v>20192</v>
      </c>
      <c r="I462" s="13">
        <v>0.38</v>
      </c>
      <c r="J462" s="12">
        <v>282400</v>
      </c>
      <c r="K462" s="5">
        <v>51874.41015625</v>
      </c>
      <c r="L462" s="7">
        <v>22.502668380737305</v>
      </c>
      <c r="M462" s="19">
        <v>0</v>
      </c>
      <c r="N462" s="5">
        <v>859710</v>
      </c>
      <c r="O462" s="5">
        <v>20445</v>
      </c>
      <c r="P462" s="6">
        <v>2.44</v>
      </c>
      <c r="Q462" s="12">
        <v>0</v>
      </c>
      <c r="R462" s="5"/>
      <c r="S462" s="21"/>
    </row>
    <row r="463" spans="1:19">
      <c r="A463" s="2">
        <v>101632403</v>
      </c>
      <c r="C463" s="2" t="s">
        <v>546</v>
      </c>
      <c r="D463" s="2" t="s">
        <v>538</v>
      </c>
      <c r="E463" s="2" t="s">
        <v>284</v>
      </c>
      <c r="F463" s="2" t="s">
        <v>16</v>
      </c>
      <c r="G463" s="12">
        <v>7190159</v>
      </c>
      <c r="H463" s="5">
        <v>31360</v>
      </c>
      <c r="I463" s="13">
        <v>0.44</v>
      </c>
      <c r="J463" s="12">
        <v>238489</v>
      </c>
      <c r="K463" s="5">
        <v>25991.890625</v>
      </c>
      <c r="L463" s="7">
        <v>12.231643676757813</v>
      </c>
      <c r="M463" s="19">
        <v>0</v>
      </c>
      <c r="N463" s="5">
        <v>998293</v>
      </c>
      <c r="O463" s="5">
        <v>20718</v>
      </c>
      <c r="P463" s="6">
        <v>2.12</v>
      </c>
      <c r="Q463" s="12">
        <v>97279</v>
      </c>
      <c r="R463" s="5">
        <v>11401</v>
      </c>
      <c r="S463" s="21">
        <v>13.275810241699219</v>
      </c>
    </row>
    <row r="464" spans="1:19">
      <c r="A464" s="2">
        <v>101633903</v>
      </c>
      <c r="C464" s="2" t="s">
        <v>547</v>
      </c>
      <c r="D464" s="2" t="s">
        <v>538</v>
      </c>
      <c r="E464" s="2" t="s">
        <v>284</v>
      </c>
      <c r="F464" s="2" t="s">
        <v>16</v>
      </c>
      <c r="G464" s="12">
        <v>11307408</v>
      </c>
      <c r="H464" s="5">
        <v>53129</v>
      </c>
      <c r="I464" s="13">
        <v>0.47000000000000003</v>
      </c>
      <c r="J464" s="12">
        <v>339263</v>
      </c>
      <c r="K464" s="5">
        <v>0</v>
      </c>
      <c r="L464" s="7">
        <v>0</v>
      </c>
      <c r="M464" s="19"/>
      <c r="N464" s="5">
        <v>1731388</v>
      </c>
      <c r="O464" s="5">
        <v>23036</v>
      </c>
      <c r="P464" s="6">
        <v>1.35</v>
      </c>
      <c r="Q464" s="12">
        <v>201732</v>
      </c>
      <c r="R464" s="5">
        <v>11932</v>
      </c>
      <c r="S464" s="21">
        <v>6.2866172790527344</v>
      </c>
    </row>
    <row r="465" spans="1:19">
      <c r="A465" s="2">
        <v>101636503</v>
      </c>
      <c r="C465" s="2" t="s">
        <v>548</v>
      </c>
      <c r="D465" s="2" t="s">
        <v>538</v>
      </c>
      <c r="E465" s="2" t="s">
        <v>28</v>
      </c>
      <c r="F465" s="2" t="s">
        <v>16</v>
      </c>
      <c r="G465" s="12">
        <v>6885908</v>
      </c>
      <c r="H465" s="5">
        <v>82455</v>
      </c>
      <c r="I465" s="13">
        <v>1.21</v>
      </c>
      <c r="J465" s="12">
        <v>335813</v>
      </c>
      <c r="K465" s="5">
        <v>0</v>
      </c>
      <c r="L465" s="7">
        <v>0</v>
      </c>
      <c r="M465" s="19"/>
      <c r="N465" s="5">
        <v>1893638</v>
      </c>
      <c r="O465" s="5">
        <v>64324</v>
      </c>
      <c r="P465" s="6">
        <v>3.52</v>
      </c>
      <c r="Q465" s="12">
        <v>0</v>
      </c>
      <c r="R465" s="5"/>
      <c r="S465" s="21"/>
    </row>
    <row r="466" spans="1:19">
      <c r="A466" s="2">
        <v>101637002</v>
      </c>
      <c r="C466" s="2" t="s">
        <v>549</v>
      </c>
      <c r="D466" s="2" t="s">
        <v>538</v>
      </c>
      <c r="E466" s="2" t="s">
        <v>284</v>
      </c>
      <c r="F466" s="2" t="s">
        <v>16</v>
      </c>
      <c r="G466" s="12">
        <v>15116373</v>
      </c>
      <c r="H466" s="5">
        <v>124922</v>
      </c>
      <c r="I466" s="13">
        <v>0.83</v>
      </c>
      <c r="J466" s="12">
        <v>3338291</v>
      </c>
      <c r="K466" s="5">
        <v>1398994</v>
      </c>
      <c r="L466" s="7">
        <v>72.139228820800781</v>
      </c>
      <c r="M466" s="19">
        <v>0</v>
      </c>
      <c r="N466" s="5">
        <v>2769403</v>
      </c>
      <c r="O466" s="5">
        <v>83001</v>
      </c>
      <c r="P466" s="6">
        <v>3.09</v>
      </c>
      <c r="Q466" s="12">
        <v>0</v>
      </c>
      <c r="R466" s="5"/>
      <c r="S466" s="21"/>
    </row>
    <row r="467" spans="1:19">
      <c r="A467" s="2">
        <v>101638003</v>
      </c>
      <c r="C467" s="2" t="s">
        <v>550</v>
      </c>
      <c r="D467" s="2" t="s">
        <v>538</v>
      </c>
      <c r="E467" s="2" t="s">
        <v>284</v>
      </c>
      <c r="F467" s="2" t="s">
        <v>16</v>
      </c>
      <c r="G467" s="12">
        <v>14341028</v>
      </c>
      <c r="H467" s="5">
        <v>121224</v>
      </c>
      <c r="I467" s="13">
        <v>0.85000000000000009</v>
      </c>
      <c r="J467" s="12">
        <v>1283110</v>
      </c>
      <c r="K467" s="5">
        <v>406286.59375</v>
      </c>
      <c r="L467" s="7">
        <v>46.336193084716797</v>
      </c>
      <c r="M467" s="19">
        <v>0</v>
      </c>
      <c r="N467" s="5">
        <v>2779379</v>
      </c>
      <c r="O467" s="5">
        <v>75439</v>
      </c>
      <c r="P467" s="6">
        <v>2.79</v>
      </c>
      <c r="Q467" s="12">
        <v>329936</v>
      </c>
      <c r="R467" s="5">
        <v>-58510</v>
      </c>
      <c r="S467" s="21">
        <v>-15.062582969665527</v>
      </c>
    </row>
    <row r="468" spans="1:19">
      <c r="A468" s="2">
        <v>101638803</v>
      </c>
      <c r="C468" s="2" t="s">
        <v>551</v>
      </c>
      <c r="D468" s="2" t="s">
        <v>538</v>
      </c>
      <c r="E468" s="2" t="s">
        <v>284</v>
      </c>
      <c r="F468" s="2" t="s">
        <v>16</v>
      </c>
      <c r="G468" s="12">
        <v>11389694</v>
      </c>
      <c r="H468" s="5">
        <v>99679</v>
      </c>
      <c r="I468" s="13">
        <v>0.88</v>
      </c>
      <c r="J468" s="12">
        <v>1646323</v>
      </c>
      <c r="K468" s="5">
        <v>655452.5</v>
      </c>
      <c r="L468" s="7">
        <v>66.149154663085938</v>
      </c>
      <c r="M468" s="19">
        <v>0</v>
      </c>
      <c r="N468" s="5">
        <v>2097818</v>
      </c>
      <c r="O468" s="5">
        <v>70804</v>
      </c>
      <c r="P468" s="6">
        <v>3.49</v>
      </c>
      <c r="Q468" s="12">
        <v>0</v>
      </c>
      <c r="R468" s="5"/>
      <c r="S468" s="21"/>
    </row>
    <row r="469" spans="1:19">
      <c r="A469" s="2">
        <v>119648703</v>
      </c>
      <c r="C469" s="2" t="s">
        <v>552</v>
      </c>
      <c r="D469" s="2" t="s">
        <v>553</v>
      </c>
      <c r="E469" s="2" t="s">
        <v>127</v>
      </c>
      <c r="F469" s="2" t="s">
        <v>16</v>
      </c>
      <c r="G469" s="12">
        <v>11515772</v>
      </c>
      <c r="H469" s="5">
        <v>146736</v>
      </c>
      <c r="I469" s="13">
        <v>1.29</v>
      </c>
      <c r="J469" s="12">
        <v>340935</v>
      </c>
      <c r="K469" s="5">
        <v>0</v>
      </c>
      <c r="L469" s="7">
        <v>0</v>
      </c>
      <c r="M469" s="19"/>
      <c r="N469" s="5">
        <v>2030971</v>
      </c>
      <c r="O469" s="5">
        <v>48961</v>
      </c>
      <c r="P469" s="6">
        <v>2.4699999999999998</v>
      </c>
      <c r="Q469" s="12">
        <v>77163</v>
      </c>
      <c r="R469" s="5">
        <v>14538</v>
      </c>
      <c r="S469" s="21">
        <v>23.214370727539063</v>
      </c>
    </row>
    <row r="470" spans="1:19">
      <c r="A470" s="2">
        <v>119648903</v>
      </c>
      <c r="C470" s="2" t="s">
        <v>554</v>
      </c>
      <c r="D470" s="2" t="s">
        <v>553</v>
      </c>
      <c r="E470" s="2" t="s">
        <v>127</v>
      </c>
      <c r="F470" s="2" t="s">
        <v>16</v>
      </c>
      <c r="G470" s="12">
        <v>7250119</v>
      </c>
      <c r="H470" s="5">
        <v>98889</v>
      </c>
      <c r="I470" s="13">
        <v>1.38</v>
      </c>
      <c r="J470" s="12">
        <v>239366</v>
      </c>
      <c r="K470" s="5">
        <v>0</v>
      </c>
      <c r="L470" s="7">
        <v>0</v>
      </c>
      <c r="M470" s="19"/>
      <c r="N470" s="5">
        <v>1485885</v>
      </c>
      <c r="O470" s="5">
        <v>23632</v>
      </c>
      <c r="P470" s="6">
        <v>1.6199999999999999</v>
      </c>
      <c r="Q470" s="12">
        <v>0</v>
      </c>
      <c r="R470" s="5"/>
      <c r="S470" s="21"/>
    </row>
    <row r="471" spans="1:19">
      <c r="A471" s="2">
        <v>107650603</v>
      </c>
      <c r="C471" s="2" t="s">
        <v>555</v>
      </c>
      <c r="D471" s="2" t="s">
        <v>556</v>
      </c>
      <c r="E471" s="2" t="s">
        <v>284</v>
      </c>
      <c r="F471" s="2" t="s">
        <v>16</v>
      </c>
      <c r="G471" s="12">
        <v>11672320</v>
      </c>
      <c r="H471" s="5">
        <v>132142</v>
      </c>
      <c r="I471" s="13">
        <v>1.1499999999999999</v>
      </c>
      <c r="J471" s="12">
        <v>2408826</v>
      </c>
      <c r="K471" s="5">
        <v>981986.625</v>
      </c>
      <c r="L471" s="7">
        <v>68.822509765625</v>
      </c>
      <c r="M471" s="19">
        <v>0</v>
      </c>
      <c r="N471" s="5">
        <v>2012222</v>
      </c>
      <c r="O471" s="5">
        <v>20109</v>
      </c>
      <c r="P471" s="6">
        <v>1.01</v>
      </c>
      <c r="Q471" s="12">
        <v>0</v>
      </c>
      <c r="R471" s="5"/>
      <c r="S471" s="21"/>
    </row>
    <row r="472" spans="1:19">
      <c r="A472" s="2">
        <v>107650703</v>
      </c>
      <c r="C472" s="2" t="s">
        <v>557</v>
      </c>
      <c r="D472" s="2" t="s">
        <v>556</v>
      </c>
      <c r="E472" s="2" t="s">
        <v>284</v>
      </c>
      <c r="F472" s="2" t="s">
        <v>16</v>
      </c>
      <c r="G472" s="12">
        <v>6935376</v>
      </c>
      <c r="H472" s="5">
        <v>42156</v>
      </c>
      <c r="I472" s="13">
        <v>0.61</v>
      </c>
      <c r="J472" s="12">
        <v>671574</v>
      </c>
      <c r="K472" s="5">
        <v>201535.375</v>
      </c>
      <c r="L472" s="7">
        <v>42.8763427734375</v>
      </c>
      <c r="M472" s="19">
        <v>0</v>
      </c>
      <c r="N472" s="5">
        <v>1553127</v>
      </c>
      <c r="O472" s="5">
        <v>45378</v>
      </c>
      <c r="P472" s="6">
        <v>3.01</v>
      </c>
      <c r="Q472" s="12">
        <v>0</v>
      </c>
      <c r="R472" s="5"/>
      <c r="S472" s="21"/>
    </row>
    <row r="473" spans="1:19">
      <c r="A473" s="2">
        <v>107651603</v>
      </c>
      <c r="C473" s="2" t="s">
        <v>558</v>
      </c>
      <c r="D473" s="2" t="s">
        <v>556</v>
      </c>
      <c r="E473" s="2" t="s">
        <v>284</v>
      </c>
      <c r="F473" s="2" t="s">
        <v>16</v>
      </c>
      <c r="G473" s="12">
        <v>13076433</v>
      </c>
      <c r="H473" s="5">
        <v>64808</v>
      </c>
      <c r="I473" s="13">
        <v>0.5</v>
      </c>
      <c r="J473" s="12">
        <v>1592223</v>
      </c>
      <c r="K473" s="5">
        <v>599654</v>
      </c>
      <c r="L473" s="7">
        <v>60.414344787597656</v>
      </c>
      <c r="M473" s="19">
        <v>0</v>
      </c>
      <c r="N473" s="5">
        <v>2095687</v>
      </c>
      <c r="O473" s="5">
        <v>23991</v>
      </c>
      <c r="P473" s="6">
        <v>1.1599999999999999</v>
      </c>
      <c r="Q473" s="12">
        <v>146700</v>
      </c>
      <c r="R473" s="5">
        <v>5421</v>
      </c>
      <c r="S473" s="21">
        <v>3.8370883464813232</v>
      </c>
    </row>
    <row r="474" spans="1:19">
      <c r="A474" s="2">
        <v>107652603</v>
      </c>
      <c r="C474" s="2" t="s">
        <v>559</v>
      </c>
      <c r="D474" s="2" t="s">
        <v>556</v>
      </c>
      <c r="E474" s="2" t="s">
        <v>284</v>
      </c>
      <c r="F474" s="2" t="s">
        <v>16</v>
      </c>
      <c r="G474" s="12">
        <v>8461977</v>
      </c>
      <c r="H474" s="5">
        <v>70305</v>
      </c>
      <c r="I474" s="13">
        <v>0.84</v>
      </c>
      <c r="J474" s="12">
        <v>384719</v>
      </c>
      <c r="K474" s="5">
        <v>25131.6796875</v>
      </c>
      <c r="L474" s="7">
        <v>6.9890341758728027</v>
      </c>
      <c r="M474" s="19">
        <v>0</v>
      </c>
      <c r="N474" s="5">
        <v>2343511</v>
      </c>
      <c r="O474" s="5">
        <v>75908</v>
      </c>
      <c r="P474" s="6">
        <v>3.35</v>
      </c>
      <c r="Q474" s="12">
        <v>0</v>
      </c>
      <c r="R474" s="5"/>
      <c r="S474" s="21"/>
    </row>
    <row r="475" spans="1:19">
      <c r="A475" s="2">
        <v>107653102</v>
      </c>
      <c r="C475" s="2" t="s">
        <v>560</v>
      </c>
      <c r="D475" s="2" t="s">
        <v>556</v>
      </c>
      <c r="E475" s="2" t="s">
        <v>284</v>
      </c>
      <c r="F475" s="2" t="s">
        <v>16</v>
      </c>
      <c r="G475" s="12">
        <v>13636670</v>
      </c>
      <c r="H475" s="5">
        <v>142613</v>
      </c>
      <c r="I475" s="13">
        <v>1.06</v>
      </c>
      <c r="J475" s="12">
        <v>2964634</v>
      </c>
      <c r="K475" s="5">
        <v>1223910.5</v>
      </c>
      <c r="L475" s="7">
        <v>70.310447692871094</v>
      </c>
      <c r="M475" s="19">
        <v>0</v>
      </c>
      <c r="N475" s="5">
        <v>2654050</v>
      </c>
      <c r="O475" s="5">
        <v>40182</v>
      </c>
      <c r="P475" s="6">
        <v>1.54</v>
      </c>
      <c r="Q475" s="12">
        <v>0</v>
      </c>
      <c r="R475" s="5"/>
      <c r="S475" s="21"/>
    </row>
    <row r="476" spans="1:19">
      <c r="A476" s="2">
        <v>107653203</v>
      </c>
      <c r="C476" s="2" t="s">
        <v>561</v>
      </c>
      <c r="D476" s="2" t="s">
        <v>556</v>
      </c>
      <c r="E476" s="2" t="s">
        <v>284</v>
      </c>
      <c r="F476" s="2" t="s">
        <v>16</v>
      </c>
      <c r="G476" s="12">
        <v>13172853</v>
      </c>
      <c r="H476" s="5">
        <v>52434</v>
      </c>
      <c r="I476" s="13">
        <v>0.4</v>
      </c>
      <c r="J476" s="12">
        <v>2341784</v>
      </c>
      <c r="K476" s="5">
        <v>957297.5</v>
      </c>
      <c r="L476" s="7">
        <v>69.14459228515625</v>
      </c>
      <c r="M476" s="19">
        <v>0</v>
      </c>
      <c r="N476" s="5">
        <v>2644084</v>
      </c>
      <c r="O476" s="5">
        <v>54336</v>
      </c>
      <c r="P476" s="6">
        <v>2.1</v>
      </c>
      <c r="Q476" s="12">
        <v>0</v>
      </c>
      <c r="R476" s="5"/>
      <c r="S476" s="21"/>
    </row>
    <row r="477" spans="1:19">
      <c r="A477" s="2">
        <v>107653802</v>
      </c>
      <c r="C477" s="2" t="s">
        <v>562</v>
      </c>
      <c r="D477" s="2" t="s">
        <v>556</v>
      </c>
      <c r="E477" s="2" t="s">
        <v>284</v>
      </c>
      <c r="F477" s="2" t="s">
        <v>16</v>
      </c>
      <c r="G477" s="12">
        <v>21482065</v>
      </c>
      <c r="H477" s="5">
        <v>135846</v>
      </c>
      <c r="I477" s="13">
        <v>0.64</v>
      </c>
      <c r="J477" s="12">
        <v>2832773</v>
      </c>
      <c r="K477" s="5">
        <v>1062683.25</v>
      </c>
      <c r="L477" s="7">
        <v>60.035556793212891</v>
      </c>
      <c r="M477" s="19">
        <v>0</v>
      </c>
      <c r="N477" s="5">
        <v>4096068</v>
      </c>
      <c r="O477" s="5">
        <v>18530</v>
      </c>
      <c r="P477" s="6">
        <v>0.44999999999999996</v>
      </c>
      <c r="Q477" s="12">
        <v>0</v>
      </c>
      <c r="R477" s="5"/>
      <c r="S477" s="21"/>
    </row>
    <row r="478" spans="1:19">
      <c r="A478" s="2">
        <v>107654103</v>
      </c>
      <c r="C478" s="2" t="s">
        <v>563</v>
      </c>
      <c r="D478" s="2" t="s">
        <v>556</v>
      </c>
      <c r="E478" s="2" t="s">
        <v>284</v>
      </c>
      <c r="F478" s="2" t="s">
        <v>16</v>
      </c>
      <c r="G478" s="12">
        <v>10375353</v>
      </c>
      <c r="H478" s="5">
        <v>87222</v>
      </c>
      <c r="I478" s="13">
        <v>0.85000000000000009</v>
      </c>
      <c r="J478" s="12">
        <v>1397144</v>
      </c>
      <c r="K478" s="5">
        <v>574802.9375</v>
      </c>
      <c r="L478" s="7">
        <v>69.898361206054688</v>
      </c>
      <c r="M478" s="19">
        <v>0</v>
      </c>
      <c r="N478" s="5">
        <v>1392820</v>
      </c>
      <c r="O478" s="5">
        <v>12751</v>
      </c>
      <c r="P478" s="6">
        <v>0.91999999999999993</v>
      </c>
      <c r="Q478" s="12">
        <v>0</v>
      </c>
      <c r="R478" s="5"/>
      <c r="S478" s="21"/>
    </row>
    <row r="479" spans="1:19">
      <c r="A479" s="2">
        <v>107654403</v>
      </c>
      <c r="C479" s="2" t="s">
        <v>564</v>
      </c>
      <c r="D479" s="2" t="s">
        <v>556</v>
      </c>
      <c r="E479" s="2" t="s">
        <v>284</v>
      </c>
      <c r="F479" s="2" t="s">
        <v>16</v>
      </c>
      <c r="G479" s="12">
        <v>18652465</v>
      </c>
      <c r="H479" s="5">
        <v>145424</v>
      </c>
      <c r="I479" s="13">
        <v>0.79</v>
      </c>
      <c r="J479" s="12">
        <v>2372424</v>
      </c>
      <c r="K479" s="5">
        <v>871150</v>
      </c>
      <c r="L479" s="7">
        <v>58.027378082275391</v>
      </c>
      <c r="M479" s="19">
        <v>0</v>
      </c>
      <c r="N479" s="5">
        <v>3363185</v>
      </c>
      <c r="O479" s="5">
        <v>77783</v>
      </c>
      <c r="P479" s="6">
        <v>2.37</v>
      </c>
      <c r="Q479" s="12">
        <v>0</v>
      </c>
      <c r="R479" s="5"/>
      <c r="S479" s="21"/>
    </row>
    <row r="480" spans="1:19">
      <c r="A480" s="2">
        <v>107654903</v>
      </c>
      <c r="C480" s="2" t="s">
        <v>565</v>
      </c>
      <c r="D480" s="2" t="s">
        <v>556</v>
      </c>
      <c r="E480" s="2" t="s">
        <v>284</v>
      </c>
      <c r="F480" s="2" t="s">
        <v>16</v>
      </c>
      <c r="G480" s="12">
        <v>7180569</v>
      </c>
      <c r="H480" s="5">
        <v>54986</v>
      </c>
      <c r="I480" s="13">
        <v>0.77</v>
      </c>
      <c r="J480" s="12">
        <v>167418</v>
      </c>
      <c r="K480" s="5">
        <v>0</v>
      </c>
      <c r="L480" s="7">
        <v>0</v>
      </c>
      <c r="M480" s="19"/>
      <c r="N480" s="5">
        <v>1309598</v>
      </c>
      <c r="O480" s="5">
        <v>26942</v>
      </c>
      <c r="P480" s="6">
        <v>2.1</v>
      </c>
      <c r="Q480" s="12">
        <v>0</v>
      </c>
      <c r="R480" s="5"/>
      <c r="S480" s="21"/>
    </row>
    <row r="481" spans="1:19">
      <c r="A481" s="2">
        <v>107655803</v>
      </c>
      <c r="C481" s="2" t="s">
        <v>566</v>
      </c>
      <c r="D481" s="2" t="s">
        <v>556</v>
      </c>
      <c r="E481" s="2" t="s">
        <v>284</v>
      </c>
      <c r="F481" s="2" t="s">
        <v>16</v>
      </c>
      <c r="G481" s="12">
        <v>7181420</v>
      </c>
      <c r="H481" s="5">
        <v>62723</v>
      </c>
      <c r="I481" s="13">
        <v>0.88</v>
      </c>
      <c r="J481" s="12">
        <v>360091</v>
      </c>
      <c r="K481" s="5">
        <v>79830.1328125</v>
      </c>
      <c r="L481" s="7">
        <v>28.484222412109375</v>
      </c>
      <c r="M481" s="19">
        <v>0</v>
      </c>
      <c r="N481" s="5">
        <v>991042</v>
      </c>
      <c r="O481" s="5">
        <v>20393</v>
      </c>
      <c r="P481" s="6">
        <v>2.1</v>
      </c>
      <c r="Q481" s="12">
        <v>0</v>
      </c>
      <c r="R481" s="5"/>
      <c r="S481" s="21"/>
    </row>
    <row r="482" spans="1:19">
      <c r="A482" s="2">
        <v>107655903</v>
      </c>
      <c r="C482" s="2" t="s">
        <v>567</v>
      </c>
      <c r="D482" s="2" t="s">
        <v>556</v>
      </c>
      <c r="E482" s="2" t="s">
        <v>284</v>
      </c>
      <c r="F482" s="2" t="s">
        <v>16</v>
      </c>
      <c r="G482" s="12">
        <v>10895881</v>
      </c>
      <c r="H482" s="5">
        <v>70724</v>
      </c>
      <c r="I482" s="13">
        <v>0.65</v>
      </c>
      <c r="J482" s="12">
        <v>1210695</v>
      </c>
      <c r="K482" s="5">
        <v>433174.8125</v>
      </c>
      <c r="L482" s="7">
        <v>55.712356567382813</v>
      </c>
      <c r="M482" s="19">
        <v>0</v>
      </c>
      <c r="N482" s="5">
        <v>1805143</v>
      </c>
      <c r="O482" s="5">
        <v>24035</v>
      </c>
      <c r="P482" s="6">
        <v>1.35</v>
      </c>
      <c r="Q482" s="12">
        <v>0</v>
      </c>
      <c r="R482" s="5"/>
      <c r="S482" s="21"/>
    </row>
    <row r="483" spans="1:19">
      <c r="A483" s="2">
        <v>107656303</v>
      </c>
      <c r="C483" s="2" t="s">
        <v>568</v>
      </c>
      <c r="D483" s="2" t="s">
        <v>556</v>
      </c>
      <c r="E483" s="2" t="s">
        <v>284</v>
      </c>
      <c r="F483" s="2" t="s">
        <v>16</v>
      </c>
      <c r="G483" s="12">
        <v>17679300</v>
      </c>
      <c r="H483" s="5">
        <v>165206</v>
      </c>
      <c r="I483" s="13">
        <v>0.94000000000000006</v>
      </c>
      <c r="J483" s="12">
        <v>2854408</v>
      </c>
      <c r="K483" s="5">
        <v>1186754.625</v>
      </c>
      <c r="L483" s="7">
        <v>71.16314697265625</v>
      </c>
      <c r="M483" s="19">
        <v>0</v>
      </c>
      <c r="N483" s="5">
        <v>3010446</v>
      </c>
      <c r="O483" s="5">
        <v>78082</v>
      </c>
      <c r="P483" s="6">
        <v>2.6599999999999997</v>
      </c>
      <c r="Q483" s="12">
        <v>0</v>
      </c>
      <c r="R483" s="5"/>
      <c r="S483" s="21"/>
    </row>
    <row r="484" spans="1:19">
      <c r="A484" s="2">
        <v>107656502</v>
      </c>
      <c r="C484" s="2" t="s">
        <v>569</v>
      </c>
      <c r="D484" s="2" t="s">
        <v>556</v>
      </c>
      <c r="E484" s="2" t="s">
        <v>284</v>
      </c>
      <c r="F484" s="2" t="s">
        <v>16</v>
      </c>
      <c r="G484" s="12">
        <v>18626062</v>
      </c>
      <c r="H484" s="5">
        <v>88367</v>
      </c>
      <c r="I484" s="13">
        <v>0.48</v>
      </c>
      <c r="J484" s="12">
        <v>4555905</v>
      </c>
      <c r="K484" s="5">
        <v>1942246.5</v>
      </c>
      <c r="L484" s="7">
        <v>74.311416625976563</v>
      </c>
      <c r="M484" s="19">
        <v>0</v>
      </c>
      <c r="N484" s="5">
        <v>3545089</v>
      </c>
      <c r="O484" s="5">
        <v>61117</v>
      </c>
      <c r="P484" s="6">
        <v>1.7500000000000002</v>
      </c>
      <c r="Q484" s="12">
        <v>0</v>
      </c>
      <c r="R484" s="5"/>
      <c r="S484" s="21"/>
    </row>
    <row r="485" spans="1:19">
      <c r="A485" s="2">
        <v>107657103</v>
      </c>
      <c r="C485" s="2" t="s">
        <v>570</v>
      </c>
      <c r="D485" s="2" t="s">
        <v>556</v>
      </c>
      <c r="E485" s="2" t="s">
        <v>284</v>
      </c>
      <c r="F485" s="2" t="s">
        <v>16</v>
      </c>
      <c r="G485" s="12">
        <v>15980344</v>
      </c>
      <c r="H485" s="5">
        <v>55440</v>
      </c>
      <c r="I485" s="13">
        <v>0.35000000000000003</v>
      </c>
      <c r="J485" s="12">
        <v>930915</v>
      </c>
      <c r="K485" s="5">
        <v>175348.890625</v>
      </c>
      <c r="L485" s="7">
        <v>23.207616806030273</v>
      </c>
      <c r="M485" s="19">
        <v>0</v>
      </c>
      <c r="N485" s="5">
        <v>2983843</v>
      </c>
      <c r="O485" s="5">
        <v>20644</v>
      </c>
      <c r="P485" s="6">
        <v>0.70000000000000007</v>
      </c>
      <c r="Q485" s="12">
        <v>0</v>
      </c>
      <c r="R485" s="5"/>
      <c r="S485" s="21"/>
    </row>
    <row r="486" spans="1:19">
      <c r="A486" s="2">
        <v>107657503</v>
      </c>
      <c r="C486" s="2" t="s">
        <v>571</v>
      </c>
      <c r="D486" s="2" t="s">
        <v>556</v>
      </c>
      <c r="E486" s="2" t="s">
        <v>284</v>
      </c>
      <c r="F486" s="2" t="s">
        <v>16</v>
      </c>
      <c r="G486" s="12">
        <v>11154118</v>
      </c>
      <c r="H486" s="5">
        <v>68376</v>
      </c>
      <c r="I486" s="13">
        <v>0.62</v>
      </c>
      <c r="J486" s="12">
        <v>1430679</v>
      </c>
      <c r="K486" s="5">
        <v>536714.0625</v>
      </c>
      <c r="L486" s="7">
        <v>60.037487030029297</v>
      </c>
      <c r="M486" s="19">
        <v>0</v>
      </c>
      <c r="N486" s="5">
        <v>1750464</v>
      </c>
      <c r="O486" s="5">
        <v>28365</v>
      </c>
      <c r="P486" s="6">
        <v>1.6500000000000001</v>
      </c>
      <c r="Q486" s="12">
        <v>0</v>
      </c>
      <c r="R486" s="5"/>
      <c r="S486" s="21"/>
    </row>
    <row r="487" spans="1:19">
      <c r="A487" s="2">
        <v>107658903</v>
      </c>
      <c r="C487" s="2" t="s">
        <v>572</v>
      </c>
      <c r="D487" s="2" t="s">
        <v>556</v>
      </c>
      <c r="E487" s="2" t="s">
        <v>284</v>
      </c>
      <c r="F487" s="2" t="s">
        <v>16</v>
      </c>
      <c r="G487" s="12">
        <v>11115020</v>
      </c>
      <c r="H487" s="5">
        <v>64485</v>
      </c>
      <c r="I487" s="13">
        <v>0.57999999999999996</v>
      </c>
      <c r="J487" s="12">
        <v>1505122</v>
      </c>
      <c r="K487" s="5">
        <v>551929</v>
      </c>
      <c r="L487" s="7">
        <v>57.903175354003906</v>
      </c>
      <c r="M487" s="19">
        <v>0</v>
      </c>
      <c r="N487" s="5">
        <v>1902327</v>
      </c>
      <c r="O487" s="5">
        <v>40563</v>
      </c>
      <c r="P487" s="6">
        <v>2.1800000000000002</v>
      </c>
      <c r="Q487" s="12">
        <v>0</v>
      </c>
      <c r="R487" s="5"/>
      <c r="S487" s="21"/>
    </row>
    <row r="488" spans="1:19">
      <c r="A488" s="2">
        <v>119665003</v>
      </c>
      <c r="C488" s="2" t="s">
        <v>573</v>
      </c>
      <c r="D488" s="2" t="s">
        <v>574</v>
      </c>
      <c r="E488" s="2" t="s">
        <v>127</v>
      </c>
      <c r="F488" s="2" t="s">
        <v>16</v>
      </c>
      <c r="G488" s="12">
        <v>6792981</v>
      </c>
      <c r="H488" s="5">
        <v>46369</v>
      </c>
      <c r="I488" s="13">
        <v>0.69</v>
      </c>
      <c r="J488" s="12">
        <v>332414</v>
      </c>
      <c r="K488" s="5">
        <v>75480.828125</v>
      </c>
      <c r="L488" s="7">
        <v>29.37761116027832</v>
      </c>
      <c r="M488" s="19">
        <v>0</v>
      </c>
      <c r="N488" s="5">
        <v>1177624</v>
      </c>
      <c r="O488" s="5">
        <v>30866</v>
      </c>
      <c r="P488" s="6">
        <v>2.69</v>
      </c>
      <c r="Q488" s="12">
        <v>0</v>
      </c>
      <c r="R488" s="5"/>
      <c r="S488" s="21"/>
    </row>
    <row r="489" spans="1:19">
      <c r="A489" s="2">
        <v>118667503</v>
      </c>
      <c r="C489" s="2" t="s">
        <v>575</v>
      </c>
      <c r="D489" s="2" t="s">
        <v>574</v>
      </c>
      <c r="E489" s="2" t="s">
        <v>127</v>
      </c>
      <c r="F489" s="2" t="s">
        <v>16</v>
      </c>
      <c r="G489" s="12">
        <v>12769127</v>
      </c>
      <c r="H489" s="5">
        <v>60239</v>
      </c>
      <c r="I489" s="13">
        <v>0.47000000000000003</v>
      </c>
      <c r="J489" s="12">
        <v>401678</v>
      </c>
      <c r="K489" s="5">
        <v>0</v>
      </c>
      <c r="L489" s="7">
        <v>0</v>
      </c>
      <c r="M489" s="19"/>
      <c r="N489" s="5">
        <v>2160316</v>
      </c>
      <c r="O489" s="5">
        <v>35010</v>
      </c>
      <c r="P489" s="6">
        <v>1.6500000000000001</v>
      </c>
      <c r="Q489" s="12">
        <v>167259</v>
      </c>
      <c r="R489" s="5">
        <v>31823</v>
      </c>
      <c r="S489" s="21">
        <v>23.496706008911133</v>
      </c>
    </row>
    <row r="490" spans="1:19">
      <c r="A490" s="2">
        <v>112671303</v>
      </c>
      <c r="C490" s="2" t="s">
        <v>576</v>
      </c>
      <c r="D490" s="2" t="s">
        <v>577</v>
      </c>
      <c r="E490" s="2" t="s">
        <v>15</v>
      </c>
      <c r="F490" s="2" t="s">
        <v>16</v>
      </c>
      <c r="G490" s="12">
        <v>13366150</v>
      </c>
      <c r="H490" s="5">
        <v>236410</v>
      </c>
      <c r="I490" s="13">
        <v>1.7999999999999998</v>
      </c>
      <c r="J490" s="12">
        <v>2733146</v>
      </c>
      <c r="K490" s="5">
        <v>1075856</v>
      </c>
      <c r="L490" s="7">
        <v>64.916587829589844</v>
      </c>
      <c r="M490" s="19">
        <v>0</v>
      </c>
      <c r="N490" s="5">
        <v>3057016</v>
      </c>
      <c r="O490" s="5">
        <v>130798</v>
      </c>
      <c r="P490" s="6">
        <v>4.47</v>
      </c>
      <c r="Q490" s="12">
        <v>0</v>
      </c>
      <c r="R490" s="5"/>
      <c r="S490" s="21"/>
    </row>
    <row r="491" spans="1:19">
      <c r="A491" s="2">
        <v>112671603</v>
      </c>
      <c r="C491" s="2" t="s">
        <v>578</v>
      </c>
      <c r="D491" s="2" t="s">
        <v>577</v>
      </c>
      <c r="E491" s="2" t="s">
        <v>15</v>
      </c>
      <c r="F491" s="2" t="s">
        <v>16</v>
      </c>
      <c r="G491" s="12">
        <v>17040873</v>
      </c>
      <c r="H491" s="5">
        <v>235875</v>
      </c>
      <c r="I491" s="13">
        <v>1.4000000000000001</v>
      </c>
      <c r="J491" s="12">
        <v>4637880</v>
      </c>
      <c r="K491" s="5">
        <v>1993950.375</v>
      </c>
      <c r="L491" s="7">
        <v>75.416168212890625</v>
      </c>
      <c r="M491" s="19">
        <v>0</v>
      </c>
      <c r="N491" s="5">
        <v>4560857</v>
      </c>
      <c r="O491" s="5">
        <v>180579</v>
      </c>
      <c r="P491" s="6">
        <v>4.12</v>
      </c>
      <c r="Q491" s="12">
        <v>0</v>
      </c>
      <c r="R491" s="5"/>
      <c r="S491" s="21"/>
    </row>
    <row r="492" spans="1:19">
      <c r="A492" s="2">
        <v>112671803</v>
      </c>
      <c r="C492" s="2" t="s">
        <v>579</v>
      </c>
      <c r="D492" s="2" t="s">
        <v>577</v>
      </c>
      <c r="E492" s="2" t="s">
        <v>15</v>
      </c>
      <c r="F492" s="2" t="s">
        <v>16</v>
      </c>
      <c r="G492" s="12">
        <v>13906043</v>
      </c>
      <c r="H492" s="5">
        <v>134219</v>
      </c>
      <c r="I492" s="13">
        <v>0.97</v>
      </c>
      <c r="J492" s="12">
        <v>1667132</v>
      </c>
      <c r="K492" s="5">
        <v>553161.9375</v>
      </c>
      <c r="L492" s="7">
        <v>49.65679931640625</v>
      </c>
      <c r="M492" s="19">
        <v>0</v>
      </c>
      <c r="N492" s="5">
        <v>3018085</v>
      </c>
      <c r="O492" s="5">
        <v>147818</v>
      </c>
      <c r="P492" s="6">
        <v>5.1499999999999995</v>
      </c>
      <c r="Q492" s="12">
        <v>520011</v>
      </c>
      <c r="R492" s="5">
        <v>115484</v>
      </c>
      <c r="S492" s="21">
        <v>28.547908782958984</v>
      </c>
    </row>
    <row r="493" spans="1:19">
      <c r="A493" s="2">
        <v>112672203</v>
      </c>
      <c r="C493" s="2" t="s">
        <v>580</v>
      </c>
      <c r="D493" s="2" t="s">
        <v>577</v>
      </c>
      <c r="E493" s="2" t="s">
        <v>15</v>
      </c>
      <c r="F493" s="2" t="s">
        <v>16</v>
      </c>
      <c r="G493" s="12">
        <v>9489202</v>
      </c>
      <c r="H493" s="5">
        <v>76010</v>
      </c>
      <c r="I493" s="13">
        <v>0.80999999999999994</v>
      </c>
      <c r="J493" s="12">
        <v>670036</v>
      </c>
      <c r="K493" s="5">
        <v>147682.53125</v>
      </c>
      <c r="L493" s="7">
        <v>28.272527694702148</v>
      </c>
      <c r="M493" s="19">
        <v>0</v>
      </c>
      <c r="N493" s="5">
        <v>2512124</v>
      </c>
      <c r="O493" s="5">
        <v>44662</v>
      </c>
      <c r="P493" s="6">
        <v>1.81</v>
      </c>
      <c r="Q493" s="12">
        <v>208255</v>
      </c>
      <c r="R493" s="5">
        <v>23120</v>
      </c>
      <c r="S493" s="21">
        <v>12.488183975219727</v>
      </c>
    </row>
    <row r="494" spans="1:19">
      <c r="A494" s="2">
        <v>112672803</v>
      </c>
      <c r="C494" s="2" t="s">
        <v>581</v>
      </c>
      <c r="D494" s="2" t="s">
        <v>577</v>
      </c>
      <c r="E494" s="2" t="s">
        <v>15</v>
      </c>
      <c r="F494" s="2" t="s">
        <v>16</v>
      </c>
      <c r="G494" s="12">
        <v>6931733</v>
      </c>
      <c r="H494" s="5">
        <v>133763</v>
      </c>
      <c r="I494" s="13">
        <v>1.97</v>
      </c>
      <c r="J494" s="12">
        <v>2570100</v>
      </c>
      <c r="K494" s="5">
        <v>1186750.375</v>
      </c>
      <c r="L494" s="7">
        <v>85.788177490234375</v>
      </c>
      <c r="M494" s="19">
        <v>4.7378811836242676</v>
      </c>
      <c r="N494" s="5">
        <v>1522324</v>
      </c>
      <c r="O494" s="5">
        <v>55842</v>
      </c>
      <c r="P494" s="6">
        <v>3.81</v>
      </c>
      <c r="Q494" s="12">
        <v>59887</v>
      </c>
      <c r="R494" s="5">
        <v>774</v>
      </c>
      <c r="S494" s="21">
        <v>1.309356689453125</v>
      </c>
    </row>
    <row r="495" spans="1:19">
      <c r="A495" s="2">
        <v>112674403</v>
      </c>
      <c r="C495" s="2" t="s">
        <v>582</v>
      </c>
      <c r="D495" s="2" t="s">
        <v>577</v>
      </c>
      <c r="E495" s="2" t="s">
        <v>15</v>
      </c>
      <c r="F495" s="2" t="s">
        <v>16</v>
      </c>
      <c r="G495" s="12">
        <v>15371832</v>
      </c>
      <c r="H495" s="5">
        <v>178318</v>
      </c>
      <c r="I495" s="13">
        <v>1.17</v>
      </c>
      <c r="J495" s="12">
        <v>1605554</v>
      </c>
      <c r="K495" s="5">
        <v>531416.75</v>
      </c>
      <c r="L495" s="7">
        <v>49.47381591796875</v>
      </c>
      <c r="M495" s="19">
        <v>0</v>
      </c>
      <c r="N495" s="5">
        <v>2904463</v>
      </c>
      <c r="O495" s="5">
        <v>114900</v>
      </c>
      <c r="P495" s="6">
        <v>4.12</v>
      </c>
      <c r="Q495" s="12">
        <v>0</v>
      </c>
      <c r="R495" s="5"/>
      <c r="S495" s="21"/>
    </row>
    <row r="496" spans="1:19">
      <c r="A496" s="2">
        <v>115674603</v>
      </c>
      <c r="C496" s="2" t="s">
        <v>583</v>
      </c>
      <c r="D496" s="2" t="s">
        <v>577</v>
      </c>
      <c r="E496" s="2" t="s">
        <v>15</v>
      </c>
      <c r="F496" s="2" t="s">
        <v>16</v>
      </c>
      <c r="G496" s="12">
        <v>10353692</v>
      </c>
      <c r="H496" s="5">
        <v>107237</v>
      </c>
      <c r="I496" s="13">
        <v>1.05</v>
      </c>
      <c r="J496" s="12">
        <v>2668216</v>
      </c>
      <c r="K496" s="5">
        <v>1142055.375</v>
      </c>
      <c r="L496" s="7">
        <v>74.831916809082031</v>
      </c>
      <c r="M496" s="19">
        <v>0</v>
      </c>
      <c r="N496" s="5">
        <v>2424534</v>
      </c>
      <c r="O496" s="5">
        <v>15746</v>
      </c>
      <c r="P496" s="6">
        <v>0.65</v>
      </c>
      <c r="Q496" s="12">
        <v>37942</v>
      </c>
      <c r="R496" s="5">
        <v>-175</v>
      </c>
      <c r="S496" s="21">
        <v>-0.4591127336025238</v>
      </c>
    </row>
    <row r="497" spans="1:19">
      <c r="A497" s="2">
        <v>112675503</v>
      </c>
      <c r="C497" s="2" t="s">
        <v>584</v>
      </c>
      <c r="D497" s="2" t="s">
        <v>577</v>
      </c>
      <c r="E497" s="2" t="s">
        <v>15</v>
      </c>
      <c r="F497" s="2" t="s">
        <v>16</v>
      </c>
      <c r="G497" s="12">
        <v>18379618</v>
      </c>
      <c r="H497" s="5">
        <v>142405</v>
      </c>
      <c r="I497" s="13">
        <v>0.77999999999999992</v>
      </c>
      <c r="J497" s="12">
        <v>3163219</v>
      </c>
      <c r="K497" s="5">
        <v>1156891.5</v>
      </c>
      <c r="L497" s="7">
        <v>57.662147521972656</v>
      </c>
      <c r="M497" s="19">
        <v>0</v>
      </c>
      <c r="N497" s="5">
        <v>4619210</v>
      </c>
      <c r="O497" s="5">
        <v>130290</v>
      </c>
      <c r="P497" s="6">
        <v>2.9000000000000004</v>
      </c>
      <c r="Q497" s="12">
        <v>125441</v>
      </c>
      <c r="R497" s="5">
        <v>-63836</v>
      </c>
      <c r="S497" s="21">
        <v>-33.726230621337891</v>
      </c>
    </row>
    <row r="498" spans="1:19">
      <c r="A498" s="2">
        <v>112676203</v>
      </c>
      <c r="C498" s="2" t="s">
        <v>585</v>
      </c>
      <c r="D498" s="2" t="s">
        <v>577</v>
      </c>
      <c r="E498" s="2" t="s">
        <v>15</v>
      </c>
      <c r="F498" s="2" t="s">
        <v>16</v>
      </c>
      <c r="G498" s="12">
        <v>10532715</v>
      </c>
      <c r="H498" s="5">
        <v>76898</v>
      </c>
      <c r="I498" s="13">
        <v>0.74</v>
      </c>
      <c r="J498" s="12">
        <v>438108</v>
      </c>
      <c r="K498" s="5">
        <v>0</v>
      </c>
      <c r="L498" s="7">
        <v>0</v>
      </c>
      <c r="M498" s="19"/>
      <c r="N498" s="5">
        <v>2346574</v>
      </c>
      <c r="O498" s="5">
        <v>43831</v>
      </c>
      <c r="P498" s="6">
        <v>1.9</v>
      </c>
      <c r="Q498" s="12">
        <v>159703</v>
      </c>
      <c r="R498" s="5">
        <v>-23106</v>
      </c>
      <c r="S498" s="21">
        <v>-12.639421463012695</v>
      </c>
    </row>
    <row r="499" spans="1:19">
      <c r="A499" s="2">
        <v>112676403</v>
      </c>
      <c r="C499" s="2" t="s">
        <v>586</v>
      </c>
      <c r="D499" s="2" t="s">
        <v>577</v>
      </c>
      <c r="E499" s="2" t="s">
        <v>15</v>
      </c>
      <c r="F499" s="2" t="s">
        <v>16</v>
      </c>
      <c r="G499" s="12">
        <v>14203014</v>
      </c>
      <c r="H499" s="5">
        <v>204481</v>
      </c>
      <c r="I499" s="13">
        <v>1.46</v>
      </c>
      <c r="J499" s="12">
        <v>2600645</v>
      </c>
      <c r="K499" s="5">
        <v>1039495.3125</v>
      </c>
      <c r="L499" s="7">
        <v>66.585243225097656</v>
      </c>
      <c r="M499" s="19">
        <v>0</v>
      </c>
      <c r="N499" s="5">
        <v>3307903</v>
      </c>
      <c r="O499" s="5">
        <v>147535</v>
      </c>
      <c r="P499" s="6">
        <v>4.67</v>
      </c>
      <c r="Q499" s="12">
        <v>0</v>
      </c>
      <c r="R499" s="5"/>
      <c r="S499" s="21"/>
    </row>
    <row r="500" spans="1:19">
      <c r="A500" s="2">
        <v>112676503</v>
      </c>
      <c r="C500" s="2" t="s">
        <v>587</v>
      </c>
      <c r="D500" s="2" t="s">
        <v>577</v>
      </c>
      <c r="E500" s="2" t="s">
        <v>15</v>
      </c>
      <c r="F500" s="2" t="s">
        <v>16</v>
      </c>
      <c r="G500" s="12">
        <v>9703463</v>
      </c>
      <c r="H500" s="5">
        <v>49292</v>
      </c>
      <c r="I500" s="13">
        <v>0.51</v>
      </c>
      <c r="J500" s="12">
        <v>1426216</v>
      </c>
      <c r="K500" s="5">
        <v>519925.40625</v>
      </c>
      <c r="L500" s="7">
        <v>57.368511199951172</v>
      </c>
      <c r="M500" s="19">
        <v>0</v>
      </c>
      <c r="N500" s="5">
        <v>2504107</v>
      </c>
      <c r="O500" s="5">
        <v>68900</v>
      </c>
      <c r="P500" s="6">
        <v>2.83</v>
      </c>
      <c r="Q500" s="12">
        <v>0</v>
      </c>
      <c r="R500" s="5"/>
      <c r="S500" s="21"/>
    </row>
    <row r="501" spans="1:19">
      <c r="A501" s="2">
        <v>112676703</v>
      </c>
      <c r="C501" s="2" t="s">
        <v>588</v>
      </c>
      <c r="D501" s="2" t="s">
        <v>577</v>
      </c>
      <c r="E501" s="2" t="s">
        <v>15</v>
      </c>
      <c r="F501" s="2" t="s">
        <v>16</v>
      </c>
      <c r="G501" s="12">
        <v>13836786</v>
      </c>
      <c r="H501" s="5">
        <v>151020</v>
      </c>
      <c r="I501" s="13">
        <v>1.0999999999999999</v>
      </c>
      <c r="J501" s="12">
        <v>1318942</v>
      </c>
      <c r="K501" s="5">
        <v>402713.34375</v>
      </c>
      <c r="L501" s="7">
        <v>43.953365325927734</v>
      </c>
      <c r="M501" s="19">
        <v>0</v>
      </c>
      <c r="N501" s="5">
        <v>3289824</v>
      </c>
      <c r="O501" s="5">
        <v>153452</v>
      </c>
      <c r="P501" s="6">
        <v>4.8899999999999997</v>
      </c>
      <c r="Q501" s="12">
        <v>0</v>
      </c>
      <c r="R501" s="5"/>
      <c r="S501" s="21"/>
    </row>
    <row r="502" spans="1:19">
      <c r="A502" s="2">
        <v>115219002</v>
      </c>
      <c r="C502" s="2" t="s">
        <v>589</v>
      </c>
      <c r="D502" s="2" t="s">
        <v>577</v>
      </c>
      <c r="E502" s="2" t="s">
        <v>15</v>
      </c>
      <c r="F502" s="2" t="s">
        <v>16</v>
      </c>
      <c r="G502" s="12">
        <v>18134961</v>
      </c>
      <c r="H502" s="5">
        <v>198280</v>
      </c>
      <c r="I502" s="13">
        <v>1.1100000000000001</v>
      </c>
      <c r="J502" s="12">
        <v>5197623</v>
      </c>
      <c r="K502" s="5">
        <v>2193443.75</v>
      </c>
      <c r="L502" s="7">
        <v>73.013076782226563</v>
      </c>
      <c r="M502" s="19">
        <v>0</v>
      </c>
      <c r="N502" s="5">
        <v>5577623</v>
      </c>
      <c r="O502" s="5">
        <v>255637</v>
      </c>
      <c r="P502" s="6">
        <v>4.8</v>
      </c>
      <c r="Q502" s="12">
        <v>0</v>
      </c>
      <c r="R502" s="5"/>
      <c r="S502" s="21"/>
    </row>
    <row r="503" spans="1:19">
      <c r="A503" s="2">
        <v>112678503</v>
      </c>
      <c r="C503" s="2" t="s">
        <v>590</v>
      </c>
      <c r="D503" s="2" t="s">
        <v>577</v>
      </c>
      <c r="E503" s="2" t="s">
        <v>15</v>
      </c>
      <c r="F503" s="2" t="s">
        <v>16</v>
      </c>
      <c r="G503" s="12">
        <v>10163295</v>
      </c>
      <c r="H503" s="5">
        <v>118482</v>
      </c>
      <c r="I503" s="13">
        <v>1.18</v>
      </c>
      <c r="J503" s="12">
        <v>1306794</v>
      </c>
      <c r="K503" s="5">
        <v>452203.03125</v>
      </c>
      <c r="L503" s="7">
        <v>52.914558410644531</v>
      </c>
      <c r="M503" s="19">
        <v>5.2981925010681152</v>
      </c>
      <c r="N503" s="5">
        <v>2508024</v>
      </c>
      <c r="O503" s="5">
        <v>111137</v>
      </c>
      <c r="P503" s="6">
        <v>4.6399999999999997</v>
      </c>
      <c r="Q503" s="12">
        <v>0</v>
      </c>
      <c r="R503" s="5"/>
      <c r="S503" s="21"/>
    </row>
    <row r="504" spans="1:19">
      <c r="A504" s="2">
        <v>112679002</v>
      </c>
      <c r="C504" s="2" t="s">
        <v>591</v>
      </c>
      <c r="D504" s="2" t="s">
        <v>577</v>
      </c>
      <c r="E504" s="2" t="s">
        <v>15</v>
      </c>
      <c r="F504" s="2" t="s">
        <v>16</v>
      </c>
      <c r="G504" s="12">
        <v>105307150</v>
      </c>
      <c r="H504" s="5">
        <v>1079085</v>
      </c>
      <c r="I504" s="13">
        <v>1.04</v>
      </c>
      <c r="J504" s="12">
        <v>17154263</v>
      </c>
      <c r="K504" s="5">
        <v>7794190.5</v>
      </c>
      <c r="L504" s="7">
        <v>83.270614624023438</v>
      </c>
      <c r="M504" s="19">
        <v>17.140432357788086</v>
      </c>
      <c r="N504" s="5">
        <v>9532577</v>
      </c>
      <c r="O504" s="5">
        <v>337057</v>
      </c>
      <c r="P504" s="6">
        <v>3.6700000000000004</v>
      </c>
      <c r="Q504" s="12">
        <v>0</v>
      </c>
      <c r="R504" s="5"/>
      <c r="S504" s="21"/>
    </row>
    <row r="505" spans="1:19">
      <c r="A505" s="2">
        <v>112679403</v>
      </c>
      <c r="C505" s="2" t="s">
        <v>592</v>
      </c>
      <c r="D505" s="2" t="s">
        <v>577</v>
      </c>
      <c r="E505" s="2" t="s">
        <v>15</v>
      </c>
      <c r="F505" s="2" t="s">
        <v>16</v>
      </c>
      <c r="G505" s="12">
        <v>6970024</v>
      </c>
      <c r="H505" s="5">
        <v>132547</v>
      </c>
      <c r="I505" s="13">
        <v>1.94</v>
      </c>
      <c r="J505" s="12">
        <v>829376</v>
      </c>
      <c r="K505" s="5">
        <v>328709.71875</v>
      </c>
      <c r="L505" s="7">
        <v>65.654457092285156</v>
      </c>
      <c r="M505" s="19">
        <v>0</v>
      </c>
      <c r="N505" s="5">
        <v>1863659</v>
      </c>
      <c r="O505" s="5">
        <v>99189</v>
      </c>
      <c r="P505" s="6">
        <v>5.62</v>
      </c>
      <c r="Q505" s="12">
        <v>0</v>
      </c>
      <c r="R505" s="5"/>
      <c r="S505" s="21"/>
    </row>
    <row r="506" spans="1:19">
      <c r="A506" s="2">
        <v>112015106</v>
      </c>
      <c r="C506" s="2" t="s">
        <v>593</v>
      </c>
      <c r="D506" s="2" t="s">
        <v>14</v>
      </c>
      <c r="E506" s="2" t="s">
        <v>28</v>
      </c>
      <c r="F506" s="2" t="s">
        <v>594</v>
      </c>
      <c r="G506" s="12">
        <v>0</v>
      </c>
      <c r="H506" s="5">
        <v>0</v>
      </c>
      <c r="I506" s="13">
        <v>0</v>
      </c>
      <c r="J506" s="12">
        <v>0</v>
      </c>
      <c r="K506" s="5"/>
      <c r="L506" s="7"/>
      <c r="M506" s="19">
        <v>0</v>
      </c>
      <c r="N506" s="5">
        <v>0</v>
      </c>
      <c r="O506" s="5">
        <v>0</v>
      </c>
      <c r="P506" s="6">
        <v>0</v>
      </c>
      <c r="Q506" s="12">
        <v>430864</v>
      </c>
      <c r="R506" s="5">
        <v>33983</v>
      </c>
      <c r="S506" s="21">
        <v>8.5625162124633789</v>
      </c>
    </row>
    <row r="507" spans="1:19">
      <c r="A507" s="2">
        <v>103020407</v>
      </c>
      <c r="C507" s="2" t="s">
        <v>595</v>
      </c>
      <c r="D507" s="2" t="s">
        <v>23</v>
      </c>
      <c r="E507" s="2" t="s">
        <v>24</v>
      </c>
      <c r="F507" s="2" t="s">
        <v>594</v>
      </c>
      <c r="G507" s="12">
        <v>0</v>
      </c>
      <c r="H507" s="5">
        <v>0</v>
      </c>
      <c r="I507" s="13">
        <v>0</v>
      </c>
      <c r="J507" s="12">
        <v>0</v>
      </c>
      <c r="K507" s="5"/>
      <c r="L507" s="7"/>
      <c r="M507" s="19">
        <v>0</v>
      </c>
      <c r="N507" s="5">
        <v>0</v>
      </c>
      <c r="O507" s="5">
        <v>0</v>
      </c>
      <c r="P507" s="6">
        <v>0</v>
      </c>
      <c r="Q507" s="12">
        <v>1339511</v>
      </c>
      <c r="R507" s="5">
        <v>91787</v>
      </c>
      <c r="S507" s="21">
        <v>7.3563542366027832</v>
      </c>
    </row>
    <row r="508" spans="1:19">
      <c r="A508" s="2">
        <v>103023807</v>
      </c>
      <c r="C508" s="2" t="s">
        <v>596</v>
      </c>
      <c r="D508" s="2" t="s">
        <v>23</v>
      </c>
      <c r="E508" s="2" t="s">
        <v>24</v>
      </c>
      <c r="F508" s="2" t="s">
        <v>594</v>
      </c>
      <c r="G508" s="12">
        <v>0</v>
      </c>
      <c r="H508" s="5">
        <v>0</v>
      </c>
      <c r="I508" s="13">
        <v>0</v>
      </c>
      <c r="J508" s="12">
        <v>0</v>
      </c>
      <c r="K508" s="5"/>
      <c r="L508" s="7"/>
      <c r="M508" s="19">
        <v>0</v>
      </c>
      <c r="N508" s="5">
        <v>0</v>
      </c>
      <c r="O508" s="5">
        <v>0</v>
      </c>
      <c r="P508" s="6">
        <v>0</v>
      </c>
      <c r="Q508" s="12">
        <v>1724081</v>
      </c>
      <c r="R508" s="5">
        <v>171952</v>
      </c>
      <c r="S508" s="21">
        <v>11.078460693359375</v>
      </c>
    </row>
    <row r="509" spans="1:19">
      <c r="A509" s="2">
        <v>103026037</v>
      </c>
      <c r="C509" s="2" t="s">
        <v>597</v>
      </c>
      <c r="D509" s="2" t="s">
        <v>23</v>
      </c>
      <c r="E509" s="2" t="s">
        <v>28</v>
      </c>
      <c r="F509" s="2" t="s">
        <v>594</v>
      </c>
      <c r="G509" s="12">
        <v>0</v>
      </c>
      <c r="H509" s="5">
        <v>0</v>
      </c>
      <c r="I509" s="13">
        <v>0</v>
      </c>
      <c r="J509" s="12">
        <v>0</v>
      </c>
      <c r="K509" s="5"/>
      <c r="L509" s="7"/>
      <c r="M509" s="19">
        <v>0</v>
      </c>
      <c r="N509" s="5">
        <v>0</v>
      </c>
      <c r="O509" s="5">
        <v>0</v>
      </c>
      <c r="P509" s="6">
        <v>0</v>
      </c>
      <c r="Q509" s="12">
        <v>445856</v>
      </c>
      <c r="R509" s="5">
        <v>13313</v>
      </c>
      <c r="S509" s="21">
        <v>3.0778443813323975</v>
      </c>
    </row>
    <row r="510" spans="1:19">
      <c r="A510" s="2">
        <v>103027307</v>
      </c>
      <c r="C510" s="2" t="s">
        <v>598</v>
      </c>
      <c r="D510" s="2" t="s">
        <v>23</v>
      </c>
      <c r="E510" s="2" t="s">
        <v>28</v>
      </c>
      <c r="F510" s="2" t="s">
        <v>594</v>
      </c>
      <c r="G510" s="12">
        <v>0</v>
      </c>
      <c r="H510" s="5">
        <v>0</v>
      </c>
      <c r="I510" s="13">
        <v>0</v>
      </c>
      <c r="J510" s="12">
        <v>0</v>
      </c>
      <c r="K510" s="5"/>
      <c r="L510" s="7"/>
      <c r="M510" s="19">
        <v>0</v>
      </c>
      <c r="N510" s="5">
        <v>0</v>
      </c>
      <c r="O510" s="5">
        <v>0</v>
      </c>
      <c r="P510" s="6">
        <v>0</v>
      </c>
      <c r="Q510" s="12">
        <v>1789827</v>
      </c>
      <c r="R510" s="5">
        <v>222106</v>
      </c>
      <c r="S510" s="21">
        <v>14.167444229125977</v>
      </c>
    </row>
    <row r="511" spans="1:19">
      <c r="A511" s="2">
        <v>102025007</v>
      </c>
      <c r="C511" s="2" t="s">
        <v>599</v>
      </c>
      <c r="D511" s="2" t="s">
        <v>23</v>
      </c>
      <c r="E511" s="2" t="s">
        <v>28</v>
      </c>
      <c r="F511" s="2" t="s">
        <v>594</v>
      </c>
      <c r="G511" s="12">
        <v>0</v>
      </c>
      <c r="H511" s="5">
        <v>0</v>
      </c>
      <c r="I511" s="13">
        <v>0</v>
      </c>
      <c r="J511" s="12">
        <v>0</v>
      </c>
      <c r="K511" s="5"/>
      <c r="L511" s="7"/>
      <c r="M511" s="19">
        <v>0</v>
      </c>
      <c r="N511" s="5">
        <v>0</v>
      </c>
      <c r="O511" s="5">
        <v>0</v>
      </c>
      <c r="P511" s="6">
        <v>0</v>
      </c>
      <c r="Q511" s="12">
        <v>687673</v>
      </c>
      <c r="R511" s="5">
        <v>130510</v>
      </c>
      <c r="S511" s="21">
        <v>23.42402458190918</v>
      </c>
    </row>
    <row r="512" spans="1:19">
      <c r="A512" s="2">
        <v>103028807</v>
      </c>
      <c r="C512" s="2" t="s">
        <v>600</v>
      </c>
      <c r="D512" s="2" t="s">
        <v>23</v>
      </c>
      <c r="E512" s="2" t="s">
        <v>28</v>
      </c>
      <c r="F512" s="2" t="s">
        <v>594</v>
      </c>
      <c r="G512" s="12">
        <v>0</v>
      </c>
      <c r="H512" s="5">
        <v>0</v>
      </c>
      <c r="I512" s="13">
        <v>0</v>
      </c>
      <c r="J512" s="12">
        <v>0</v>
      </c>
      <c r="K512" s="5"/>
      <c r="L512" s="7"/>
      <c r="M512" s="19">
        <v>0</v>
      </c>
      <c r="N512" s="5">
        <v>0</v>
      </c>
      <c r="O512" s="5">
        <v>0</v>
      </c>
      <c r="P512" s="6">
        <v>0</v>
      </c>
      <c r="Q512" s="12">
        <v>1666876</v>
      </c>
      <c r="R512" s="5">
        <v>39370</v>
      </c>
      <c r="S512" s="21">
        <v>2.4190387725830078</v>
      </c>
    </row>
    <row r="513" spans="1:19">
      <c r="A513" s="2">
        <v>128034607</v>
      </c>
      <c r="C513" s="2" t="s">
        <v>601</v>
      </c>
      <c r="D513" s="2" t="s">
        <v>69</v>
      </c>
      <c r="E513" s="2" t="s">
        <v>70</v>
      </c>
      <c r="F513" s="2" t="s">
        <v>594</v>
      </c>
      <c r="G513" s="12">
        <v>0</v>
      </c>
      <c r="H513" s="5">
        <v>0</v>
      </c>
      <c r="I513" s="13">
        <v>0</v>
      </c>
      <c r="J513" s="12">
        <v>0</v>
      </c>
      <c r="K513" s="5"/>
      <c r="L513" s="7"/>
      <c r="M513" s="19">
        <v>0</v>
      </c>
      <c r="N513" s="5">
        <v>0</v>
      </c>
      <c r="O513" s="5">
        <v>0</v>
      </c>
      <c r="P513" s="6">
        <v>0</v>
      </c>
      <c r="Q513" s="12">
        <v>1270360</v>
      </c>
      <c r="R513" s="5">
        <v>66945</v>
      </c>
      <c r="S513" s="21">
        <v>5.5629186630249023</v>
      </c>
    </row>
    <row r="514" spans="1:19">
      <c r="A514" s="2">
        <v>127041307</v>
      </c>
      <c r="C514" s="2" t="s">
        <v>602</v>
      </c>
      <c r="D514" s="2" t="s">
        <v>75</v>
      </c>
      <c r="E514" s="2" t="s">
        <v>76</v>
      </c>
      <c r="F514" s="2" t="s">
        <v>594</v>
      </c>
      <c r="G514" s="12">
        <v>0</v>
      </c>
      <c r="H514" s="5">
        <v>0</v>
      </c>
      <c r="I514" s="13">
        <v>0</v>
      </c>
      <c r="J514" s="12">
        <v>0</v>
      </c>
      <c r="K514" s="5"/>
      <c r="L514" s="7"/>
      <c r="M514" s="19">
        <v>0</v>
      </c>
      <c r="N514" s="5">
        <v>0</v>
      </c>
      <c r="O514" s="5">
        <v>0</v>
      </c>
      <c r="P514" s="6">
        <v>0</v>
      </c>
      <c r="Q514" s="12">
        <v>1363855</v>
      </c>
      <c r="R514" s="5">
        <v>62314</v>
      </c>
      <c r="S514" s="21">
        <v>4.7877092361450195</v>
      </c>
    </row>
    <row r="515" spans="1:19">
      <c r="A515" s="2">
        <v>108051307</v>
      </c>
      <c r="C515" s="2" t="s">
        <v>603</v>
      </c>
      <c r="D515" s="2" t="s">
        <v>91</v>
      </c>
      <c r="E515" s="2" t="s">
        <v>28</v>
      </c>
      <c r="F515" s="2" t="s">
        <v>594</v>
      </c>
      <c r="G515" s="12">
        <v>0</v>
      </c>
      <c r="H515" s="5">
        <v>0</v>
      </c>
      <c r="I515" s="13">
        <v>0</v>
      </c>
      <c r="J515" s="12">
        <v>0</v>
      </c>
      <c r="K515" s="5"/>
      <c r="L515" s="7"/>
      <c r="M515" s="19">
        <v>0</v>
      </c>
      <c r="N515" s="5">
        <v>0</v>
      </c>
      <c r="O515" s="5">
        <v>0</v>
      </c>
      <c r="P515" s="6">
        <v>0</v>
      </c>
      <c r="Q515" s="12">
        <v>543519</v>
      </c>
      <c r="R515" s="5">
        <v>35666</v>
      </c>
      <c r="S515" s="21">
        <v>7.0228981971740723</v>
      </c>
    </row>
    <row r="516" spans="1:19">
      <c r="A516" s="2">
        <v>114060557</v>
      </c>
      <c r="C516" s="2" t="s">
        <v>604</v>
      </c>
      <c r="D516" s="2" t="s">
        <v>97</v>
      </c>
      <c r="E516" s="2" t="s">
        <v>98</v>
      </c>
      <c r="F516" s="2" t="s">
        <v>594</v>
      </c>
      <c r="G516" s="12">
        <v>0</v>
      </c>
      <c r="H516" s="5">
        <v>0</v>
      </c>
      <c r="I516" s="13">
        <v>0</v>
      </c>
      <c r="J516" s="12">
        <v>0</v>
      </c>
      <c r="K516" s="5"/>
      <c r="L516" s="7"/>
      <c r="M516" s="19">
        <v>0</v>
      </c>
      <c r="N516" s="5">
        <v>0</v>
      </c>
      <c r="O516" s="5">
        <v>0</v>
      </c>
      <c r="P516" s="6">
        <v>0</v>
      </c>
      <c r="Q516" s="12">
        <v>2785987</v>
      </c>
      <c r="R516" s="5">
        <v>33143</v>
      </c>
      <c r="S516" s="21">
        <v>1.2039549350738525</v>
      </c>
    </row>
    <row r="517" spans="1:19">
      <c r="A517" s="2">
        <v>114067107</v>
      </c>
      <c r="C517" s="2" t="s">
        <v>605</v>
      </c>
      <c r="D517" s="2" t="s">
        <v>97</v>
      </c>
      <c r="E517" s="2" t="s">
        <v>98</v>
      </c>
      <c r="F517" s="2" t="s">
        <v>594</v>
      </c>
      <c r="G517" s="12">
        <v>0</v>
      </c>
      <c r="H517" s="5">
        <v>0</v>
      </c>
      <c r="I517" s="13">
        <v>0</v>
      </c>
      <c r="J517" s="12">
        <v>0</v>
      </c>
      <c r="K517" s="5"/>
      <c r="L517" s="7"/>
      <c r="M517" s="19">
        <v>0</v>
      </c>
      <c r="N517" s="5">
        <v>0</v>
      </c>
      <c r="O517" s="5">
        <v>0</v>
      </c>
      <c r="P517" s="6">
        <v>0</v>
      </c>
      <c r="Q517" s="12">
        <v>2542663</v>
      </c>
      <c r="R517" s="5">
        <v>284574</v>
      </c>
      <c r="S517" s="21">
        <v>12.602426528930664</v>
      </c>
    </row>
    <row r="518" spans="1:19">
      <c r="A518" s="2">
        <v>108070607</v>
      </c>
      <c r="C518" s="2" t="s">
        <v>606</v>
      </c>
      <c r="D518" s="2" t="s">
        <v>117</v>
      </c>
      <c r="E518" s="2" t="s">
        <v>118</v>
      </c>
      <c r="F518" s="2" t="s">
        <v>594</v>
      </c>
      <c r="G518" s="12">
        <v>0</v>
      </c>
      <c r="H518" s="5">
        <v>0</v>
      </c>
      <c r="I518" s="13">
        <v>0</v>
      </c>
      <c r="J518" s="12">
        <v>0</v>
      </c>
      <c r="K518" s="5"/>
      <c r="L518" s="7"/>
      <c r="M518" s="19">
        <v>0</v>
      </c>
      <c r="N518" s="5">
        <v>0</v>
      </c>
      <c r="O518" s="5">
        <v>0</v>
      </c>
      <c r="P518" s="6">
        <v>0</v>
      </c>
      <c r="Q518" s="12">
        <v>1745314</v>
      </c>
      <c r="R518" s="5">
        <v>98274</v>
      </c>
      <c r="S518" s="21">
        <v>5.9667038917541504</v>
      </c>
    </row>
    <row r="519" spans="1:19">
      <c r="A519" s="2">
        <v>117080607</v>
      </c>
      <c r="C519" s="2" t="s">
        <v>607</v>
      </c>
      <c r="D519" s="2" t="s">
        <v>126</v>
      </c>
      <c r="E519" s="2" t="s">
        <v>127</v>
      </c>
      <c r="F519" s="2" t="s">
        <v>594</v>
      </c>
      <c r="G519" s="12">
        <v>0</v>
      </c>
      <c r="H519" s="5">
        <v>0</v>
      </c>
      <c r="I519" s="13">
        <v>0</v>
      </c>
      <c r="J519" s="12">
        <v>0</v>
      </c>
      <c r="K519" s="5"/>
      <c r="L519" s="7"/>
      <c r="M519" s="19">
        <v>0</v>
      </c>
      <c r="N519" s="5">
        <v>0</v>
      </c>
      <c r="O519" s="5">
        <v>0</v>
      </c>
      <c r="P519" s="6">
        <v>0</v>
      </c>
      <c r="Q519" s="12">
        <v>918584</v>
      </c>
      <c r="R519" s="5">
        <v>46430</v>
      </c>
      <c r="S519" s="21">
        <v>5.323601245880127</v>
      </c>
    </row>
    <row r="520" spans="1:19">
      <c r="A520" s="2">
        <v>122091457</v>
      </c>
      <c r="C520" s="2" t="s">
        <v>608</v>
      </c>
      <c r="D520" s="2" t="s">
        <v>135</v>
      </c>
      <c r="E520" s="2" t="s">
        <v>136</v>
      </c>
      <c r="F520" s="2" t="s">
        <v>594</v>
      </c>
      <c r="G520" s="12">
        <v>0</v>
      </c>
      <c r="H520" s="5">
        <v>0</v>
      </c>
      <c r="I520" s="13">
        <v>0</v>
      </c>
      <c r="J520" s="12">
        <v>0</v>
      </c>
      <c r="K520" s="5"/>
      <c r="L520" s="7"/>
      <c r="M520" s="19">
        <v>0</v>
      </c>
      <c r="N520" s="5">
        <v>0</v>
      </c>
      <c r="O520" s="5">
        <v>0</v>
      </c>
      <c r="P520" s="6">
        <v>0</v>
      </c>
      <c r="Q520" s="12">
        <v>2165744</v>
      </c>
      <c r="R520" s="5">
        <v>34817</v>
      </c>
      <c r="S520" s="21">
        <v>1.6338897943496704</v>
      </c>
    </row>
    <row r="521" spans="1:19">
      <c r="A521" s="2">
        <v>122097007</v>
      </c>
      <c r="C521" s="2" t="s">
        <v>609</v>
      </c>
      <c r="D521" s="2" t="s">
        <v>135</v>
      </c>
      <c r="E521" s="2" t="s">
        <v>136</v>
      </c>
      <c r="F521" s="2" t="s">
        <v>594</v>
      </c>
      <c r="G521" s="12">
        <v>0</v>
      </c>
      <c r="H521" s="5">
        <v>0</v>
      </c>
      <c r="I521" s="13">
        <v>0</v>
      </c>
      <c r="J521" s="12">
        <v>0</v>
      </c>
      <c r="K521" s="5"/>
      <c r="L521" s="7"/>
      <c r="M521" s="19">
        <v>0</v>
      </c>
      <c r="N521" s="5">
        <v>0</v>
      </c>
      <c r="O521" s="5">
        <v>0</v>
      </c>
      <c r="P521" s="6">
        <v>0</v>
      </c>
      <c r="Q521" s="12">
        <v>1135898</v>
      </c>
      <c r="R521" s="5">
        <v>33621</v>
      </c>
      <c r="S521" s="21">
        <v>3.0501408576965332</v>
      </c>
    </row>
    <row r="522" spans="1:19">
      <c r="A522" s="2">
        <v>122099007</v>
      </c>
      <c r="C522" s="2" t="s">
        <v>610</v>
      </c>
      <c r="D522" s="2" t="s">
        <v>135</v>
      </c>
      <c r="E522" s="2" t="s">
        <v>136</v>
      </c>
      <c r="F522" s="2" t="s">
        <v>594</v>
      </c>
      <c r="G522" s="12">
        <v>0</v>
      </c>
      <c r="H522" s="5">
        <v>0</v>
      </c>
      <c r="I522" s="13">
        <v>0</v>
      </c>
      <c r="J522" s="12">
        <v>0</v>
      </c>
      <c r="K522" s="5"/>
      <c r="L522" s="7"/>
      <c r="M522" s="19">
        <v>0</v>
      </c>
      <c r="N522" s="5">
        <v>0</v>
      </c>
      <c r="O522" s="5">
        <v>0</v>
      </c>
      <c r="P522" s="6">
        <v>0</v>
      </c>
      <c r="Q522" s="12">
        <v>1123730</v>
      </c>
      <c r="R522" s="5">
        <v>64650</v>
      </c>
      <c r="S522" s="21">
        <v>6.1043548583984375</v>
      </c>
    </row>
    <row r="523" spans="1:19">
      <c r="A523" s="2">
        <v>104101307</v>
      </c>
      <c r="C523" s="2" t="s">
        <v>611</v>
      </c>
      <c r="D523" s="2" t="s">
        <v>150</v>
      </c>
      <c r="E523" s="2" t="s">
        <v>76</v>
      </c>
      <c r="F523" s="2" t="s">
        <v>594</v>
      </c>
      <c r="G523" s="12">
        <v>0</v>
      </c>
      <c r="H523" s="5">
        <v>0</v>
      </c>
      <c r="I523" s="13">
        <v>0</v>
      </c>
      <c r="J523" s="12">
        <v>0</v>
      </c>
      <c r="K523" s="5"/>
      <c r="L523" s="7"/>
      <c r="M523" s="19">
        <v>0</v>
      </c>
      <c r="N523" s="5">
        <v>0</v>
      </c>
      <c r="O523" s="5">
        <v>0</v>
      </c>
      <c r="P523" s="6">
        <v>0</v>
      </c>
      <c r="Q523" s="12">
        <v>1458396</v>
      </c>
      <c r="R523" s="5">
        <v>-15635</v>
      </c>
      <c r="S523" s="21">
        <v>-1.0606968402862549</v>
      </c>
    </row>
    <row r="524" spans="1:19">
      <c r="A524" s="2">
        <v>108110307</v>
      </c>
      <c r="C524" s="2" t="s">
        <v>612</v>
      </c>
      <c r="D524" s="2" t="s">
        <v>158</v>
      </c>
      <c r="E524" s="2" t="s">
        <v>70</v>
      </c>
      <c r="F524" s="2" t="s">
        <v>594</v>
      </c>
      <c r="G524" s="12">
        <v>0</v>
      </c>
      <c r="H524" s="5">
        <v>0</v>
      </c>
      <c r="I524" s="13">
        <v>0</v>
      </c>
      <c r="J524" s="12">
        <v>0</v>
      </c>
      <c r="K524" s="5"/>
      <c r="L524" s="7"/>
      <c r="M524" s="19">
        <v>0</v>
      </c>
      <c r="N524" s="5">
        <v>0</v>
      </c>
      <c r="O524" s="5">
        <v>0</v>
      </c>
      <c r="P524" s="6">
        <v>0</v>
      </c>
      <c r="Q524" s="12">
        <v>1314606</v>
      </c>
      <c r="R524" s="5">
        <v>-33162</v>
      </c>
      <c r="S524" s="21">
        <v>-2.4605123996734619</v>
      </c>
    </row>
    <row r="525" spans="1:19">
      <c r="A525" s="2">
        <v>108112607</v>
      </c>
      <c r="C525" s="2" t="s">
        <v>613</v>
      </c>
      <c r="D525" s="2" t="s">
        <v>158</v>
      </c>
      <c r="E525" s="2" t="s">
        <v>70</v>
      </c>
      <c r="F525" s="2" t="s">
        <v>594</v>
      </c>
      <c r="G525" s="12">
        <v>0</v>
      </c>
      <c r="H525" s="5">
        <v>0</v>
      </c>
      <c r="I525" s="13">
        <v>0</v>
      </c>
      <c r="J525" s="12">
        <v>0</v>
      </c>
      <c r="K525" s="5"/>
      <c r="L525" s="7"/>
      <c r="M525" s="19">
        <v>0</v>
      </c>
      <c r="N525" s="5">
        <v>0</v>
      </c>
      <c r="O525" s="5">
        <v>0</v>
      </c>
      <c r="P525" s="6">
        <v>0</v>
      </c>
      <c r="Q525" s="12">
        <v>992204</v>
      </c>
      <c r="R525" s="5">
        <v>84901</v>
      </c>
      <c r="S525" s="21">
        <v>9.357513427734375</v>
      </c>
    </row>
    <row r="526" spans="1:19">
      <c r="A526" s="2">
        <v>121131507</v>
      </c>
      <c r="C526" s="2" t="s">
        <v>614</v>
      </c>
      <c r="D526" s="2" t="s">
        <v>173</v>
      </c>
      <c r="E526" s="2" t="s">
        <v>98</v>
      </c>
      <c r="F526" s="2" t="s">
        <v>594</v>
      </c>
      <c r="G526" s="12">
        <v>0</v>
      </c>
      <c r="H526" s="5">
        <v>0</v>
      </c>
      <c r="I526" s="13">
        <v>0</v>
      </c>
      <c r="J526" s="12">
        <v>0</v>
      </c>
      <c r="K526" s="5"/>
      <c r="L526" s="7"/>
      <c r="M526" s="19">
        <v>0</v>
      </c>
      <c r="N526" s="5">
        <v>0</v>
      </c>
      <c r="O526" s="5">
        <v>0</v>
      </c>
      <c r="P526" s="6">
        <v>0</v>
      </c>
      <c r="Q526" s="12">
        <v>786259</v>
      </c>
      <c r="R526" s="5">
        <v>47391</v>
      </c>
      <c r="S526" s="21">
        <v>6.4140009880065918</v>
      </c>
    </row>
    <row r="527" spans="1:19">
      <c r="A527" s="2">
        <v>110141607</v>
      </c>
      <c r="C527" s="2" t="s">
        <v>615</v>
      </c>
      <c r="D527" s="2" t="s">
        <v>179</v>
      </c>
      <c r="E527" s="2" t="s">
        <v>28</v>
      </c>
      <c r="F527" s="2" t="s">
        <v>594</v>
      </c>
      <c r="G527" s="12">
        <v>0</v>
      </c>
      <c r="H527" s="5">
        <v>0</v>
      </c>
      <c r="I527" s="13">
        <v>0</v>
      </c>
      <c r="J527" s="12">
        <v>0</v>
      </c>
      <c r="K527" s="5"/>
      <c r="L527" s="7"/>
      <c r="M527" s="19">
        <v>0</v>
      </c>
      <c r="N527" s="5">
        <v>0</v>
      </c>
      <c r="O527" s="5">
        <v>0</v>
      </c>
      <c r="P527" s="6">
        <v>0</v>
      </c>
      <c r="Q527" s="12">
        <v>874465</v>
      </c>
      <c r="R527" s="5">
        <v>9617</v>
      </c>
      <c r="S527" s="21">
        <v>1.1119873523712158</v>
      </c>
    </row>
    <row r="528" spans="1:19">
      <c r="A528" s="2">
        <v>124151607</v>
      </c>
      <c r="C528" s="2" t="s">
        <v>616</v>
      </c>
      <c r="D528" s="2" t="s">
        <v>184</v>
      </c>
      <c r="E528" s="2" t="s">
        <v>28</v>
      </c>
      <c r="F528" s="2" t="s">
        <v>594</v>
      </c>
      <c r="G528" s="12">
        <v>0</v>
      </c>
      <c r="H528" s="5">
        <v>0</v>
      </c>
      <c r="I528" s="13">
        <v>0</v>
      </c>
      <c r="J528" s="12">
        <v>0</v>
      </c>
      <c r="K528" s="5"/>
      <c r="L528" s="7"/>
      <c r="M528" s="19">
        <v>0</v>
      </c>
      <c r="N528" s="5">
        <v>0</v>
      </c>
      <c r="O528" s="5">
        <v>0</v>
      </c>
      <c r="P528" s="6">
        <v>0</v>
      </c>
      <c r="Q528" s="12">
        <v>3554358</v>
      </c>
      <c r="R528" s="5">
        <v>288019</v>
      </c>
      <c r="S528" s="21">
        <v>8.8177928924560547</v>
      </c>
    </row>
    <row r="529" spans="1:19">
      <c r="A529" s="2">
        <v>106161357</v>
      </c>
      <c r="C529" s="2" t="s">
        <v>617</v>
      </c>
      <c r="D529" s="2" t="s">
        <v>198</v>
      </c>
      <c r="E529" s="2" t="s">
        <v>76</v>
      </c>
      <c r="F529" s="2" t="s">
        <v>594</v>
      </c>
      <c r="G529" s="12">
        <v>0</v>
      </c>
      <c r="H529" s="5">
        <v>0</v>
      </c>
      <c r="I529" s="13">
        <v>0</v>
      </c>
      <c r="J529" s="12">
        <v>0</v>
      </c>
      <c r="K529" s="5"/>
      <c r="L529" s="7"/>
      <c r="M529" s="19">
        <v>0</v>
      </c>
      <c r="N529" s="5">
        <v>0</v>
      </c>
      <c r="O529" s="5">
        <v>0</v>
      </c>
      <c r="P529" s="6">
        <v>0</v>
      </c>
      <c r="Q529" s="12">
        <v>706311</v>
      </c>
      <c r="R529" s="5">
        <v>3145</v>
      </c>
      <c r="S529" s="21">
        <v>0.44726279377937317</v>
      </c>
    </row>
    <row r="530" spans="1:19">
      <c r="A530" s="2">
        <v>110171607</v>
      </c>
      <c r="C530" s="2" t="s">
        <v>618</v>
      </c>
      <c r="D530" s="2" t="s">
        <v>206</v>
      </c>
      <c r="E530" s="2" t="s">
        <v>118</v>
      </c>
      <c r="F530" s="2" t="s">
        <v>594</v>
      </c>
      <c r="G530" s="12">
        <v>0</v>
      </c>
      <c r="H530" s="5">
        <v>0</v>
      </c>
      <c r="I530" s="13">
        <v>0</v>
      </c>
      <c r="J530" s="12">
        <v>0</v>
      </c>
      <c r="K530" s="5"/>
      <c r="L530" s="7"/>
      <c r="M530" s="19">
        <v>0</v>
      </c>
      <c r="N530" s="5">
        <v>0</v>
      </c>
      <c r="O530" s="5">
        <v>0</v>
      </c>
      <c r="P530" s="6">
        <v>0</v>
      </c>
      <c r="Q530" s="12">
        <v>956442</v>
      </c>
      <c r="R530" s="5">
        <v>46828</v>
      </c>
      <c r="S530" s="21">
        <v>5.1481175422668457</v>
      </c>
    </row>
    <row r="531" spans="1:19">
      <c r="A531" s="2">
        <v>110183707</v>
      </c>
      <c r="C531" s="2" t="s">
        <v>619</v>
      </c>
      <c r="D531" s="2" t="s">
        <v>215</v>
      </c>
      <c r="E531" s="2" t="s">
        <v>28</v>
      </c>
      <c r="F531" s="2" t="s">
        <v>594</v>
      </c>
      <c r="G531" s="12">
        <v>0</v>
      </c>
      <c r="H531" s="5">
        <v>0</v>
      </c>
      <c r="I531" s="13">
        <v>0</v>
      </c>
      <c r="J531" s="12">
        <v>0</v>
      </c>
      <c r="K531" s="5"/>
      <c r="L531" s="7"/>
      <c r="M531" s="19">
        <v>0</v>
      </c>
      <c r="N531" s="5">
        <v>0</v>
      </c>
      <c r="O531" s="5">
        <v>0</v>
      </c>
      <c r="P531" s="6">
        <v>0</v>
      </c>
      <c r="Q531" s="12">
        <v>1055558</v>
      </c>
      <c r="R531" s="5">
        <v>50021</v>
      </c>
      <c r="S531" s="21">
        <v>4.9745559692382813</v>
      </c>
    </row>
    <row r="532" spans="1:19">
      <c r="A532" s="2">
        <v>116191757</v>
      </c>
      <c r="C532" s="2" t="s">
        <v>620</v>
      </c>
      <c r="D532" s="2" t="s">
        <v>217</v>
      </c>
      <c r="E532" s="2" t="s">
        <v>127</v>
      </c>
      <c r="F532" s="2" t="s">
        <v>594</v>
      </c>
      <c r="G532" s="12">
        <v>0</v>
      </c>
      <c r="H532" s="5">
        <v>0</v>
      </c>
      <c r="I532" s="13">
        <v>0</v>
      </c>
      <c r="J532" s="12">
        <v>0</v>
      </c>
      <c r="K532" s="5"/>
      <c r="L532" s="7"/>
      <c r="M532" s="19">
        <v>0</v>
      </c>
      <c r="N532" s="5">
        <v>0</v>
      </c>
      <c r="O532" s="5">
        <v>0</v>
      </c>
      <c r="P532" s="6">
        <v>0</v>
      </c>
      <c r="Q532" s="12">
        <v>948204</v>
      </c>
      <c r="R532" s="5">
        <v>48135</v>
      </c>
      <c r="S532" s="21">
        <v>5.3479232788085938</v>
      </c>
    </row>
    <row r="533" spans="1:19">
      <c r="A533" s="2">
        <v>105201407</v>
      </c>
      <c r="C533" s="2" t="s">
        <v>621</v>
      </c>
      <c r="D533" s="2" t="s">
        <v>224</v>
      </c>
      <c r="E533" s="2" t="s">
        <v>225</v>
      </c>
      <c r="F533" s="2" t="s">
        <v>594</v>
      </c>
      <c r="G533" s="12">
        <v>0</v>
      </c>
      <c r="H533" s="5">
        <v>0</v>
      </c>
      <c r="I533" s="13">
        <v>0</v>
      </c>
      <c r="J533" s="12">
        <v>0</v>
      </c>
      <c r="K533" s="5"/>
      <c r="L533" s="7"/>
      <c r="M533" s="19">
        <v>0</v>
      </c>
      <c r="N533" s="5">
        <v>0</v>
      </c>
      <c r="O533" s="5">
        <v>0</v>
      </c>
      <c r="P533" s="6">
        <v>0</v>
      </c>
      <c r="Q533" s="12">
        <v>983796</v>
      </c>
      <c r="R533" s="5">
        <v>122415</v>
      </c>
      <c r="S533" s="21">
        <v>14.211481094360352</v>
      </c>
    </row>
    <row r="534" spans="1:19">
      <c r="A534" s="2">
        <v>115211657</v>
      </c>
      <c r="C534" s="2" t="s">
        <v>622</v>
      </c>
      <c r="D534" s="2" t="s">
        <v>229</v>
      </c>
      <c r="E534" s="2" t="s">
        <v>15</v>
      </c>
      <c r="F534" s="2" t="s">
        <v>594</v>
      </c>
      <c r="G534" s="12">
        <v>0</v>
      </c>
      <c r="H534" s="5">
        <v>0</v>
      </c>
      <c r="I534" s="13">
        <v>0</v>
      </c>
      <c r="J534" s="12">
        <v>0</v>
      </c>
      <c r="K534" s="5"/>
      <c r="L534" s="7"/>
      <c r="M534" s="19">
        <v>0</v>
      </c>
      <c r="N534" s="5">
        <v>0</v>
      </c>
      <c r="O534" s="5">
        <v>0</v>
      </c>
      <c r="P534" s="6">
        <v>0</v>
      </c>
      <c r="Q534" s="12">
        <v>1962109</v>
      </c>
      <c r="R534" s="5">
        <v>161868</v>
      </c>
      <c r="S534" s="21">
        <v>8.9914627075195313</v>
      </c>
    </row>
    <row r="535" spans="1:19">
      <c r="A535" s="2">
        <v>115221607</v>
      </c>
      <c r="C535" s="2" t="s">
        <v>623</v>
      </c>
      <c r="D535" s="2" t="s">
        <v>238</v>
      </c>
      <c r="E535" s="2" t="s">
        <v>15</v>
      </c>
      <c r="F535" s="2" t="s">
        <v>594</v>
      </c>
      <c r="G535" s="12">
        <v>0</v>
      </c>
      <c r="H535" s="5">
        <v>0</v>
      </c>
      <c r="I535" s="13">
        <v>0</v>
      </c>
      <c r="J535" s="12">
        <v>0</v>
      </c>
      <c r="K535" s="5"/>
      <c r="L535" s="7"/>
      <c r="M535" s="19">
        <v>0</v>
      </c>
      <c r="N535" s="5">
        <v>0</v>
      </c>
      <c r="O535" s="5">
        <v>0</v>
      </c>
      <c r="P535" s="6">
        <v>0</v>
      </c>
      <c r="Q535" s="12">
        <v>1896836</v>
      </c>
      <c r="R535" s="5">
        <v>116312</v>
      </c>
      <c r="S535" s="21">
        <v>6.5324587821960449</v>
      </c>
    </row>
    <row r="536" spans="1:19">
      <c r="A536" s="2">
        <v>125232407</v>
      </c>
      <c r="C536" s="2" t="s">
        <v>624</v>
      </c>
      <c r="D536" s="2" t="s">
        <v>249</v>
      </c>
      <c r="E536" s="2" t="s">
        <v>28</v>
      </c>
      <c r="F536" s="2" t="s">
        <v>594</v>
      </c>
      <c r="G536" s="12">
        <v>0</v>
      </c>
      <c r="H536" s="5">
        <v>0</v>
      </c>
      <c r="I536" s="13">
        <v>0</v>
      </c>
      <c r="J536" s="12">
        <v>0</v>
      </c>
      <c r="K536" s="5"/>
      <c r="L536" s="7"/>
      <c r="M536" s="19">
        <v>0</v>
      </c>
      <c r="N536" s="5">
        <v>0</v>
      </c>
      <c r="O536" s="5">
        <v>0</v>
      </c>
      <c r="P536" s="6">
        <v>0</v>
      </c>
      <c r="Q536" s="12">
        <v>2254471</v>
      </c>
      <c r="R536" s="5">
        <v>183548</v>
      </c>
      <c r="S536" s="21">
        <v>8.8631010055541992</v>
      </c>
    </row>
    <row r="537" spans="1:19">
      <c r="A537" s="2">
        <v>105252507</v>
      </c>
      <c r="C537" s="2" t="s">
        <v>625</v>
      </c>
      <c r="D537" s="2" t="s">
        <v>269</v>
      </c>
      <c r="E537" s="2" t="s">
        <v>28</v>
      </c>
      <c r="F537" s="2" t="s">
        <v>594</v>
      </c>
      <c r="G537" s="12">
        <v>0</v>
      </c>
      <c r="H537" s="5">
        <v>0</v>
      </c>
      <c r="I537" s="13">
        <v>0</v>
      </c>
      <c r="J537" s="12">
        <v>0</v>
      </c>
      <c r="K537" s="5"/>
      <c r="L537" s="7"/>
      <c r="M537" s="19">
        <v>0</v>
      </c>
      <c r="N537" s="5">
        <v>0</v>
      </c>
      <c r="O537" s="5">
        <v>0</v>
      </c>
      <c r="P537" s="6">
        <v>0</v>
      </c>
      <c r="Q537" s="12">
        <v>1544371</v>
      </c>
      <c r="R537" s="5">
        <v>194265</v>
      </c>
      <c r="S537" s="21">
        <v>14.388870239257813</v>
      </c>
    </row>
    <row r="538" spans="1:19">
      <c r="A538" s="2">
        <v>105252807</v>
      </c>
      <c r="C538" s="2" t="s">
        <v>626</v>
      </c>
      <c r="D538" s="2" t="s">
        <v>269</v>
      </c>
      <c r="E538" s="2" t="s">
        <v>28</v>
      </c>
      <c r="F538" s="2" t="s">
        <v>594</v>
      </c>
      <c r="G538" s="12">
        <v>0</v>
      </c>
      <c r="H538" s="5">
        <v>0</v>
      </c>
      <c r="I538" s="13">
        <v>0</v>
      </c>
      <c r="J538" s="12">
        <v>0</v>
      </c>
      <c r="K538" s="5"/>
      <c r="L538" s="7"/>
      <c r="M538" s="19">
        <v>0</v>
      </c>
      <c r="N538" s="5">
        <v>0</v>
      </c>
      <c r="O538" s="5">
        <v>0</v>
      </c>
      <c r="P538" s="6">
        <v>0</v>
      </c>
      <c r="Q538" s="12">
        <v>1468460</v>
      </c>
      <c r="R538" s="5">
        <v>74313</v>
      </c>
      <c r="S538" s="21">
        <v>5.3303561210632324</v>
      </c>
    </row>
    <row r="539" spans="1:19">
      <c r="A539" s="2">
        <v>101266007</v>
      </c>
      <c r="C539" s="2" t="s">
        <v>627</v>
      </c>
      <c r="D539" s="2" t="s">
        <v>283</v>
      </c>
      <c r="E539" s="2" t="s">
        <v>28</v>
      </c>
      <c r="F539" s="2" t="s">
        <v>594</v>
      </c>
      <c r="G539" s="12">
        <v>0</v>
      </c>
      <c r="H539" s="5">
        <v>0</v>
      </c>
      <c r="I539" s="13">
        <v>0</v>
      </c>
      <c r="J539" s="12">
        <v>0</v>
      </c>
      <c r="K539" s="5"/>
      <c r="L539" s="7"/>
      <c r="M539" s="19">
        <v>0</v>
      </c>
      <c r="N539" s="5">
        <v>0</v>
      </c>
      <c r="O539" s="5">
        <v>0</v>
      </c>
      <c r="P539" s="6">
        <v>0</v>
      </c>
      <c r="Q539" s="12">
        <v>928182</v>
      </c>
      <c r="R539" s="5">
        <v>2108</v>
      </c>
      <c r="S539" s="21">
        <v>0.22762760519981384</v>
      </c>
    </row>
    <row r="540" spans="1:19">
      <c r="A540" s="2">
        <v>101262507</v>
      </c>
      <c r="C540" s="2" t="s">
        <v>628</v>
      </c>
      <c r="D540" s="2" t="s">
        <v>283</v>
      </c>
      <c r="E540" s="2" t="s">
        <v>284</v>
      </c>
      <c r="F540" s="2" t="s">
        <v>594</v>
      </c>
      <c r="G540" s="12">
        <v>0</v>
      </c>
      <c r="H540" s="5">
        <v>0</v>
      </c>
      <c r="I540" s="13">
        <v>0</v>
      </c>
      <c r="J540" s="12">
        <v>0</v>
      </c>
      <c r="K540" s="5"/>
      <c r="L540" s="7"/>
      <c r="M540" s="19">
        <v>0</v>
      </c>
      <c r="N540" s="5">
        <v>0</v>
      </c>
      <c r="O540" s="5">
        <v>0</v>
      </c>
      <c r="P540" s="6">
        <v>0</v>
      </c>
      <c r="Q540" s="12">
        <v>1035215</v>
      </c>
      <c r="R540" s="5">
        <v>-228171</v>
      </c>
      <c r="S540" s="21">
        <v>-18.060276031494141</v>
      </c>
    </row>
    <row r="541" spans="1:19">
      <c r="A541" s="2">
        <v>112282307</v>
      </c>
      <c r="C541" s="2" t="s">
        <v>629</v>
      </c>
      <c r="D541" s="2" t="s">
        <v>293</v>
      </c>
      <c r="E541" s="2" t="s">
        <v>15</v>
      </c>
      <c r="F541" s="2" t="s">
        <v>594</v>
      </c>
      <c r="G541" s="12">
        <v>0</v>
      </c>
      <c r="H541" s="5">
        <v>0</v>
      </c>
      <c r="I541" s="13">
        <v>0</v>
      </c>
      <c r="J541" s="12">
        <v>0</v>
      </c>
      <c r="K541" s="5"/>
      <c r="L541" s="7"/>
      <c r="M541" s="19">
        <v>0</v>
      </c>
      <c r="N541" s="5">
        <v>0</v>
      </c>
      <c r="O541" s="5">
        <v>0</v>
      </c>
      <c r="P541" s="6">
        <v>0</v>
      </c>
      <c r="Q541" s="12">
        <v>1639722</v>
      </c>
      <c r="R541" s="5">
        <v>82704</v>
      </c>
      <c r="S541" s="21">
        <v>5.3116917610168457</v>
      </c>
    </row>
    <row r="542" spans="1:19">
      <c r="A542" s="2">
        <v>111292507</v>
      </c>
      <c r="C542" s="2" t="s">
        <v>630</v>
      </c>
      <c r="D542" s="2" t="s">
        <v>299</v>
      </c>
      <c r="E542" s="2" t="s">
        <v>28</v>
      </c>
      <c r="F542" s="2" t="s">
        <v>594</v>
      </c>
      <c r="G542" s="12">
        <v>0</v>
      </c>
      <c r="H542" s="5">
        <v>0</v>
      </c>
      <c r="I542" s="13">
        <v>0</v>
      </c>
      <c r="J542" s="12">
        <v>0</v>
      </c>
      <c r="K542" s="5"/>
      <c r="L542" s="7"/>
      <c r="M542" s="19">
        <v>0</v>
      </c>
      <c r="N542" s="5">
        <v>0</v>
      </c>
      <c r="O542" s="5">
        <v>0</v>
      </c>
      <c r="P542" s="6">
        <v>0</v>
      </c>
      <c r="Q542" s="12">
        <v>276913</v>
      </c>
      <c r="R542" s="5">
        <v>82682</v>
      </c>
      <c r="S542" s="21">
        <v>42.568901062011719</v>
      </c>
    </row>
    <row r="543" spans="1:19">
      <c r="A543" s="2">
        <v>101302607</v>
      </c>
      <c r="C543" s="2" t="s">
        <v>631</v>
      </c>
      <c r="D543" s="2" t="s">
        <v>303</v>
      </c>
      <c r="E543" s="2" t="s">
        <v>284</v>
      </c>
      <c r="F543" s="2" t="s">
        <v>594</v>
      </c>
      <c r="G543" s="12">
        <v>0</v>
      </c>
      <c r="H543" s="5">
        <v>0</v>
      </c>
      <c r="I543" s="13">
        <v>0</v>
      </c>
      <c r="J543" s="12">
        <v>0</v>
      </c>
      <c r="K543" s="5"/>
      <c r="L543" s="7"/>
      <c r="M543" s="19">
        <v>0</v>
      </c>
      <c r="N543" s="5">
        <v>0</v>
      </c>
      <c r="O543" s="5">
        <v>0</v>
      </c>
      <c r="P543" s="6">
        <v>0</v>
      </c>
      <c r="Q543" s="12">
        <v>607224</v>
      </c>
      <c r="R543" s="5">
        <v>-35355</v>
      </c>
      <c r="S543" s="21">
        <v>-5.502047061920166</v>
      </c>
    </row>
    <row r="544" spans="1:19">
      <c r="A544" s="2">
        <v>111312607</v>
      </c>
      <c r="C544" s="2" t="s">
        <v>632</v>
      </c>
      <c r="D544" s="2" t="s">
        <v>309</v>
      </c>
      <c r="E544" s="2" t="s">
        <v>118</v>
      </c>
      <c r="F544" s="2" t="s">
        <v>594</v>
      </c>
      <c r="G544" s="12">
        <v>0</v>
      </c>
      <c r="H544" s="5">
        <v>0</v>
      </c>
      <c r="I544" s="13">
        <v>0</v>
      </c>
      <c r="J544" s="12">
        <v>0</v>
      </c>
      <c r="K544" s="5"/>
      <c r="L544" s="7"/>
      <c r="M544" s="19">
        <v>0</v>
      </c>
      <c r="N544" s="5">
        <v>0</v>
      </c>
      <c r="O544" s="5">
        <v>0</v>
      </c>
      <c r="P544" s="6">
        <v>0</v>
      </c>
      <c r="Q544" s="12">
        <v>684886</v>
      </c>
      <c r="R544" s="5">
        <v>66442</v>
      </c>
      <c r="S544" s="21">
        <v>10.743413925170898</v>
      </c>
    </row>
    <row r="545" spans="1:19">
      <c r="A545" s="2">
        <v>128324207</v>
      </c>
      <c r="C545" s="2" t="s">
        <v>633</v>
      </c>
      <c r="D545" s="2" t="s">
        <v>314</v>
      </c>
      <c r="E545" s="2" t="s">
        <v>70</v>
      </c>
      <c r="F545" s="2" t="s">
        <v>594</v>
      </c>
      <c r="G545" s="12">
        <v>0</v>
      </c>
      <c r="H545" s="5">
        <v>0</v>
      </c>
      <c r="I545" s="13">
        <v>0</v>
      </c>
      <c r="J545" s="12">
        <v>0</v>
      </c>
      <c r="K545" s="5"/>
      <c r="L545" s="7"/>
      <c r="M545" s="19">
        <v>0</v>
      </c>
      <c r="N545" s="5">
        <v>0</v>
      </c>
      <c r="O545" s="5">
        <v>0</v>
      </c>
      <c r="P545" s="6">
        <v>0</v>
      </c>
      <c r="Q545" s="12">
        <v>1061096</v>
      </c>
      <c r="R545" s="5">
        <v>53164</v>
      </c>
      <c r="S545" s="21">
        <v>5.2745623588562012</v>
      </c>
    </row>
    <row r="546" spans="1:19">
      <c r="A546" s="2">
        <v>106333407</v>
      </c>
      <c r="C546" s="2" t="s">
        <v>634</v>
      </c>
      <c r="D546" s="2" t="s">
        <v>322</v>
      </c>
      <c r="E546" s="2" t="s">
        <v>70</v>
      </c>
      <c r="F546" s="2" t="s">
        <v>594</v>
      </c>
      <c r="G546" s="12">
        <v>0</v>
      </c>
      <c r="H546" s="5">
        <v>0</v>
      </c>
      <c r="I546" s="13">
        <v>0</v>
      </c>
      <c r="J546" s="12">
        <v>0</v>
      </c>
      <c r="K546" s="5"/>
      <c r="L546" s="7"/>
      <c r="M546" s="19">
        <v>0</v>
      </c>
      <c r="N546" s="5">
        <v>0</v>
      </c>
      <c r="O546" s="5">
        <v>0</v>
      </c>
      <c r="P546" s="6">
        <v>0</v>
      </c>
      <c r="Q546" s="12">
        <v>963313</v>
      </c>
      <c r="R546" s="5">
        <v>125020</v>
      </c>
      <c r="S546" s="21">
        <v>14.913640022277832</v>
      </c>
    </row>
    <row r="547" spans="1:19">
      <c r="A547" s="2">
        <v>119354207</v>
      </c>
      <c r="C547" s="2" t="s">
        <v>635</v>
      </c>
      <c r="D547" s="2" t="s">
        <v>328</v>
      </c>
      <c r="E547" s="2" t="s">
        <v>28</v>
      </c>
      <c r="F547" s="2" t="s">
        <v>594</v>
      </c>
      <c r="G547" s="12">
        <v>0</v>
      </c>
      <c r="H547" s="5">
        <v>0</v>
      </c>
      <c r="I547" s="13">
        <v>0</v>
      </c>
      <c r="J547" s="12">
        <v>0</v>
      </c>
      <c r="K547" s="5"/>
      <c r="L547" s="7"/>
      <c r="M547" s="19">
        <v>0</v>
      </c>
      <c r="N547" s="5">
        <v>0</v>
      </c>
      <c r="O547" s="5">
        <v>0</v>
      </c>
      <c r="P547" s="6">
        <v>0</v>
      </c>
      <c r="Q547" s="12">
        <v>1461735</v>
      </c>
      <c r="R547" s="5">
        <v>62938</v>
      </c>
      <c r="S547" s="21">
        <v>4.4994378089904785</v>
      </c>
    </row>
    <row r="548" spans="1:19">
      <c r="A548" s="2">
        <v>113363807</v>
      </c>
      <c r="C548" s="2" t="s">
        <v>636</v>
      </c>
      <c r="D548" s="2" t="s">
        <v>339</v>
      </c>
      <c r="E548" s="2" t="s">
        <v>15</v>
      </c>
      <c r="F548" s="2" t="s">
        <v>594</v>
      </c>
      <c r="G548" s="12">
        <v>0</v>
      </c>
      <c r="H548" s="5">
        <v>0</v>
      </c>
      <c r="I548" s="13">
        <v>0</v>
      </c>
      <c r="J548" s="12">
        <v>0</v>
      </c>
      <c r="K548" s="5"/>
      <c r="L548" s="7"/>
      <c r="M548" s="19">
        <v>0</v>
      </c>
      <c r="N548" s="5">
        <v>0</v>
      </c>
      <c r="O548" s="5">
        <v>0</v>
      </c>
      <c r="P548" s="6">
        <v>0</v>
      </c>
      <c r="Q548" s="12">
        <v>3159165</v>
      </c>
      <c r="R548" s="5">
        <v>206901</v>
      </c>
      <c r="S548" s="21">
        <v>7.0082149505615234</v>
      </c>
    </row>
    <row r="549" spans="1:19">
      <c r="A549" s="2">
        <v>104374207</v>
      </c>
      <c r="C549" s="2" t="s">
        <v>637</v>
      </c>
      <c r="D549" s="2" t="s">
        <v>356</v>
      </c>
      <c r="E549" s="2" t="s">
        <v>76</v>
      </c>
      <c r="F549" s="2" t="s">
        <v>594</v>
      </c>
      <c r="G549" s="12">
        <v>0</v>
      </c>
      <c r="H549" s="5">
        <v>0</v>
      </c>
      <c r="I549" s="13">
        <v>0</v>
      </c>
      <c r="J549" s="12">
        <v>0</v>
      </c>
      <c r="K549" s="5"/>
      <c r="L549" s="7"/>
      <c r="M549" s="19">
        <v>0</v>
      </c>
      <c r="N549" s="5">
        <v>0</v>
      </c>
      <c r="O549" s="5">
        <v>0</v>
      </c>
      <c r="P549" s="6">
        <v>0</v>
      </c>
      <c r="Q549" s="12">
        <v>783031</v>
      </c>
      <c r="R549" s="5">
        <v>41436</v>
      </c>
      <c r="S549" s="21">
        <v>5.5874161720275879</v>
      </c>
    </row>
    <row r="550" spans="1:19">
      <c r="A550" s="2">
        <v>113384307</v>
      </c>
      <c r="C550" s="2" t="s">
        <v>638</v>
      </c>
      <c r="D550" s="2" t="s">
        <v>365</v>
      </c>
      <c r="E550" s="2" t="s">
        <v>15</v>
      </c>
      <c r="F550" s="2" t="s">
        <v>594</v>
      </c>
      <c r="G550" s="12">
        <v>0</v>
      </c>
      <c r="H550" s="5">
        <v>0</v>
      </c>
      <c r="I550" s="13">
        <v>0</v>
      </c>
      <c r="J550" s="12">
        <v>0</v>
      </c>
      <c r="K550" s="5"/>
      <c r="L550" s="7"/>
      <c r="M550" s="19">
        <v>0</v>
      </c>
      <c r="N550" s="5">
        <v>0</v>
      </c>
      <c r="O550" s="5">
        <v>0</v>
      </c>
      <c r="P550" s="6">
        <v>0</v>
      </c>
      <c r="Q550" s="12">
        <v>1214907</v>
      </c>
      <c r="R550" s="5">
        <v>162788</v>
      </c>
      <c r="S550" s="21">
        <v>15.472393989562988</v>
      </c>
    </row>
    <row r="551" spans="1:19">
      <c r="A551" s="2">
        <v>121393007</v>
      </c>
      <c r="C551" s="2" t="s">
        <v>639</v>
      </c>
      <c r="D551" s="2" t="s">
        <v>372</v>
      </c>
      <c r="E551" s="2" t="s">
        <v>98</v>
      </c>
      <c r="F551" s="2" t="s">
        <v>594</v>
      </c>
      <c r="G551" s="12">
        <v>0</v>
      </c>
      <c r="H551" s="5">
        <v>0</v>
      </c>
      <c r="I551" s="13">
        <v>0</v>
      </c>
      <c r="J551" s="12">
        <v>0</v>
      </c>
      <c r="K551" s="5"/>
      <c r="L551" s="7"/>
      <c r="M551" s="19">
        <v>0</v>
      </c>
      <c r="N551" s="5">
        <v>0</v>
      </c>
      <c r="O551" s="5">
        <v>0</v>
      </c>
      <c r="P551" s="6">
        <v>0</v>
      </c>
      <c r="Q551" s="12">
        <v>3662403</v>
      </c>
      <c r="R551" s="5">
        <v>-117911</v>
      </c>
      <c r="S551" s="21">
        <v>-3.11907958984375</v>
      </c>
    </row>
    <row r="552" spans="1:19">
      <c r="A552" s="2">
        <v>118403207</v>
      </c>
      <c r="C552" s="2" t="s">
        <v>640</v>
      </c>
      <c r="D552" s="2" t="s">
        <v>382</v>
      </c>
      <c r="E552" s="2" t="s">
        <v>28</v>
      </c>
      <c r="F552" s="2" t="s">
        <v>594</v>
      </c>
      <c r="G552" s="12">
        <v>0</v>
      </c>
      <c r="H552" s="5">
        <v>0</v>
      </c>
      <c r="I552" s="13">
        <v>0</v>
      </c>
      <c r="J552" s="12">
        <v>0</v>
      </c>
      <c r="K552" s="5"/>
      <c r="L552" s="7"/>
      <c r="M552" s="19">
        <v>0</v>
      </c>
      <c r="N552" s="5">
        <v>0</v>
      </c>
      <c r="O552" s="5">
        <v>0</v>
      </c>
      <c r="P552" s="6">
        <v>0</v>
      </c>
      <c r="Q552" s="12">
        <v>862315</v>
      </c>
      <c r="R552" s="5">
        <v>44426</v>
      </c>
      <c r="S552" s="21">
        <v>5.431788444519043</v>
      </c>
    </row>
    <row r="553" spans="1:19">
      <c r="A553" s="2">
        <v>118408707</v>
      </c>
      <c r="C553" s="2" t="s">
        <v>641</v>
      </c>
      <c r="D553" s="2" t="s">
        <v>382</v>
      </c>
      <c r="E553" s="2" t="s">
        <v>127</v>
      </c>
      <c r="F553" s="2" t="s">
        <v>594</v>
      </c>
      <c r="G553" s="12">
        <v>0</v>
      </c>
      <c r="H553" s="5">
        <v>0</v>
      </c>
      <c r="I553" s="13">
        <v>0</v>
      </c>
      <c r="J553" s="12">
        <v>0</v>
      </c>
      <c r="K553" s="5"/>
      <c r="L553" s="7"/>
      <c r="M553" s="19">
        <v>0</v>
      </c>
      <c r="N553" s="5">
        <v>0</v>
      </c>
      <c r="O553" s="5">
        <v>0</v>
      </c>
      <c r="P553" s="6">
        <v>0</v>
      </c>
      <c r="Q553" s="12">
        <v>797383</v>
      </c>
      <c r="R553" s="5">
        <v>30840</v>
      </c>
      <c r="S553" s="21">
        <v>4.0232577323913574</v>
      </c>
    </row>
    <row r="554" spans="1:19">
      <c r="A554" s="2">
        <v>118408607</v>
      </c>
      <c r="C554" s="2" t="s">
        <v>642</v>
      </c>
      <c r="D554" s="2" t="s">
        <v>382</v>
      </c>
      <c r="E554" s="2" t="s">
        <v>127</v>
      </c>
      <c r="F554" s="2" t="s">
        <v>594</v>
      </c>
      <c r="G554" s="12">
        <v>0</v>
      </c>
      <c r="H554" s="5">
        <v>0</v>
      </c>
      <c r="I554" s="13">
        <v>0</v>
      </c>
      <c r="J554" s="12">
        <v>0</v>
      </c>
      <c r="K554" s="5"/>
      <c r="L554" s="7"/>
      <c r="M554" s="19">
        <v>0</v>
      </c>
      <c r="N554" s="5">
        <v>0</v>
      </c>
      <c r="O554" s="5">
        <v>0</v>
      </c>
      <c r="P554" s="6">
        <v>0</v>
      </c>
      <c r="Q554" s="12">
        <v>1332163</v>
      </c>
      <c r="R554" s="5">
        <v>142371</v>
      </c>
      <c r="S554" s="21">
        <v>11.966041564941406</v>
      </c>
    </row>
    <row r="555" spans="1:19">
      <c r="A555" s="2">
        <v>117414807</v>
      </c>
      <c r="C555" s="2" t="s">
        <v>643</v>
      </c>
      <c r="D555" s="2" t="s">
        <v>394</v>
      </c>
      <c r="E555" s="2" t="s">
        <v>118</v>
      </c>
      <c r="F555" s="2" t="s">
        <v>594</v>
      </c>
      <c r="G555" s="12">
        <v>0</v>
      </c>
      <c r="H555" s="5">
        <v>0</v>
      </c>
      <c r="I555" s="13">
        <v>0</v>
      </c>
      <c r="J555" s="12">
        <v>0</v>
      </c>
      <c r="K555" s="5"/>
      <c r="L555" s="7"/>
      <c r="M555" s="19">
        <v>0</v>
      </c>
      <c r="N555" s="5">
        <v>0</v>
      </c>
      <c r="O555" s="5">
        <v>0</v>
      </c>
      <c r="P555" s="6">
        <v>0</v>
      </c>
      <c r="Q555" s="12">
        <v>521495</v>
      </c>
      <c r="R555" s="5">
        <v>18143</v>
      </c>
      <c r="S555" s="21">
        <v>3.604435920715332</v>
      </c>
    </row>
    <row r="556" spans="1:19">
      <c r="A556" s="2">
        <v>109420107</v>
      </c>
      <c r="C556" s="2" t="s">
        <v>644</v>
      </c>
      <c r="D556" s="2" t="s">
        <v>403</v>
      </c>
      <c r="E556" s="2" t="s">
        <v>118</v>
      </c>
      <c r="F556" s="2" t="s">
        <v>594</v>
      </c>
      <c r="G556" s="12">
        <v>0</v>
      </c>
      <c r="H556" s="5">
        <v>0</v>
      </c>
      <c r="I556" s="13">
        <v>0</v>
      </c>
      <c r="J556" s="12">
        <v>0</v>
      </c>
      <c r="K556" s="5"/>
      <c r="L556" s="7"/>
      <c r="M556" s="19">
        <v>0</v>
      </c>
      <c r="N556" s="5">
        <v>0</v>
      </c>
      <c r="O556" s="5">
        <v>0</v>
      </c>
      <c r="P556" s="6">
        <v>0</v>
      </c>
      <c r="Q556" s="12">
        <v>648330</v>
      </c>
      <c r="R556" s="5">
        <v>-30753</v>
      </c>
      <c r="S556" s="21">
        <v>-4.5286068916320801</v>
      </c>
    </row>
    <row r="557" spans="1:19">
      <c r="A557" s="2">
        <v>104435107</v>
      </c>
      <c r="C557" s="2" t="s">
        <v>645</v>
      </c>
      <c r="D557" s="2" t="s">
        <v>409</v>
      </c>
      <c r="E557" s="2" t="s">
        <v>76</v>
      </c>
      <c r="F557" s="2" t="s">
        <v>594</v>
      </c>
      <c r="G557" s="12">
        <v>0</v>
      </c>
      <c r="H557" s="5">
        <v>0</v>
      </c>
      <c r="I557" s="13">
        <v>0</v>
      </c>
      <c r="J557" s="12">
        <v>0</v>
      </c>
      <c r="K557" s="5"/>
      <c r="L557" s="7"/>
      <c r="M557" s="19">
        <v>0</v>
      </c>
      <c r="N557" s="5">
        <v>0</v>
      </c>
      <c r="O557" s="5">
        <v>0</v>
      </c>
      <c r="P557" s="6">
        <v>0</v>
      </c>
      <c r="Q557" s="12">
        <v>893055</v>
      </c>
      <c r="R557" s="5">
        <v>55493</v>
      </c>
      <c r="S557" s="21">
        <v>6.6255393028259277</v>
      </c>
    </row>
    <row r="558" spans="1:19">
      <c r="A558" s="2">
        <v>111444307</v>
      </c>
      <c r="C558" s="2" t="s">
        <v>646</v>
      </c>
      <c r="D558" s="2" t="s">
        <v>422</v>
      </c>
      <c r="E558" s="2" t="s">
        <v>28</v>
      </c>
      <c r="F558" s="2" t="s">
        <v>594</v>
      </c>
      <c r="G558" s="12">
        <v>0</v>
      </c>
      <c r="H558" s="5">
        <v>0</v>
      </c>
      <c r="I558" s="13">
        <v>0</v>
      </c>
      <c r="J558" s="12">
        <v>0</v>
      </c>
      <c r="K558" s="5"/>
      <c r="L558" s="7"/>
      <c r="M558" s="19">
        <v>0</v>
      </c>
      <c r="N558" s="5">
        <v>0</v>
      </c>
      <c r="O558" s="5">
        <v>0</v>
      </c>
      <c r="P558" s="6">
        <v>0</v>
      </c>
      <c r="Q558" s="12">
        <v>621304</v>
      </c>
      <c r="R558" s="5">
        <v>116917</v>
      </c>
      <c r="S558" s="21">
        <v>23.180019378662109</v>
      </c>
    </row>
    <row r="559" spans="1:19">
      <c r="A559" s="2">
        <v>120454507</v>
      </c>
      <c r="C559" s="2" t="s">
        <v>647</v>
      </c>
      <c r="D559" s="2" t="s">
        <v>424</v>
      </c>
      <c r="E559" s="2" t="s">
        <v>127</v>
      </c>
      <c r="F559" s="2" t="s">
        <v>594</v>
      </c>
      <c r="G559" s="12">
        <v>0</v>
      </c>
      <c r="H559" s="5">
        <v>0</v>
      </c>
      <c r="I559" s="13">
        <v>0</v>
      </c>
      <c r="J559" s="12">
        <v>0</v>
      </c>
      <c r="K559" s="5"/>
      <c r="L559" s="7"/>
      <c r="M559" s="19">
        <v>0</v>
      </c>
      <c r="N559" s="5">
        <v>0</v>
      </c>
      <c r="O559" s="5">
        <v>0</v>
      </c>
      <c r="P559" s="6">
        <v>0</v>
      </c>
      <c r="Q559" s="12">
        <v>2164564</v>
      </c>
      <c r="R559" s="5">
        <v>-1854</v>
      </c>
      <c r="S559" s="21">
        <v>-8.5579052567481995E-2</v>
      </c>
    </row>
    <row r="560" spans="1:19">
      <c r="A560" s="2">
        <v>123460957</v>
      </c>
      <c r="C560" s="2" t="s">
        <v>648</v>
      </c>
      <c r="D560" s="2" t="s">
        <v>429</v>
      </c>
      <c r="E560" s="2" t="s">
        <v>136</v>
      </c>
      <c r="F560" s="2" t="s">
        <v>594</v>
      </c>
      <c r="G560" s="12">
        <v>0</v>
      </c>
      <c r="H560" s="5">
        <v>0</v>
      </c>
      <c r="I560" s="13">
        <v>0</v>
      </c>
      <c r="J560" s="12">
        <v>0</v>
      </c>
      <c r="K560" s="5"/>
      <c r="L560" s="7"/>
      <c r="M560" s="19">
        <v>0</v>
      </c>
      <c r="N560" s="5">
        <v>0</v>
      </c>
      <c r="O560" s="5">
        <v>0</v>
      </c>
      <c r="P560" s="6">
        <v>0</v>
      </c>
      <c r="Q560" s="12">
        <v>1324910</v>
      </c>
      <c r="R560" s="5">
        <v>44020</v>
      </c>
      <c r="S560" s="21">
        <v>3.4366729259490967</v>
      </c>
    </row>
    <row r="561" spans="1:19">
      <c r="A561" s="2">
        <v>123463507</v>
      </c>
      <c r="C561" s="2" t="s">
        <v>649</v>
      </c>
      <c r="D561" s="2" t="s">
        <v>429</v>
      </c>
      <c r="E561" s="2" t="s">
        <v>136</v>
      </c>
      <c r="F561" s="2" t="s">
        <v>594</v>
      </c>
      <c r="G561" s="12">
        <v>0</v>
      </c>
      <c r="H561" s="5">
        <v>0</v>
      </c>
      <c r="I561" s="13">
        <v>0</v>
      </c>
      <c r="J561" s="12">
        <v>0</v>
      </c>
      <c r="K561" s="5"/>
      <c r="L561" s="7"/>
      <c r="M561" s="19">
        <v>0</v>
      </c>
      <c r="N561" s="5">
        <v>0</v>
      </c>
      <c r="O561" s="5">
        <v>0</v>
      </c>
      <c r="P561" s="6">
        <v>0</v>
      </c>
      <c r="Q561" s="12">
        <v>795298</v>
      </c>
      <c r="R561" s="5">
        <v>64149</v>
      </c>
      <c r="S561" s="21">
        <v>8.7737245559692383</v>
      </c>
    </row>
    <row r="562" spans="1:19">
      <c r="A562" s="2">
        <v>123465507</v>
      </c>
      <c r="C562" s="2" t="s">
        <v>650</v>
      </c>
      <c r="D562" s="2" t="s">
        <v>429</v>
      </c>
      <c r="E562" s="2" t="s">
        <v>136</v>
      </c>
      <c r="F562" s="2" t="s">
        <v>594</v>
      </c>
      <c r="G562" s="12">
        <v>0</v>
      </c>
      <c r="H562" s="5">
        <v>0</v>
      </c>
      <c r="I562" s="13">
        <v>0</v>
      </c>
      <c r="J562" s="12">
        <v>0</v>
      </c>
      <c r="K562" s="5"/>
      <c r="L562" s="7"/>
      <c r="M562" s="19">
        <v>0</v>
      </c>
      <c r="N562" s="5">
        <v>0</v>
      </c>
      <c r="O562" s="5">
        <v>0</v>
      </c>
      <c r="P562" s="6">
        <v>0</v>
      </c>
      <c r="Q562" s="12">
        <v>1225628</v>
      </c>
      <c r="R562" s="5">
        <v>112181</v>
      </c>
      <c r="S562" s="21">
        <v>10.075109481811523</v>
      </c>
    </row>
    <row r="563" spans="1:19">
      <c r="A563" s="2">
        <v>123469007</v>
      </c>
      <c r="C563" s="2" t="s">
        <v>651</v>
      </c>
      <c r="D563" s="2" t="s">
        <v>429</v>
      </c>
      <c r="E563" s="2" t="s">
        <v>28</v>
      </c>
      <c r="F563" s="2" t="s">
        <v>594</v>
      </c>
      <c r="G563" s="12">
        <v>0</v>
      </c>
      <c r="H563" s="5">
        <v>0</v>
      </c>
      <c r="I563" s="13">
        <v>0</v>
      </c>
      <c r="J563" s="12">
        <v>0</v>
      </c>
      <c r="K563" s="5"/>
      <c r="L563" s="7"/>
      <c r="M563" s="19">
        <v>0</v>
      </c>
      <c r="N563" s="5">
        <v>0</v>
      </c>
      <c r="O563" s="5">
        <v>0</v>
      </c>
      <c r="P563" s="6">
        <v>0</v>
      </c>
      <c r="Q563" s="12">
        <v>1033694</v>
      </c>
      <c r="R563" s="5">
        <v>25825</v>
      </c>
      <c r="S563" s="21">
        <v>2.5623369216918945</v>
      </c>
    </row>
    <row r="564" spans="1:19">
      <c r="A564" s="2">
        <v>120481107</v>
      </c>
      <c r="C564" s="2" t="s">
        <v>652</v>
      </c>
      <c r="D564" s="2" t="s">
        <v>454</v>
      </c>
      <c r="E564" s="2" t="s">
        <v>98</v>
      </c>
      <c r="F564" s="2" t="s">
        <v>594</v>
      </c>
      <c r="G564" s="12">
        <v>0</v>
      </c>
      <c r="H564" s="5">
        <v>0</v>
      </c>
      <c r="I564" s="13">
        <v>0</v>
      </c>
      <c r="J564" s="12">
        <v>0</v>
      </c>
      <c r="K564" s="5"/>
      <c r="L564" s="7"/>
      <c r="M564" s="19">
        <v>0</v>
      </c>
      <c r="N564" s="5">
        <v>0</v>
      </c>
      <c r="O564" s="5">
        <v>0</v>
      </c>
      <c r="P564" s="6">
        <v>0</v>
      </c>
      <c r="Q564" s="12">
        <v>1676478</v>
      </c>
      <c r="R564" s="5">
        <v>24078</v>
      </c>
      <c r="S564" s="21">
        <v>1.4571532011032104</v>
      </c>
    </row>
    <row r="565" spans="1:19">
      <c r="A565" s="2">
        <v>120483007</v>
      </c>
      <c r="C565" s="2" t="s">
        <v>653</v>
      </c>
      <c r="D565" s="2" t="s">
        <v>454</v>
      </c>
      <c r="E565" s="2" t="s">
        <v>98</v>
      </c>
      <c r="F565" s="2" t="s">
        <v>594</v>
      </c>
      <c r="G565" s="12">
        <v>0</v>
      </c>
      <c r="H565" s="5">
        <v>0</v>
      </c>
      <c r="I565" s="13">
        <v>0</v>
      </c>
      <c r="J565" s="12">
        <v>0</v>
      </c>
      <c r="K565" s="5"/>
      <c r="L565" s="7"/>
      <c r="M565" s="19">
        <v>0</v>
      </c>
      <c r="N565" s="5">
        <v>0</v>
      </c>
      <c r="O565" s="5">
        <v>0</v>
      </c>
      <c r="P565" s="6">
        <v>0</v>
      </c>
      <c r="Q565" s="12">
        <v>1241794</v>
      </c>
      <c r="R565" s="5">
        <v>116060</v>
      </c>
      <c r="S565" s="21">
        <v>10.309718132019043</v>
      </c>
    </row>
    <row r="566" spans="1:19">
      <c r="A566" s="2">
        <v>116495207</v>
      </c>
      <c r="C566" s="2" t="s">
        <v>654</v>
      </c>
      <c r="D566" s="2" t="s">
        <v>463</v>
      </c>
      <c r="E566" s="2" t="s">
        <v>127</v>
      </c>
      <c r="F566" s="2" t="s">
        <v>594</v>
      </c>
      <c r="G566" s="12">
        <v>0</v>
      </c>
      <c r="H566" s="5">
        <v>0</v>
      </c>
      <c r="I566" s="13">
        <v>0</v>
      </c>
      <c r="J566" s="12">
        <v>0</v>
      </c>
      <c r="K566" s="5"/>
      <c r="L566" s="7"/>
      <c r="M566" s="19">
        <v>0</v>
      </c>
      <c r="N566" s="5">
        <v>0</v>
      </c>
      <c r="O566" s="5">
        <v>0</v>
      </c>
      <c r="P566" s="6">
        <v>0</v>
      </c>
      <c r="Q566" s="12">
        <v>560115</v>
      </c>
      <c r="R566" s="5">
        <v>-34454</v>
      </c>
      <c r="S566" s="21">
        <v>-5.7947859764099121</v>
      </c>
    </row>
    <row r="567" spans="1:19">
      <c r="A567" s="2">
        <v>126514007</v>
      </c>
      <c r="C567" s="2" t="s">
        <v>655</v>
      </c>
      <c r="D567" s="2" t="s">
        <v>475</v>
      </c>
      <c r="E567" s="2" t="s">
        <v>28</v>
      </c>
      <c r="F567" s="2" t="s">
        <v>594</v>
      </c>
      <c r="G567" s="12">
        <v>0</v>
      </c>
      <c r="H567" s="5">
        <v>0</v>
      </c>
      <c r="I567" s="13">
        <v>0</v>
      </c>
      <c r="J567" s="12">
        <v>0</v>
      </c>
      <c r="K567" s="5"/>
      <c r="L567" s="7"/>
      <c r="M567" s="19">
        <v>0</v>
      </c>
      <c r="N567" s="5">
        <v>0</v>
      </c>
      <c r="O567" s="5">
        <v>0</v>
      </c>
      <c r="P567" s="6">
        <v>0</v>
      </c>
      <c r="Q567" s="12">
        <v>10691588</v>
      </c>
      <c r="R567" s="5">
        <v>-474882</v>
      </c>
      <c r="S567" s="21">
        <v>-4.2527494430541992</v>
      </c>
    </row>
    <row r="568" spans="1:19">
      <c r="A568" s="2">
        <v>129546907</v>
      </c>
      <c r="C568" s="2" t="s">
        <v>656</v>
      </c>
      <c r="D568" s="2" t="s">
        <v>486</v>
      </c>
      <c r="E568" s="2" t="s">
        <v>98</v>
      </c>
      <c r="F568" s="2" t="s">
        <v>594</v>
      </c>
      <c r="G568" s="12">
        <v>0</v>
      </c>
      <c r="H568" s="5">
        <v>0</v>
      </c>
      <c r="I568" s="13">
        <v>0</v>
      </c>
      <c r="J568" s="12">
        <v>0</v>
      </c>
      <c r="K568" s="5"/>
      <c r="L568" s="7"/>
      <c r="M568" s="19">
        <v>0</v>
      </c>
      <c r="N568" s="5">
        <v>0</v>
      </c>
      <c r="O568" s="5">
        <v>0</v>
      </c>
      <c r="P568" s="6">
        <v>0</v>
      </c>
      <c r="Q568" s="12">
        <v>1449603</v>
      </c>
      <c r="R568" s="5">
        <v>63891</v>
      </c>
      <c r="S568" s="21">
        <v>4.6106982231140137</v>
      </c>
    </row>
    <row r="569" spans="1:19">
      <c r="A569" s="2">
        <v>108567807</v>
      </c>
      <c r="C569" s="2" t="s">
        <v>657</v>
      </c>
      <c r="D569" s="2" t="s">
        <v>502</v>
      </c>
      <c r="E569" s="2" t="s">
        <v>70</v>
      </c>
      <c r="F569" s="2" t="s">
        <v>594</v>
      </c>
      <c r="G569" s="12">
        <v>0</v>
      </c>
      <c r="H569" s="5">
        <v>0</v>
      </c>
      <c r="I569" s="13">
        <v>0</v>
      </c>
      <c r="J569" s="12">
        <v>0</v>
      </c>
      <c r="K569" s="5"/>
      <c r="L569" s="7"/>
      <c r="M569" s="19">
        <v>0</v>
      </c>
      <c r="N569" s="5">
        <v>0</v>
      </c>
      <c r="O569" s="5">
        <v>0</v>
      </c>
      <c r="P569" s="6">
        <v>0</v>
      </c>
      <c r="Q569" s="12">
        <v>904363</v>
      </c>
      <c r="R569" s="5">
        <v>-21337</v>
      </c>
      <c r="S569" s="21">
        <v>-2.3049583435058594</v>
      </c>
    </row>
    <row r="570" spans="1:19">
      <c r="A570" s="2">
        <v>119584707</v>
      </c>
      <c r="C570" s="2" t="s">
        <v>658</v>
      </c>
      <c r="D570" s="2" t="s">
        <v>516</v>
      </c>
      <c r="E570" s="2" t="s">
        <v>28</v>
      </c>
      <c r="F570" s="2" t="s">
        <v>594</v>
      </c>
      <c r="G570" s="12">
        <v>0</v>
      </c>
      <c r="H570" s="5">
        <v>0</v>
      </c>
      <c r="I570" s="13">
        <v>0</v>
      </c>
      <c r="J570" s="12">
        <v>0</v>
      </c>
      <c r="K570" s="5"/>
      <c r="L570" s="7"/>
      <c r="M570" s="19">
        <v>0</v>
      </c>
      <c r="N570" s="5">
        <v>0</v>
      </c>
      <c r="O570" s="5">
        <v>0</v>
      </c>
      <c r="P570" s="6">
        <v>0</v>
      </c>
      <c r="Q570" s="12">
        <v>674514</v>
      </c>
      <c r="R570" s="5">
        <v>-63139</v>
      </c>
      <c r="S570" s="21">
        <v>-8.5594444274902344</v>
      </c>
    </row>
    <row r="571" spans="1:19">
      <c r="A571" s="2">
        <v>116606707</v>
      </c>
      <c r="C571" s="2" t="s">
        <v>659</v>
      </c>
      <c r="D571" s="2" t="s">
        <v>527</v>
      </c>
      <c r="E571" s="2" t="s">
        <v>118</v>
      </c>
      <c r="F571" s="2" t="s">
        <v>594</v>
      </c>
      <c r="G571" s="12">
        <v>0</v>
      </c>
      <c r="H571" s="5">
        <v>0</v>
      </c>
      <c r="I571" s="13">
        <v>0</v>
      </c>
      <c r="J571" s="12">
        <v>0</v>
      </c>
      <c r="K571" s="5"/>
      <c r="L571" s="7"/>
      <c r="M571" s="19">
        <v>0</v>
      </c>
      <c r="N571" s="5">
        <v>0</v>
      </c>
      <c r="O571" s="5">
        <v>0</v>
      </c>
      <c r="P571" s="6">
        <v>0</v>
      </c>
      <c r="Q571" s="12">
        <v>1002873</v>
      </c>
      <c r="R571" s="5">
        <v>105282</v>
      </c>
      <c r="S571" s="21">
        <v>11.729395866394043</v>
      </c>
    </row>
    <row r="572" spans="1:19">
      <c r="A572" s="2">
        <v>106619107</v>
      </c>
      <c r="C572" s="2" t="s">
        <v>660</v>
      </c>
      <c r="D572" s="2" t="s">
        <v>530</v>
      </c>
      <c r="E572" s="2" t="s">
        <v>225</v>
      </c>
      <c r="F572" s="2" t="s">
        <v>594</v>
      </c>
      <c r="G572" s="12">
        <v>0</v>
      </c>
      <c r="H572" s="5">
        <v>0</v>
      </c>
      <c r="I572" s="13">
        <v>0</v>
      </c>
      <c r="J572" s="12">
        <v>0</v>
      </c>
      <c r="K572" s="5"/>
      <c r="L572" s="7"/>
      <c r="M572" s="19">
        <v>0</v>
      </c>
      <c r="N572" s="5">
        <v>0</v>
      </c>
      <c r="O572" s="5">
        <v>0</v>
      </c>
      <c r="P572" s="6">
        <v>0</v>
      </c>
      <c r="Q572" s="12">
        <v>1163662</v>
      </c>
      <c r="R572" s="5">
        <v>11538</v>
      </c>
      <c r="S572" s="21">
        <v>1.0014547109603882</v>
      </c>
    </row>
    <row r="573" spans="1:19">
      <c r="A573" s="2">
        <v>105628007</v>
      </c>
      <c r="C573" s="2" t="s">
        <v>661</v>
      </c>
      <c r="D573" s="2" t="s">
        <v>536</v>
      </c>
      <c r="E573" s="2" t="s">
        <v>28</v>
      </c>
      <c r="F573" s="2" t="s">
        <v>594</v>
      </c>
      <c r="G573" s="12">
        <v>0</v>
      </c>
      <c r="H573" s="5">
        <v>0</v>
      </c>
      <c r="I573" s="13">
        <v>0</v>
      </c>
      <c r="J573" s="12">
        <v>0</v>
      </c>
      <c r="K573" s="5"/>
      <c r="L573" s="7"/>
      <c r="M573" s="19">
        <v>0</v>
      </c>
      <c r="N573" s="5">
        <v>0</v>
      </c>
      <c r="O573" s="5">
        <v>0</v>
      </c>
      <c r="P573" s="6">
        <v>0</v>
      </c>
      <c r="Q573" s="12">
        <v>623351</v>
      </c>
      <c r="R573" s="5">
        <v>43998</v>
      </c>
      <c r="S573" s="21">
        <v>7.5943336486816406</v>
      </c>
    </row>
    <row r="574" spans="1:19">
      <c r="A574" s="2">
        <v>101634207</v>
      </c>
      <c r="C574" s="2" t="s">
        <v>662</v>
      </c>
      <c r="D574" s="2" t="s">
        <v>538</v>
      </c>
      <c r="E574" s="2" t="s">
        <v>284</v>
      </c>
      <c r="F574" s="2" t="s">
        <v>594</v>
      </c>
      <c r="G574" s="12">
        <v>0</v>
      </c>
      <c r="H574" s="5">
        <v>0</v>
      </c>
      <c r="I574" s="13">
        <v>0</v>
      </c>
      <c r="J574" s="12">
        <v>0</v>
      </c>
      <c r="K574" s="5"/>
      <c r="L574" s="7"/>
      <c r="M574" s="19">
        <v>0</v>
      </c>
      <c r="N574" s="5">
        <v>0</v>
      </c>
      <c r="O574" s="5">
        <v>0</v>
      </c>
      <c r="P574" s="6">
        <v>0</v>
      </c>
      <c r="Q574" s="12">
        <v>1039407</v>
      </c>
      <c r="R574" s="5">
        <v>79657</v>
      </c>
      <c r="S574" s="21">
        <v>8.2997655868530273</v>
      </c>
    </row>
    <row r="575" spans="1:19">
      <c r="A575" s="2">
        <v>101638907</v>
      </c>
      <c r="C575" s="2" t="s">
        <v>663</v>
      </c>
      <c r="D575" s="2" t="s">
        <v>538</v>
      </c>
      <c r="E575" s="2" t="s">
        <v>284</v>
      </c>
      <c r="F575" s="2" t="s">
        <v>594</v>
      </c>
      <c r="G575" s="12">
        <v>0</v>
      </c>
      <c r="H575" s="5">
        <v>0</v>
      </c>
      <c r="I575" s="13">
        <v>0</v>
      </c>
      <c r="J575" s="12">
        <v>0</v>
      </c>
      <c r="K575" s="5"/>
      <c r="L575" s="7"/>
      <c r="M575" s="19">
        <v>0</v>
      </c>
      <c r="N575" s="5">
        <v>0</v>
      </c>
      <c r="O575" s="5">
        <v>0</v>
      </c>
      <c r="P575" s="6">
        <v>0</v>
      </c>
      <c r="Q575" s="12">
        <v>883011</v>
      </c>
      <c r="R575" s="5">
        <v>156990</v>
      </c>
      <c r="S575" s="21">
        <v>21.623340606689453</v>
      </c>
    </row>
    <row r="576" spans="1:19">
      <c r="A576" s="2">
        <v>107651207</v>
      </c>
      <c r="C576" s="2" t="s">
        <v>664</v>
      </c>
      <c r="D576" s="2" t="s">
        <v>556</v>
      </c>
      <c r="E576" s="2" t="s">
        <v>284</v>
      </c>
      <c r="F576" s="2" t="s">
        <v>594</v>
      </c>
      <c r="G576" s="12">
        <v>0</v>
      </c>
      <c r="H576" s="5">
        <v>0</v>
      </c>
      <c r="I576" s="13">
        <v>0</v>
      </c>
      <c r="J576" s="12">
        <v>0</v>
      </c>
      <c r="K576" s="5"/>
      <c r="L576" s="7"/>
      <c r="M576" s="19">
        <v>0</v>
      </c>
      <c r="N576" s="5">
        <v>0</v>
      </c>
      <c r="O576" s="5">
        <v>0</v>
      </c>
      <c r="P576" s="6">
        <v>0</v>
      </c>
      <c r="Q576" s="12">
        <v>1996091</v>
      </c>
      <c r="R576" s="5">
        <v>59317</v>
      </c>
      <c r="S576" s="21">
        <v>3.0626702308654785</v>
      </c>
    </row>
    <row r="577" spans="1:19">
      <c r="A577" s="2">
        <v>107652207</v>
      </c>
      <c r="C577" s="2" t="s">
        <v>665</v>
      </c>
      <c r="D577" s="2" t="s">
        <v>556</v>
      </c>
      <c r="E577" s="2" t="s">
        <v>284</v>
      </c>
      <c r="F577" s="2" t="s">
        <v>594</v>
      </c>
      <c r="G577" s="12">
        <v>0</v>
      </c>
      <c r="H577" s="5">
        <v>0</v>
      </c>
      <c r="I577" s="13">
        <v>0</v>
      </c>
      <c r="J577" s="12">
        <v>0</v>
      </c>
      <c r="K577" s="5"/>
      <c r="L577" s="7"/>
      <c r="M577" s="19">
        <v>0</v>
      </c>
      <c r="N577" s="5">
        <v>0</v>
      </c>
      <c r="O577" s="5">
        <v>0</v>
      </c>
      <c r="P577" s="6">
        <v>0</v>
      </c>
      <c r="Q577" s="12">
        <v>651252</v>
      </c>
      <c r="R577" s="5">
        <v>8566</v>
      </c>
      <c r="S577" s="21">
        <v>1.3328437805175781</v>
      </c>
    </row>
    <row r="578" spans="1:19">
      <c r="A578" s="2">
        <v>107656407</v>
      </c>
      <c r="C578" s="2" t="s">
        <v>666</v>
      </c>
      <c r="D578" s="2" t="s">
        <v>556</v>
      </c>
      <c r="E578" s="2" t="s">
        <v>284</v>
      </c>
      <c r="F578" s="2" t="s">
        <v>594</v>
      </c>
      <c r="G578" s="12">
        <v>0</v>
      </c>
      <c r="H578" s="5">
        <v>0</v>
      </c>
      <c r="I578" s="13">
        <v>0</v>
      </c>
      <c r="J578" s="12">
        <v>0</v>
      </c>
      <c r="K578" s="5"/>
      <c r="L578" s="7"/>
      <c r="M578" s="19">
        <v>0</v>
      </c>
      <c r="N578" s="5">
        <v>0</v>
      </c>
      <c r="O578" s="5">
        <v>0</v>
      </c>
      <c r="P578" s="6">
        <v>0</v>
      </c>
      <c r="Q578" s="12">
        <v>986202</v>
      </c>
      <c r="R578" s="5">
        <v>124486</v>
      </c>
      <c r="S578" s="21">
        <v>14.446290969848633</v>
      </c>
    </row>
    <row r="579" spans="1:19" ht="15" thickBot="1">
      <c r="A579" s="2">
        <v>112679107</v>
      </c>
      <c r="C579" s="46" t="s">
        <v>667</v>
      </c>
      <c r="D579" s="2" t="s">
        <v>577</v>
      </c>
      <c r="E579" s="2" t="s">
        <v>15</v>
      </c>
      <c r="F579" s="2" t="s">
        <v>594</v>
      </c>
      <c r="G579" s="14">
        <v>0</v>
      </c>
      <c r="H579" s="15">
        <v>0</v>
      </c>
      <c r="I579" s="16">
        <v>0</v>
      </c>
      <c r="J579" s="14">
        <v>0</v>
      </c>
      <c r="K579" s="15"/>
      <c r="L579" s="18"/>
      <c r="M579" s="20">
        <v>0</v>
      </c>
      <c r="N579" s="5">
        <v>0</v>
      </c>
      <c r="O579" s="5">
        <v>0</v>
      </c>
      <c r="P579" s="6">
        <v>0</v>
      </c>
      <c r="Q579" s="14">
        <v>3233203</v>
      </c>
      <c r="R579" s="15">
        <v>50853</v>
      </c>
      <c r="S579" s="22">
        <v>1.5979700088500977</v>
      </c>
    </row>
    <row r="580" spans="1:19" ht="15" thickTop="1">
      <c r="A580" s="8"/>
      <c r="C580" s="75" t="s">
        <v>668</v>
      </c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</row>
    <row r="581" spans="1:19">
      <c r="C581" s="84" t="s">
        <v>669</v>
      </c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</row>
  </sheetData>
  <mergeCells count="7">
    <mergeCell ref="C581:S581"/>
    <mergeCell ref="C2:S2"/>
    <mergeCell ref="G3:I3"/>
    <mergeCell ref="J3:M3"/>
    <mergeCell ref="N3:P3"/>
    <mergeCell ref="Q3:S3"/>
    <mergeCell ref="C580:S580"/>
  </mergeCells>
  <pageMargins left="0.25" right="0.25" top="0.75" bottom="0.75" header="0.3" footer="0.3"/>
  <pageSetup orientation="landscape" r:id="rId1"/>
  <headerFooter>
    <oddHeader>&amp;L&amp;"Georgia Pro Light,Bold Italic"&amp;8Table A. Proposed State Subsidies for Basic, Ready To Learn Block Grant, Special Education, &amp; Career and Technical Education&amp;RPage &amp;P of &amp;N</oddHeader>
    <oddFooter>&amp;R&amp;D</oddFooter>
  </headerFooter>
  <colBreaks count="1" manualBreakCount="1">
    <brk id="1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E13"/>
  <sheetViews>
    <sheetView topLeftCell="BM1" workbookViewId="0">
      <selection activeCell="B1" sqref="B1:CD1"/>
    </sheetView>
  </sheetViews>
  <sheetFormatPr defaultColWidth="8.85546875" defaultRowHeight="14.25"/>
  <cols>
    <col min="1" max="1" width="20.7109375" style="1" bestFit="1" customWidth="1"/>
    <col min="2" max="82" width="11" style="1" bestFit="1" customWidth="1"/>
    <col min="83" max="83" width="8.5703125" style="1" bestFit="1" customWidth="1"/>
    <col min="84" max="16384" width="8.85546875" style="1"/>
  </cols>
  <sheetData>
    <row r="1" spans="1:83">
      <c r="A1" s="1" t="s">
        <v>780</v>
      </c>
      <c r="B1" s="1" t="s">
        <v>690</v>
      </c>
      <c r="C1" s="1" t="s">
        <v>691</v>
      </c>
      <c r="D1" s="1" t="s">
        <v>692</v>
      </c>
      <c r="E1" s="1" t="s">
        <v>693</v>
      </c>
      <c r="F1" s="1" t="s">
        <v>694</v>
      </c>
      <c r="G1" s="1" t="s">
        <v>695</v>
      </c>
      <c r="H1" s="1" t="s">
        <v>696</v>
      </c>
      <c r="I1" s="1" t="s">
        <v>697</v>
      </c>
      <c r="J1" s="1" t="s">
        <v>698</v>
      </c>
      <c r="K1" s="1" t="s">
        <v>699</v>
      </c>
      <c r="L1" s="1" t="s">
        <v>700</v>
      </c>
      <c r="M1" s="1" t="s">
        <v>701</v>
      </c>
      <c r="N1" s="1" t="s">
        <v>702</v>
      </c>
      <c r="O1" s="1" t="s">
        <v>703</v>
      </c>
      <c r="P1" s="1" t="s">
        <v>704</v>
      </c>
      <c r="Q1" s="1" t="s">
        <v>705</v>
      </c>
      <c r="R1" s="1" t="s">
        <v>706</v>
      </c>
      <c r="S1" s="1" t="s">
        <v>707</v>
      </c>
      <c r="T1" s="1" t="s">
        <v>708</v>
      </c>
      <c r="U1" s="1" t="s">
        <v>709</v>
      </c>
      <c r="V1" s="1" t="s">
        <v>710</v>
      </c>
      <c r="W1" s="1" t="s">
        <v>711</v>
      </c>
      <c r="X1" s="1" t="s">
        <v>712</v>
      </c>
      <c r="Y1" s="1" t="s">
        <v>713</v>
      </c>
      <c r="Z1" s="1" t="s">
        <v>714</v>
      </c>
      <c r="AA1" s="1" t="s">
        <v>715</v>
      </c>
      <c r="AB1" s="1" t="s">
        <v>716</v>
      </c>
      <c r="AC1" s="1" t="s">
        <v>717</v>
      </c>
      <c r="AD1" s="1" t="s">
        <v>718</v>
      </c>
      <c r="AE1" s="1" t="s">
        <v>719</v>
      </c>
      <c r="AF1" s="1" t="s">
        <v>720</v>
      </c>
      <c r="AG1" s="1" t="s">
        <v>721</v>
      </c>
      <c r="AH1" s="1" t="s">
        <v>722</v>
      </c>
      <c r="AI1" s="1" t="s">
        <v>723</v>
      </c>
      <c r="AJ1" s="1" t="s">
        <v>724</v>
      </c>
      <c r="AK1" s="1" t="s">
        <v>725</v>
      </c>
      <c r="AL1" s="1" t="s">
        <v>726</v>
      </c>
      <c r="AM1" s="1" t="s">
        <v>727</v>
      </c>
      <c r="AN1" s="1" t="s">
        <v>728</v>
      </c>
      <c r="AO1" s="1" t="s">
        <v>729</v>
      </c>
      <c r="AP1" s="1" t="s">
        <v>730</v>
      </c>
      <c r="AQ1" s="1" t="s">
        <v>731</v>
      </c>
      <c r="AR1" s="1" t="s">
        <v>732</v>
      </c>
      <c r="AS1" s="1" t="s">
        <v>733</v>
      </c>
      <c r="AT1" s="1" t="s">
        <v>734</v>
      </c>
      <c r="AU1" s="1" t="s">
        <v>735</v>
      </c>
      <c r="AV1" s="1" t="s">
        <v>736</v>
      </c>
      <c r="AW1" s="1" t="s">
        <v>737</v>
      </c>
      <c r="AX1" s="1" t="s">
        <v>738</v>
      </c>
      <c r="AY1" s="1" t="s">
        <v>739</v>
      </c>
      <c r="AZ1" s="1" t="s">
        <v>740</v>
      </c>
      <c r="BA1" s="1" t="s">
        <v>741</v>
      </c>
      <c r="BB1" s="1" t="s">
        <v>742</v>
      </c>
      <c r="BC1" s="1" t="s">
        <v>743</v>
      </c>
      <c r="BD1" s="1" t="s">
        <v>744</v>
      </c>
      <c r="BE1" s="1" t="s">
        <v>745</v>
      </c>
      <c r="BF1" s="1" t="s">
        <v>746</v>
      </c>
      <c r="BG1" s="1" t="s">
        <v>747</v>
      </c>
      <c r="BH1" s="1" t="s">
        <v>748</v>
      </c>
      <c r="BI1" s="1" t="s">
        <v>749</v>
      </c>
      <c r="BJ1" s="1" t="s">
        <v>750</v>
      </c>
      <c r="BK1" s="1" t="s">
        <v>751</v>
      </c>
      <c r="BL1" s="1" t="s">
        <v>752</v>
      </c>
      <c r="BM1" s="1" t="s">
        <v>753</v>
      </c>
      <c r="BN1" s="1" t="s">
        <v>754</v>
      </c>
      <c r="BO1" s="1" t="s">
        <v>755</v>
      </c>
      <c r="BP1" s="1" t="s">
        <v>756</v>
      </c>
      <c r="BQ1" s="1" t="s">
        <v>757</v>
      </c>
      <c r="BR1" s="1" t="s">
        <v>758</v>
      </c>
      <c r="BS1" s="1" t="s">
        <v>759</v>
      </c>
      <c r="BT1" s="1" t="s">
        <v>760</v>
      </c>
      <c r="BU1" s="1" t="s">
        <v>761</v>
      </c>
      <c r="BV1" s="1" t="s">
        <v>762</v>
      </c>
      <c r="BW1" s="1" t="s">
        <v>763</v>
      </c>
      <c r="BX1" s="1" t="s">
        <v>764</v>
      </c>
      <c r="BY1" s="1" t="s">
        <v>765</v>
      </c>
      <c r="BZ1" s="1" t="s">
        <v>766</v>
      </c>
      <c r="CA1" s="1" t="s">
        <v>767</v>
      </c>
      <c r="CB1" s="1" t="s">
        <v>768</v>
      </c>
      <c r="CC1" s="1" t="s">
        <v>769</v>
      </c>
      <c r="CD1" s="1" t="s">
        <v>770</v>
      </c>
      <c r="CE1" s="1" t="s">
        <v>670</v>
      </c>
    </row>
    <row r="2" spans="1:83">
      <c r="A2" s="1" t="s">
        <v>118</v>
      </c>
      <c r="B2" s="1">
        <v>106172003</v>
      </c>
      <c r="C2" s="1">
        <v>108070502</v>
      </c>
      <c r="D2" s="1">
        <v>108071003</v>
      </c>
      <c r="E2" s="1">
        <v>108071504</v>
      </c>
      <c r="F2" s="1">
        <v>108073503</v>
      </c>
      <c r="G2" s="1">
        <v>108077503</v>
      </c>
      <c r="H2" s="1">
        <v>108078003</v>
      </c>
      <c r="I2" s="1">
        <v>108079004</v>
      </c>
      <c r="J2" s="1">
        <v>109122703</v>
      </c>
      <c r="K2" s="1">
        <v>109243503</v>
      </c>
      <c r="L2" s="1">
        <v>109246003</v>
      </c>
      <c r="M2" s="1">
        <v>109248003</v>
      </c>
      <c r="N2" s="1">
        <v>109420803</v>
      </c>
      <c r="O2" s="1">
        <v>109422303</v>
      </c>
      <c r="P2" s="1">
        <v>109426003</v>
      </c>
      <c r="Q2" s="1">
        <v>109426303</v>
      </c>
      <c r="R2" s="1">
        <v>109427503</v>
      </c>
      <c r="S2" s="1">
        <v>109530304</v>
      </c>
      <c r="T2" s="1">
        <v>109531304</v>
      </c>
      <c r="U2" s="1">
        <v>109532804</v>
      </c>
      <c r="V2" s="1">
        <v>109535504</v>
      </c>
      <c r="W2" s="1">
        <v>109537504</v>
      </c>
      <c r="X2" s="1">
        <v>110141003</v>
      </c>
      <c r="Y2" s="1">
        <v>110141103</v>
      </c>
      <c r="Z2" s="1">
        <v>110147003</v>
      </c>
      <c r="AA2" s="1">
        <v>110148002</v>
      </c>
      <c r="AB2" s="1">
        <v>110171003</v>
      </c>
      <c r="AC2" s="1">
        <v>110171803</v>
      </c>
      <c r="AD2" s="1">
        <v>110173003</v>
      </c>
      <c r="AE2" s="1">
        <v>110173504</v>
      </c>
      <c r="AF2" s="1">
        <v>110175003</v>
      </c>
      <c r="AG2" s="1">
        <v>110177003</v>
      </c>
      <c r="AH2" s="1">
        <v>110179003</v>
      </c>
      <c r="AI2" s="1">
        <v>110183602</v>
      </c>
      <c r="AJ2" s="1">
        <v>111312503</v>
      </c>
      <c r="AK2" s="1">
        <v>111312804</v>
      </c>
      <c r="AL2" s="1">
        <v>111316003</v>
      </c>
      <c r="AM2" s="1">
        <v>111317503</v>
      </c>
      <c r="AN2" s="1">
        <v>111444602</v>
      </c>
      <c r="AO2" s="1">
        <v>116555003</v>
      </c>
      <c r="AP2" s="1">
        <v>116557103</v>
      </c>
      <c r="AQ2" s="1">
        <v>116604003</v>
      </c>
      <c r="AR2" s="1">
        <v>116605003</v>
      </c>
      <c r="AS2" s="1">
        <v>117412003</v>
      </c>
      <c r="AT2" s="1">
        <v>117414003</v>
      </c>
      <c r="AU2" s="1">
        <v>117414203</v>
      </c>
      <c r="AV2" s="1">
        <v>117415004</v>
      </c>
      <c r="AW2" s="1">
        <v>117415103</v>
      </c>
      <c r="AX2" s="1">
        <v>117415303</v>
      </c>
      <c r="AY2" s="1">
        <v>117416103</v>
      </c>
      <c r="AZ2" s="1">
        <v>117417202</v>
      </c>
      <c r="BA2" s="1">
        <v>117596003</v>
      </c>
      <c r="BB2" s="1">
        <v>117597003</v>
      </c>
      <c r="BC2" s="1">
        <v>117598503</v>
      </c>
      <c r="BD2" s="1">
        <v>108070607</v>
      </c>
      <c r="BE2" s="1">
        <v>109420107</v>
      </c>
      <c r="BF2" s="1">
        <v>110171607</v>
      </c>
      <c r="BG2" s="1">
        <v>111312607</v>
      </c>
      <c r="BH2" s="1">
        <v>116606707</v>
      </c>
      <c r="BI2" s="1">
        <v>117414807</v>
      </c>
      <c r="CE2" s="1">
        <v>60</v>
      </c>
    </row>
    <row r="3" spans="1:83">
      <c r="A3" s="1" t="s">
        <v>70</v>
      </c>
      <c r="B3" s="1">
        <v>106330703</v>
      </c>
      <c r="C3" s="1">
        <v>106330803</v>
      </c>
      <c r="D3" s="1">
        <v>106338003</v>
      </c>
      <c r="E3" s="1">
        <v>108051003</v>
      </c>
      <c r="F3" s="1">
        <v>108051503</v>
      </c>
      <c r="G3" s="1">
        <v>108053003</v>
      </c>
      <c r="H3" s="1">
        <v>108056004</v>
      </c>
      <c r="I3" s="1">
        <v>108058003</v>
      </c>
      <c r="J3" s="1">
        <v>108110603</v>
      </c>
      <c r="K3" s="1">
        <v>108111203</v>
      </c>
      <c r="L3" s="1">
        <v>108111303</v>
      </c>
      <c r="M3" s="1">
        <v>108111403</v>
      </c>
      <c r="N3" s="1">
        <v>108112003</v>
      </c>
      <c r="O3" s="1">
        <v>108112203</v>
      </c>
      <c r="P3" s="1">
        <v>108112502</v>
      </c>
      <c r="Q3" s="1">
        <v>108114503</v>
      </c>
      <c r="R3" s="1">
        <v>108116003</v>
      </c>
      <c r="S3" s="1">
        <v>108116303</v>
      </c>
      <c r="T3" s="1">
        <v>108116503</v>
      </c>
      <c r="U3" s="1">
        <v>108118503</v>
      </c>
      <c r="V3" s="1">
        <v>108561003</v>
      </c>
      <c r="W3" s="1">
        <v>108561803</v>
      </c>
      <c r="X3" s="1">
        <v>108565203</v>
      </c>
      <c r="Y3" s="1">
        <v>108565503</v>
      </c>
      <c r="Z3" s="1">
        <v>108566303</v>
      </c>
      <c r="AA3" s="1">
        <v>108567004</v>
      </c>
      <c r="AB3" s="1">
        <v>108567204</v>
      </c>
      <c r="AC3" s="1">
        <v>108567404</v>
      </c>
      <c r="AD3" s="1">
        <v>108567703</v>
      </c>
      <c r="AE3" s="1">
        <v>108568404</v>
      </c>
      <c r="AF3" s="1">
        <v>108569103</v>
      </c>
      <c r="AG3" s="1">
        <v>128030603</v>
      </c>
      <c r="AH3" s="1">
        <v>128030852</v>
      </c>
      <c r="AI3" s="1">
        <v>128033053</v>
      </c>
      <c r="AJ3" s="1">
        <v>128034503</v>
      </c>
      <c r="AK3" s="1">
        <v>128321103</v>
      </c>
      <c r="AL3" s="1">
        <v>128323303</v>
      </c>
      <c r="AM3" s="1">
        <v>128323703</v>
      </c>
      <c r="AN3" s="1">
        <v>128325203</v>
      </c>
      <c r="AO3" s="1">
        <v>128326303</v>
      </c>
      <c r="AP3" s="1">
        <v>128327303</v>
      </c>
      <c r="AQ3" s="1">
        <v>128328003</v>
      </c>
      <c r="AR3" s="1">
        <v>106333407</v>
      </c>
      <c r="AS3" s="1">
        <v>108110307</v>
      </c>
      <c r="AT3" s="1">
        <v>108112607</v>
      </c>
      <c r="AU3" s="1">
        <v>108567807</v>
      </c>
      <c r="AV3" s="1">
        <v>128034607</v>
      </c>
      <c r="AW3" s="1">
        <v>128324207</v>
      </c>
      <c r="CE3" s="1">
        <v>48</v>
      </c>
    </row>
    <row r="4" spans="1:83">
      <c r="A4" s="1" t="s">
        <v>98</v>
      </c>
      <c r="B4" s="1">
        <v>114060503</v>
      </c>
      <c r="C4" s="1">
        <v>114060753</v>
      </c>
      <c r="D4" s="1">
        <v>114060853</v>
      </c>
      <c r="E4" s="1">
        <v>114061103</v>
      </c>
      <c r="F4" s="1">
        <v>114061503</v>
      </c>
      <c r="G4" s="1">
        <v>114062003</v>
      </c>
      <c r="H4" s="1">
        <v>114062503</v>
      </c>
      <c r="I4" s="1">
        <v>114063003</v>
      </c>
      <c r="J4" s="1">
        <v>114063503</v>
      </c>
      <c r="K4" s="1">
        <v>114064003</v>
      </c>
      <c r="L4" s="1">
        <v>114065503</v>
      </c>
      <c r="M4" s="1">
        <v>114066503</v>
      </c>
      <c r="N4" s="1">
        <v>114067002</v>
      </c>
      <c r="O4" s="1">
        <v>114067503</v>
      </c>
      <c r="P4" s="1">
        <v>114068003</v>
      </c>
      <c r="Q4" s="1">
        <v>114068103</v>
      </c>
      <c r="R4" s="1">
        <v>114069103</v>
      </c>
      <c r="S4" s="1">
        <v>114069353</v>
      </c>
      <c r="T4" s="1">
        <v>120480803</v>
      </c>
      <c r="U4" s="1">
        <v>120481002</v>
      </c>
      <c r="V4" s="1">
        <v>120483302</v>
      </c>
      <c r="W4" s="1">
        <v>120484803</v>
      </c>
      <c r="X4" s="1">
        <v>120484903</v>
      </c>
      <c r="Y4" s="1">
        <v>120485603</v>
      </c>
      <c r="Z4" s="1">
        <v>120486003</v>
      </c>
      <c r="AA4" s="1">
        <v>120488603</v>
      </c>
      <c r="AB4" s="1">
        <v>121135003</v>
      </c>
      <c r="AC4" s="1">
        <v>121135503</v>
      </c>
      <c r="AD4" s="1">
        <v>121136503</v>
      </c>
      <c r="AE4" s="1">
        <v>121136603</v>
      </c>
      <c r="AF4" s="1">
        <v>121139004</v>
      </c>
      <c r="AG4" s="1">
        <v>121390302</v>
      </c>
      <c r="AH4" s="1">
        <v>121391303</v>
      </c>
      <c r="AI4" s="1">
        <v>121392303</v>
      </c>
      <c r="AJ4" s="1">
        <v>121394503</v>
      </c>
      <c r="AK4" s="1">
        <v>121394603</v>
      </c>
      <c r="AL4" s="1">
        <v>121395103</v>
      </c>
      <c r="AM4" s="1">
        <v>121395603</v>
      </c>
      <c r="AN4" s="1">
        <v>121395703</v>
      </c>
      <c r="AO4" s="1">
        <v>121397803</v>
      </c>
      <c r="AP4" s="1">
        <v>129540803</v>
      </c>
      <c r="AQ4" s="1">
        <v>129544503</v>
      </c>
      <c r="AR4" s="1">
        <v>129544703</v>
      </c>
      <c r="AS4" s="1">
        <v>129545003</v>
      </c>
      <c r="AT4" s="1">
        <v>129546003</v>
      </c>
      <c r="AU4" s="1">
        <v>129546103</v>
      </c>
      <c r="AV4" s="1">
        <v>129546803</v>
      </c>
      <c r="AW4" s="1">
        <v>129547203</v>
      </c>
      <c r="AX4" s="1">
        <v>129547303</v>
      </c>
      <c r="AY4" s="1">
        <v>129547603</v>
      </c>
      <c r="AZ4" s="1">
        <v>129547803</v>
      </c>
      <c r="BA4" s="1">
        <v>129548803</v>
      </c>
      <c r="BB4" s="1">
        <v>114060557</v>
      </c>
      <c r="BC4" s="1">
        <v>114067107</v>
      </c>
      <c r="BD4" s="1">
        <v>120481107</v>
      </c>
      <c r="BE4" s="1">
        <v>120483007</v>
      </c>
      <c r="BF4" s="1">
        <v>121131507</v>
      </c>
      <c r="BG4" s="1">
        <v>121393007</v>
      </c>
      <c r="BH4" s="1">
        <v>129546907</v>
      </c>
      <c r="CE4" s="1">
        <v>59</v>
      </c>
    </row>
    <row r="5" spans="1:83">
      <c r="A5" s="1" t="s">
        <v>136</v>
      </c>
      <c r="B5" s="1">
        <v>122091002</v>
      </c>
      <c r="C5" s="1">
        <v>122091303</v>
      </c>
      <c r="D5" s="1">
        <v>122091352</v>
      </c>
      <c r="E5" s="1">
        <v>122092002</v>
      </c>
      <c r="F5" s="1">
        <v>122092102</v>
      </c>
      <c r="G5" s="1">
        <v>122092353</v>
      </c>
      <c r="H5" s="1">
        <v>122097203</v>
      </c>
      <c r="I5" s="1">
        <v>122097604</v>
      </c>
      <c r="J5" s="1">
        <v>122098003</v>
      </c>
      <c r="K5" s="1">
        <v>122098103</v>
      </c>
      <c r="L5" s="1">
        <v>122098202</v>
      </c>
      <c r="M5" s="1">
        <v>122098403</v>
      </c>
      <c r="N5" s="1">
        <v>123460302</v>
      </c>
      <c r="O5" s="1">
        <v>123461302</v>
      </c>
      <c r="P5" s="1">
        <v>123461602</v>
      </c>
      <c r="Q5" s="1">
        <v>123463603</v>
      </c>
      <c r="R5" s="1">
        <v>123463803</v>
      </c>
      <c r="S5" s="1">
        <v>123464502</v>
      </c>
      <c r="T5" s="1">
        <v>123464603</v>
      </c>
      <c r="U5" s="1">
        <v>123465303</v>
      </c>
      <c r="V5" s="1">
        <v>123465602</v>
      </c>
      <c r="W5" s="1">
        <v>123465702</v>
      </c>
      <c r="X5" s="1">
        <v>123466103</v>
      </c>
      <c r="Y5" s="1">
        <v>123466303</v>
      </c>
      <c r="Z5" s="1">
        <v>123467103</v>
      </c>
      <c r="AA5" s="1">
        <v>123467203</v>
      </c>
      <c r="AB5" s="1">
        <v>123467303</v>
      </c>
      <c r="AC5" s="1">
        <v>123468303</v>
      </c>
      <c r="AD5" s="1">
        <v>123468402</v>
      </c>
      <c r="AE5" s="1">
        <v>123468503</v>
      </c>
      <c r="AF5" s="1">
        <v>123468603</v>
      </c>
      <c r="AG5" s="1">
        <v>123469303</v>
      </c>
      <c r="AH5" s="1">
        <v>122091457</v>
      </c>
      <c r="AI5" s="1">
        <v>122097007</v>
      </c>
      <c r="AJ5" s="1">
        <v>122099007</v>
      </c>
      <c r="AK5" s="1">
        <v>123460957</v>
      </c>
      <c r="AL5" s="1">
        <v>123463507</v>
      </c>
      <c r="AM5" s="1">
        <v>123465507</v>
      </c>
      <c r="CE5" s="1">
        <v>38</v>
      </c>
    </row>
    <row r="6" spans="1:83">
      <c r="A6" s="1" t="s">
        <v>76</v>
      </c>
      <c r="B6" s="1">
        <v>104101252</v>
      </c>
      <c r="C6" s="1">
        <v>104103603</v>
      </c>
      <c r="D6" s="1">
        <v>104105003</v>
      </c>
      <c r="E6" s="1">
        <v>104105353</v>
      </c>
      <c r="F6" s="1">
        <v>104107503</v>
      </c>
      <c r="G6" s="1">
        <v>104107803</v>
      </c>
      <c r="H6" s="1">
        <v>104107903</v>
      </c>
      <c r="I6" s="1">
        <v>104372003</v>
      </c>
      <c r="J6" s="1">
        <v>104374003</v>
      </c>
      <c r="K6" s="1">
        <v>104375003</v>
      </c>
      <c r="L6" s="1">
        <v>104375203</v>
      </c>
      <c r="M6" s="1">
        <v>104376203</v>
      </c>
      <c r="N6" s="1">
        <v>104377003</v>
      </c>
      <c r="O6" s="1">
        <v>104378003</v>
      </c>
      <c r="P6" s="1">
        <v>104431304</v>
      </c>
      <c r="Q6" s="1">
        <v>104432503</v>
      </c>
      <c r="R6" s="1">
        <v>104432803</v>
      </c>
      <c r="S6" s="1">
        <v>104432903</v>
      </c>
      <c r="T6" s="1">
        <v>104433303</v>
      </c>
      <c r="U6" s="1">
        <v>104433604</v>
      </c>
      <c r="V6" s="1">
        <v>104433903</v>
      </c>
      <c r="W6" s="1">
        <v>104435003</v>
      </c>
      <c r="X6" s="1">
        <v>104435303</v>
      </c>
      <c r="Y6" s="1">
        <v>104435603</v>
      </c>
      <c r="Z6" s="1">
        <v>104435703</v>
      </c>
      <c r="AA6" s="1">
        <v>104437503</v>
      </c>
      <c r="AB6" s="1">
        <v>106160303</v>
      </c>
      <c r="AC6" s="1">
        <v>106161203</v>
      </c>
      <c r="AD6" s="1">
        <v>106161703</v>
      </c>
      <c r="AE6" s="1">
        <v>106166503</v>
      </c>
      <c r="AF6" s="1">
        <v>106167504</v>
      </c>
      <c r="AG6" s="1">
        <v>106168003</v>
      </c>
      <c r="AH6" s="1">
        <v>106169003</v>
      </c>
      <c r="AI6" s="1">
        <v>127040503</v>
      </c>
      <c r="AJ6" s="1">
        <v>127040703</v>
      </c>
      <c r="AK6" s="1">
        <v>127041203</v>
      </c>
      <c r="AL6" s="1">
        <v>127041503</v>
      </c>
      <c r="AM6" s="1">
        <v>127041603</v>
      </c>
      <c r="AN6" s="1">
        <v>127042003</v>
      </c>
      <c r="AO6" s="1">
        <v>127042853</v>
      </c>
      <c r="AP6" s="1">
        <v>127044103</v>
      </c>
      <c r="AQ6" s="1">
        <v>127045303</v>
      </c>
      <c r="AR6" s="1">
        <v>127045653</v>
      </c>
      <c r="AS6" s="1">
        <v>127045853</v>
      </c>
      <c r="AT6" s="1">
        <v>127046903</v>
      </c>
      <c r="AU6" s="1">
        <v>127047404</v>
      </c>
      <c r="AV6" s="1">
        <v>127049303</v>
      </c>
      <c r="AW6" s="1">
        <v>104101307</v>
      </c>
      <c r="AX6" s="1">
        <v>104374207</v>
      </c>
      <c r="AY6" s="1">
        <v>104435107</v>
      </c>
      <c r="AZ6" s="1">
        <v>106161357</v>
      </c>
      <c r="BA6" s="1">
        <v>127041307</v>
      </c>
      <c r="CE6" s="1">
        <v>52</v>
      </c>
    </row>
    <row r="7" spans="1:83">
      <c r="A7" s="1" t="s">
        <v>874</v>
      </c>
      <c r="B7" s="1">
        <v>101631903</v>
      </c>
      <c r="C7" s="1">
        <v>101636503</v>
      </c>
      <c r="D7" s="1">
        <v>102027451</v>
      </c>
      <c r="E7" s="1">
        <v>103021252</v>
      </c>
      <c r="F7" s="1">
        <v>103021603</v>
      </c>
      <c r="G7" s="1">
        <v>103021752</v>
      </c>
      <c r="H7" s="1">
        <v>103026852</v>
      </c>
      <c r="I7" s="1">
        <v>103029203</v>
      </c>
      <c r="J7" s="1">
        <v>103029553</v>
      </c>
      <c r="K7" s="1">
        <v>103029603</v>
      </c>
      <c r="L7" s="1">
        <v>104375302</v>
      </c>
      <c r="M7" s="1">
        <v>105254053</v>
      </c>
      <c r="N7" s="1">
        <v>118406602</v>
      </c>
      <c r="O7" s="1">
        <v>119352203</v>
      </c>
      <c r="P7" s="1">
        <v>119357402</v>
      </c>
      <c r="Q7" s="1">
        <v>122097502</v>
      </c>
      <c r="R7" s="1">
        <v>123460504</v>
      </c>
      <c r="S7" s="1">
        <v>123466403</v>
      </c>
      <c r="T7" s="1">
        <v>126515001</v>
      </c>
      <c r="U7" s="1">
        <v>101266007</v>
      </c>
      <c r="V7" s="1">
        <v>102025007</v>
      </c>
      <c r="W7" s="1">
        <v>103026037</v>
      </c>
      <c r="X7" s="1">
        <v>103027307</v>
      </c>
      <c r="Y7" s="1">
        <v>103028807</v>
      </c>
      <c r="Z7" s="1">
        <v>105252507</v>
      </c>
      <c r="AA7" s="1">
        <v>105252807</v>
      </c>
      <c r="AB7" s="1">
        <v>105628007</v>
      </c>
      <c r="AC7" s="1">
        <v>108051307</v>
      </c>
      <c r="AD7" s="1">
        <v>110141607</v>
      </c>
      <c r="AE7" s="1">
        <v>110183707</v>
      </c>
      <c r="AF7" s="1">
        <v>111292507</v>
      </c>
      <c r="AG7" s="1">
        <v>111444307</v>
      </c>
      <c r="AH7" s="1">
        <v>112015106</v>
      </c>
      <c r="AI7" s="1">
        <v>118403207</v>
      </c>
      <c r="AJ7" s="1">
        <v>119354207</v>
      </c>
      <c r="AK7" s="1">
        <v>119584707</v>
      </c>
      <c r="AL7" s="1">
        <v>123469007</v>
      </c>
      <c r="AM7" s="1">
        <v>124151607</v>
      </c>
      <c r="AN7" s="1">
        <v>125232407</v>
      </c>
      <c r="AO7" s="1">
        <v>126514007</v>
      </c>
      <c r="CE7" s="1">
        <v>40</v>
      </c>
    </row>
    <row r="8" spans="1:83">
      <c r="A8" s="1" t="s">
        <v>127</v>
      </c>
      <c r="B8" s="1">
        <v>116191004</v>
      </c>
      <c r="C8" s="1">
        <v>116191103</v>
      </c>
      <c r="D8" s="1">
        <v>116191203</v>
      </c>
      <c r="E8" s="1">
        <v>116191503</v>
      </c>
      <c r="F8" s="1">
        <v>116195004</v>
      </c>
      <c r="G8" s="1">
        <v>116197503</v>
      </c>
      <c r="H8" s="1">
        <v>116471803</v>
      </c>
      <c r="I8" s="1">
        <v>116493503</v>
      </c>
      <c r="J8" s="1">
        <v>116495003</v>
      </c>
      <c r="K8" s="1">
        <v>116495103</v>
      </c>
      <c r="L8" s="1">
        <v>116496503</v>
      </c>
      <c r="M8" s="1">
        <v>116496603</v>
      </c>
      <c r="N8" s="1">
        <v>116498003</v>
      </c>
      <c r="O8" s="1">
        <v>117080503</v>
      </c>
      <c r="P8" s="1">
        <v>117081003</v>
      </c>
      <c r="Q8" s="1">
        <v>117083004</v>
      </c>
      <c r="R8" s="1">
        <v>117086003</v>
      </c>
      <c r="S8" s="1">
        <v>117086503</v>
      </c>
      <c r="T8" s="1">
        <v>117086653</v>
      </c>
      <c r="U8" s="1">
        <v>117089003</v>
      </c>
      <c r="V8" s="1">
        <v>117576303</v>
      </c>
      <c r="W8" s="1">
        <v>118401403</v>
      </c>
      <c r="X8" s="1">
        <v>118401603</v>
      </c>
      <c r="Y8" s="1">
        <v>118402603</v>
      </c>
      <c r="Z8" s="1">
        <v>118403003</v>
      </c>
      <c r="AA8" s="1">
        <v>118403302</v>
      </c>
      <c r="AB8" s="1">
        <v>118403903</v>
      </c>
      <c r="AC8" s="1">
        <v>118406003</v>
      </c>
      <c r="AD8" s="1">
        <v>118408852</v>
      </c>
      <c r="AE8" s="1">
        <v>118409203</v>
      </c>
      <c r="AF8" s="1">
        <v>118409302</v>
      </c>
      <c r="AG8" s="1">
        <v>118667503</v>
      </c>
      <c r="AH8" s="1">
        <v>119350303</v>
      </c>
      <c r="AI8" s="1">
        <v>119351303</v>
      </c>
      <c r="AJ8" s="1">
        <v>119354603</v>
      </c>
      <c r="AK8" s="1">
        <v>119355503</v>
      </c>
      <c r="AL8" s="1">
        <v>119356503</v>
      </c>
      <c r="AM8" s="1">
        <v>119356603</v>
      </c>
      <c r="AN8" s="1">
        <v>119357003</v>
      </c>
      <c r="AO8" s="1">
        <v>119358403</v>
      </c>
      <c r="AP8" s="1">
        <v>119581003</v>
      </c>
      <c r="AQ8" s="1">
        <v>119582503</v>
      </c>
      <c r="AR8" s="1">
        <v>119583003</v>
      </c>
      <c r="AS8" s="1">
        <v>119584503</v>
      </c>
      <c r="AT8" s="1">
        <v>119584603</v>
      </c>
      <c r="AU8" s="1">
        <v>119586503</v>
      </c>
      <c r="AV8" s="1">
        <v>119648303</v>
      </c>
      <c r="AW8" s="1">
        <v>119648703</v>
      </c>
      <c r="AX8" s="1">
        <v>119648903</v>
      </c>
      <c r="AY8" s="1">
        <v>119665003</v>
      </c>
      <c r="AZ8" s="1">
        <v>120452003</v>
      </c>
      <c r="BA8" s="1">
        <v>120455203</v>
      </c>
      <c r="BB8" s="1">
        <v>120455403</v>
      </c>
      <c r="BC8" s="1">
        <v>120456003</v>
      </c>
      <c r="BD8" s="1">
        <v>120522003</v>
      </c>
      <c r="BE8" s="1">
        <v>116191757</v>
      </c>
      <c r="BF8" s="1">
        <v>116495207</v>
      </c>
      <c r="BG8" s="1">
        <v>117080607</v>
      </c>
      <c r="BH8" s="1">
        <v>118408607</v>
      </c>
      <c r="BI8" s="1">
        <v>118408707</v>
      </c>
      <c r="BJ8" s="1">
        <v>120454507</v>
      </c>
      <c r="CE8" s="1">
        <v>61</v>
      </c>
    </row>
    <row r="9" spans="1:83">
      <c r="A9" s="1" t="s">
        <v>225</v>
      </c>
      <c r="B9" s="1">
        <v>105201033</v>
      </c>
      <c r="C9" s="1">
        <v>105201352</v>
      </c>
      <c r="D9" s="1">
        <v>105204703</v>
      </c>
      <c r="E9" s="1">
        <v>105251453</v>
      </c>
      <c r="F9" s="1">
        <v>105252602</v>
      </c>
      <c r="G9" s="1">
        <v>105253303</v>
      </c>
      <c r="H9" s="1">
        <v>105253553</v>
      </c>
      <c r="I9" s="1">
        <v>105253903</v>
      </c>
      <c r="J9" s="1">
        <v>105254353</v>
      </c>
      <c r="K9" s="1">
        <v>105256553</v>
      </c>
      <c r="L9" s="1">
        <v>105257602</v>
      </c>
      <c r="M9" s="1">
        <v>105258303</v>
      </c>
      <c r="N9" s="1">
        <v>105258503</v>
      </c>
      <c r="O9" s="1">
        <v>105259103</v>
      </c>
      <c r="P9" s="1">
        <v>105259703</v>
      </c>
      <c r="Q9" s="1">
        <v>105628302</v>
      </c>
      <c r="R9" s="1">
        <v>106272003</v>
      </c>
      <c r="S9" s="1">
        <v>106611303</v>
      </c>
      <c r="T9" s="1">
        <v>106612203</v>
      </c>
      <c r="U9" s="1">
        <v>106616203</v>
      </c>
      <c r="V9" s="1">
        <v>106617203</v>
      </c>
      <c r="W9" s="1">
        <v>106618603</v>
      </c>
      <c r="X9" s="1">
        <v>105201407</v>
      </c>
      <c r="Y9" s="1">
        <v>106619107</v>
      </c>
      <c r="CE9" s="1">
        <v>24</v>
      </c>
    </row>
    <row r="10" spans="1:83">
      <c r="A10" s="1" t="s">
        <v>185</v>
      </c>
      <c r="B10" s="1">
        <v>124150503</v>
      </c>
      <c r="C10" s="1">
        <v>124151902</v>
      </c>
      <c r="D10" s="1">
        <v>124152003</v>
      </c>
      <c r="E10" s="1">
        <v>124153503</v>
      </c>
      <c r="F10" s="1">
        <v>124154003</v>
      </c>
      <c r="G10" s="1">
        <v>124156503</v>
      </c>
      <c r="H10" s="1">
        <v>124156603</v>
      </c>
      <c r="I10" s="1">
        <v>124156703</v>
      </c>
      <c r="J10" s="1">
        <v>124157203</v>
      </c>
      <c r="K10" s="1">
        <v>124157802</v>
      </c>
      <c r="L10" s="1">
        <v>124158503</v>
      </c>
      <c r="M10" s="1">
        <v>124159002</v>
      </c>
      <c r="N10" s="1">
        <v>125231232</v>
      </c>
      <c r="O10" s="1">
        <v>125231303</v>
      </c>
      <c r="P10" s="1">
        <v>125234103</v>
      </c>
      <c r="Q10" s="1">
        <v>125234502</v>
      </c>
      <c r="R10" s="1">
        <v>125235103</v>
      </c>
      <c r="S10" s="1">
        <v>125235502</v>
      </c>
      <c r="T10" s="1">
        <v>125236903</v>
      </c>
      <c r="U10" s="1">
        <v>125237603</v>
      </c>
      <c r="V10" s="1">
        <v>125237702</v>
      </c>
      <c r="W10" s="1">
        <v>125237903</v>
      </c>
      <c r="X10" s="1">
        <v>125238402</v>
      </c>
      <c r="Y10" s="1">
        <v>125238502</v>
      </c>
      <c r="Z10" s="1">
        <v>125239452</v>
      </c>
      <c r="AA10" s="1">
        <v>125239603</v>
      </c>
      <c r="AB10" s="1">
        <v>125239652</v>
      </c>
      <c r="CE10" s="1">
        <v>27</v>
      </c>
    </row>
    <row r="11" spans="1:83">
      <c r="A11" s="1" t="s">
        <v>15</v>
      </c>
      <c r="B11" s="1">
        <v>111291304</v>
      </c>
      <c r="C11" s="1">
        <v>111292304</v>
      </c>
      <c r="D11" s="1">
        <v>111297504</v>
      </c>
      <c r="E11" s="1">
        <v>111343603</v>
      </c>
      <c r="F11" s="1">
        <v>112011103</v>
      </c>
      <c r="G11" s="1">
        <v>112011603</v>
      </c>
      <c r="H11" s="1">
        <v>112013054</v>
      </c>
      <c r="I11" s="1">
        <v>112013753</v>
      </c>
      <c r="J11" s="1">
        <v>112015203</v>
      </c>
      <c r="K11" s="1">
        <v>112018523</v>
      </c>
      <c r="L11" s="1">
        <v>112281302</v>
      </c>
      <c r="M11" s="1">
        <v>112282004</v>
      </c>
      <c r="N11" s="1">
        <v>112283003</v>
      </c>
      <c r="O11" s="1">
        <v>112286003</v>
      </c>
      <c r="P11" s="1">
        <v>112289003</v>
      </c>
      <c r="Q11" s="1">
        <v>112671303</v>
      </c>
      <c r="R11" s="1">
        <v>112671603</v>
      </c>
      <c r="S11" s="1">
        <v>112671803</v>
      </c>
      <c r="T11" s="1">
        <v>112672203</v>
      </c>
      <c r="U11" s="1">
        <v>112672803</v>
      </c>
      <c r="V11" s="1">
        <v>112674403</v>
      </c>
      <c r="W11" s="1">
        <v>112675503</v>
      </c>
      <c r="X11" s="1">
        <v>112676203</v>
      </c>
      <c r="Y11" s="1">
        <v>112676403</v>
      </c>
      <c r="Z11" s="1">
        <v>112676503</v>
      </c>
      <c r="AA11" s="1">
        <v>112676703</v>
      </c>
      <c r="AB11" s="1">
        <v>112678503</v>
      </c>
      <c r="AC11" s="1">
        <v>112679002</v>
      </c>
      <c r="AD11" s="1">
        <v>112679403</v>
      </c>
      <c r="AE11" s="1">
        <v>113361303</v>
      </c>
      <c r="AF11" s="1">
        <v>113361503</v>
      </c>
      <c r="AG11" s="1">
        <v>113361703</v>
      </c>
      <c r="AH11" s="1">
        <v>113362203</v>
      </c>
      <c r="AI11" s="1">
        <v>113362303</v>
      </c>
      <c r="AJ11" s="1">
        <v>113362403</v>
      </c>
      <c r="AK11" s="1">
        <v>113362603</v>
      </c>
      <c r="AL11" s="1">
        <v>113363103</v>
      </c>
      <c r="AM11" s="1">
        <v>113363603</v>
      </c>
      <c r="AN11" s="1">
        <v>113364002</v>
      </c>
      <c r="AO11" s="1">
        <v>113364403</v>
      </c>
      <c r="AP11" s="1">
        <v>113364503</v>
      </c>
      <c r="AQ11" s="1">
        <v>113365203</v>
      </c>
      <c r="AR11" s="1">
        <v>113365303</v>
      </c>
      <c r="AS11" s="1">
        <v>113367003</v>
      </c>
      <c r="AT11" s="1">
        <v>113369003</v>
      </c>
      <c r="AU11" s="1">
        <v>113380303</v>
      </c>
      <c r="AV11" s="1">
        <v>113381303</v>
      </c>
      <c r="AW11" s="1">
        <v>113382303</v>
      </c>
      <c r="AX11" s="1">
        <v>113384603</v>
      </c>
      <c r="AY11" s="1">
        <v>113385003</v>
      </c>
      <c r="AZ11" s="1">
        <v>113385303</v>
      </c>
      <c r="BA11" s="1">
        <v>115210503</v>
      </c>
      <c r="BB11" s="1">
        <v>115211003</v>
      </c>
      <c r="BC11" s="1">
        <v>115211103</v>
      </c>
      <c r="BD11" s="1">
        <v>115211603</v>
      </c>
      <c r="BE11" s="1">
        <v>115212503</v>
      </c>
      <c r="BF11" s="1">
        <v>115216503</v>
      </c>
      <c r="BG11" s="1">
        <v>115218003</v>
      </c>
      <c r="BH11" s="1">
        <v>115218303</v>
      </c>
      <c r="BI11" s="1">
        <v>115219002</v>
      </c>
      <c r="BJ11" s="1">
        <v>115221402</v>
      </c>
      <c r="BK11" s="1">
        <v>115221753</v>
      </c>
      <c r="BL11" s="1">
        <v>115222504</v>
      </c>
      <c r="BM11" s="1">
        <v>115222752</v>
      </c>
      <c r="BN11" s="1">
        <v>115224003</v>
      </c>
      <c r="BO11" s="1">
        <v>115226003</v>
      </c>
      <c r="BP11" s="1">
        <v>115226103</v>
      </c>
      <c r="BQ11" s="1">
        <v>115228003</v>
      </c>
      <c r="BR11" s="1">
        <v>115228303</v>
      </c>
      <c r="BS11" s="1">
        <v>115229003</v>
      </c>
      <c r="BT11" s="1">
        <v>115503004</v>
      </c>
      <c r="BU11" s="1">
        <v>115504003</v>
      </c>
      <c r="BV11" s="1">
        <v>115506003</v>
      </c>
      <c r="BW11" s="1">
        <v>115508003</v>
      </c>
      <c r="BX11" s="1">
        <v>115674603</v>
      </c>
      <c r="BY11" s="1">
        <v>112282307</v>
      </c>
      <c r="BZ11" s="1">
        <v>112679107</v>
      </c>
      <c r="CA11" s="1">
        <v>113363807</v>
      </c>
      <c r="CB11" s="1">
        <v>113384307</v>
      </c>
      <c r="CC11" s="1">
        <v>115211657</v>
      </c>
      <c r="CD11" s="1">
        <v>115221607</v>
      </c>
      <c r="CE11" s="1">
        <v>81</v>
      </c>
    </row>
    <row r="12" spans="1:83">
      <c r="A12" s="1" t="s">
        <v>284</v>
      </c>
      <c r="B12" s="1">
        <v>101260303</v>
      </c>
      <c r="C12" s="1">
        <v>101260803</v>
      </c>
      <c r="D12" s="1">
        <v>101261302</v>
      </c>
      <c r="E12" s="1">
        <v>101262903</v>
      </c>
      <c r="F12" s="1">
        <v>101264003</v>
      </c>
      <c r="G12" s="1">
        <v>101268003</v>
      </c>
      <c r="H12" s="1">
        <v>101301303</v>
      </c>
      <c r="I12" s="1">
        <v>101301403</v>
      </c>
      <c r="J12" s="1">
        <v>101303503</v>
      </c>
      <c r="K12" s="1">
        <v>101306503</v>
      </c>
      <c r="L12" s="1">
        <v>101308503</v>
      </c>
      <c r="M12" s="1">
        <v>101630504</v>
      </c>
      <c r="N12" s="1">
        <v>101630903</v>
      </c>
      <c r="O12" s="1">
        <v>101631003</v>
      </c>
      <c r="P12" s="1">
        <v>101631203</v>
      </c>
      <c r="Q12" s="1">
        <v>101631503</v>
      </c>
      <c r="R12" s="1">
        <v>101631703</v>
      </c>
      <c r="S12" s="1">
        <v>101631803</v>
      </c>
      <c r="T12" s="1">
        <v>101632403</v>
      </c>
      <c r="U12" s="1">
        <v>101633903</v>
      </c>
      <c r="V12" s="1">
        <v>101637002</v>
      </c>
      <c r="W12" s="1">
        <v>101638003</v>
      </c>
      <c r="X12" s="1">
        <v>101638803</v>
      </c>
      <c r="Y12" s="1">
        <v>107650603</v>
      </c>
      <c r="Z12" s="1">
        <v>107650703</v>
      </c>
      <c r="AA12" s="1">
        <v>107651603</v>
      </c>
      <c r="AB12" s="1">
        <v>107652603</v>
      </c>
      <c r="AC12" s="1">
        <v>107653102</v>
      </c>
      <c r="AD12" s="1">
        <v>107653203</v>
      </c>
      <c r="AE12" s="1">
        <v>107653802</v>
      </c>
      <c r="AF12" s="1">
        <v>107654103</v>
      </c>
      <c r="AG12" s="1">
        <v>107654403</v>
      </c>
      <c r="AH12" s="1">
        <v>107654903</v>
      </c>
      <c r="AI12" s="1">
        <v>107655803</v>
      </c>
      <c r="AJ12" s="1">
        <v>107655903</v>
      </c>
      <c r="AK12" s="1">
        <v>107656303</v>
      </c>
      <c r="AL12" s="1">
        <v>107656502</v>
      </c>
      <c r="AM12" s="1">
        <v>107657103</v>
      </c>
      <c r="AN12" s="1">
        <v>107657503</v>
      </c>
      <c r="AO12" s="1">
        <v>107658903</v>
      </c>
      <c r="AP12" s="1">
        <v>101262507</v>
      </c>
      <c r="AQ12" s="1">
        <v>101302607</v>
      </c>
      <c r="AR12" s="1">
        <v>101634207</v>
      </c>
      <c r="AS12" s="1">
        <v>101638907</v>
      </c>
      <c r="AT12" s="1">
        <v>107651207</v>
      </c>
      <c r="AU12" s="1">
        <v>107652207</v>
      </c>
      <c r="AV12" s="1">
        <v>107656407</v>
      </c>
      <c r="CE12" s="1">
        <v>47</v>
      </c>
    </row>
    <row r="13" spans="1:83">
      <c r="A13" s="1" t="s">
        <v>24</v>
      </c>
      <c r="B13" s="1">
        <v>103020603</v>
      </c>
      <c r="C13" s="1">
        <v>103020753</v>
      </c>
      <c r="D13" s="1">
        <v>103021003</v>
      </c>
      <c r="E13" s="1">
        <v>103021102</v>
      </c>
      <c r="F13" s="1">
        <v>103021453</v>
      </c>
      <c r="G13" s="1">
        <v>103021903</v>
      </c>
      <c r="H13" s="1">
        <v>103022103</v>
      </c>
      <c r="I13" s="1">
        <v>103022253</v>
      </c>
      <c r="J13" s="1">
        <v>103022503</v>
      </c>
      <c r="K13" s="1">
        <v>103022803</v>
      </c>
      <c r="L13" s="1">
        <v>103023153</v>
      </c>
      <c r="M13" s="1">
        <v>103023912</v>
      </c>
      <c r="N13" s="1">
        <v>103024102</v>
      </c>
      <c r="O13" s="1">
        <v>103024603</v>
      </c>
      <c r="P13" s="1">
        <v>103024753</v>
      </c>
      <c r="Q13" s="1">
        <v>103025002</v>
      </c>
      <c r="R13" s="1">
        <v>103026002</v>
      </c>
      <c r="S13" s="1">
        <v>103026303</v>
      </c>
      <c r="T13" s="1">
        <v>103026343</v>
      </c>
      <c r="U13" s="1">
        <v>103026402</v>
      </c>
      <c r="V13" s="1">
        <v>103026873</v>
      </c>
      <c r="W13" s="1">
        <v>103026902</v>
      </c>
      <c r="X13" s="1">
        <v>103027352</v>
      </c>
      <c r="Y13" s="1">
        <v>103027503</v>
      </c>
      <c r="Z13" s="1">
        <v>103027753</v>
      </c>
      <c r="AA13" s="1">
        <v>103028203</v>
      </c>
      <c r="AB13" s="1">
        <v>103028302</v>
      </c>
      <c r="AC13" s="1">
        <v>103028653</v>
      </c>
      <c r="AD13" s="1">
        <v>103028703</v>
      </c>
      <c r="AE13" s="1">
        <v>103028753</v>
      </c>
      <c r="AF13" s="1">
        <v>103028833</v>
      </c>
      <c r="AG13" s="1">
        <v>103028853</v>
      </c>
      <c r="AH13" s="1">
        <v>103029403</v>
      </c>
      <c r="AI13" s="1">
        <v>103029803</v>
      </c>
      <c r="AJ13" s="1">
        <v>103029902</v>
      </c>
      <c r="AK13" s="1">
        <v>103020407</v>
      </c>
      <c r="AL13" s="1">
        <v>103023807</v>
      </c>
      <c r="CE13" s="1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2E29-6301-4007-A30D-E4E884342520}">
  <dimension ref="A1:AR112"/>
  <sheetViews>
    <sheetView topLeftCell="Z24" workbookViewId="0">
      <selection activeCell="AA25" sqref="AA25:AD25"/>
    </sheetView>
  </sheetViews>
  <sheetFormatPr defaultColWidth="8.85546875" defaultRowHeight="14.25"/>
  <cols>
    <col min="1" max="11" width="0" style="1" hidden="1" customWidth="1"/>
    <col min="12" max="12" width="13.28515625" style="1" hidden="1" customWidth="1"/>
    <col min="13" max="22" width="0" style="1" hidden="1" customWidth="1"/>
    <col min="23" max="23" width="11" style="1" hidden="1" customWidth="1"/>
    <col min="24" max="24" width="0" style="1" hidden="1" customWidth="1"/>
    <col min="25" max="25" width="22.42578125" style="32" hidden="1" customWidth="1"/>
    <col min="26" max="26" width="5.7109375" style="1" customWidth="1"/>
    <col min="27" max="27" width="36" style="1" customWidth="1"/>
    <col min="28" max="28" width="19.140625" style="1" customWidth="1"/>
    <col min="29" max="29" width="13.42578125" style="1" customWidth="1"/>
    <col min="30" max="30" width="8.85546875" style="1"/>
    <col min="31" max="31" width="19.28515625" style="1" customWidth="1"/>
    <col min="32" max="32" width="18.5703125" style="1" bestFit="1" customWidth="1"/>
    <col min="33" max="33" width="8.85546875" style="1"/>
    <col min="34" max="34" width="27.140625" style="1" customWidth="1"/>
    <col min="35" max="36" width="19.140625" style="1" customWidth="1"/>
    <col min="37" max="37" width="8.85546875" style="1"/>
    <col min="38" max="39" width="12.7109375" style="1" customWidth="1"/>
    <col min="40" max="40" width="8.85546875" style="1"/>
    <col min="41" max="41" width="5.7109375" style="1" customWidth="1"/>
    <col min="42" max="16384" width="8.85546875" style="1"/>
  </cols>
  <sheetData>
    <row r="1" spans="1:41" hidden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3" t="s">
        <v>670</v>
      </c>
      <c r="X1" s="2"/>
      <c r="Y1" s="4"/>
      <c r="Z1" s="2"/>
      <c r="AA1" s="36"/>
      <c r="AB1" s="37">
        <v>1</v>
      </c>
      <c r="AC1" s="37">
        <v>2</v>
      </c>
      <c r="AD1" s="37">
        <v>3</v>
      </c>
      <c r="AE1" s="37">
        <v>4</v>
      </c>
      <c r="AF1" s="37">
        <v>5</v>
      </c>
      <c r="AG1" s="37">
        <v>6</v>
      </c>
      <c r="AH1" s="37">
        <v>7</v>
      </c>
      <c r="AI1" s="37">
        <v>8</v>
      </c>
      <c r="AJ1" s="37">
        <v>9</v>
      </c>
      <c r="AK1" s="37">
        <v>10</v>
      </c>
      <c r="AL1" s="37">
        <v>11</v>
      </c>
      <c r="AM1" s="37">
        <v>12</v>
      </c>
      <c r="AN1" s="37">
        <v>13</v>
      </c>
      <c r="AO1" s="2"/>
    </row>
    <row r="2" spans="1:41" hidden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34">
        <f>VLOOKUP(W1,KEY!Q2:R84,2,FALSE)</f>
        <v>83</v>
      </c>
      <c r="X2" s="2"/>
      <c r="Y2" s="4"/>
      <c r="Z2" s="2"/>
      <c r="AA2" s="36" t="s">
        <v>671</v>
      </c>
      <c r="AB2" s="36" t="s">
        <v>672</v>
      </c>
      <c r="AC2" s="36" t="s">
        <v>673</v>
      </c>
      <c r="AD2" s="36" t="s">
        <v>674</v>
      </c>
      <c r="AE2" s="36" t="s">
        <v>675</v>
      </c>
      <c r="AF2" s="36" t="s">
        <v>676</v>
      </c>
      <c r="AG2" s="36" t="s">
        <v>677</v>
      </c>
      <c r="AH2" s="36" t="s">
        <v>678</v>
      </c>
      <c r="AI2" s="36" t="s">
        <v>679</v>
      </c>
      <c r="AJ2" s="36" t="s">
        <v>680</v>
      </c>
      <c r="AK2" s="36" t="s">
        <v>681</v>
      </c>
      <c r="AL2" s="36" t="s">
        <v>682</v>
      </c>
      <c r="AM2" s="36" t="s">
        <v>683</v>
      </c>
      <c r="AN2" s="36" t="s">
        <v>684</v>
      </c>
      <c r="AO2" s="2"/>
    </row>
    <row r="3" spans="1:41" hidden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4"/>
      <c r="Z3" s="2"/>
      <c r="AA3" s="33">
        <f>VLOOKUP(AA2,KEY!$E$2:$F$21,2,FALSE)</f>
        <v>2</v>
      </c>
      <c r="AB3" s="33">
        <f>VLOOKUP(AB2,KEY!$E$2:$F$21,2,FALSE)</f>
        <v>8</v>
      </c>
      <c r="AC3" s="33">
        <f>VLOOKUP(AC2,KEY!$E$2:$F$21,2,FALSE)</f>
        <v>9</v>
      </c>
      <c r="AD3" s="33">
        <f>VLOOKUP(AD2,KEY!$E$2:$F$21,2,FALSE)</f>
        <v>10</v>
      </c>
      <c r="AE3" s="33">
        <f>VLOOKUP(AE2,KEY!$E$2:$F$21,2,FALSE)</f>
        <v>11</v>
      </c>
      <c r="AF3" s="33">
        <f>VLOOKUP(AF2,KEY!$E$2:$F$21,2,FALSE)</f>
        <v>13</v>
      </c>
      <c r="AG3" s="33">
        <f>VLOOKUP(AG2,KEY!$E$2:$F$21,2,FALSE)</f>
        <v>14</v>
      </c>
      <c r="AH3" s="33">
        <f>VLOOKUP(AH2,KEY!$E$2:$F$21,2,FALSE)</f>
        <v>12</v>
      </c>
      <c r="AI3" s="33">
        <f>VLOOKUP(AI2,KEY!$E$2:$F$21,2,FALSE)</f>
        <v>15</v>
      </c>
      <c r="AJ3" s="33">
        <f>VLOOKUP(AJ2,KEY!$E$2:$F$21,2,FALSE)</f>
        <v>16</v>
      </c>
      <c r="AK3" s="33">
        <f>VLOOKUP(AK2,KEY!$E$2:$F$21,2,FALSE)</f>
        <v>17</v>
      </c>
      <c r="AL3" s="33">
        <f>VLOOKUP(AL2,KEY!$E$2:$F$21,2,FALSE)</f>
        <v>18</v>
      </c>
      <c r="AM3" s="33">
        <f>VLOOKUP(AM2,KEY!$E$2:$F$21,2,FALSE)</f>
        <v>19</v>
      </c>
      <c r="AN3" s="33">
        <f>VLOOKUP(AN2,KEY!$E$2:$F$21,2,FALSE)</f>
        <v>20</v>
      </c>
      <c r="AO3" s="2"/>
    </row>
    <row r="4" spans="1:41" hidden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4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hidden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4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</row>
    <row r="6" spans="1:41" hidden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4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</row>
    <row r="7" spans="1:41" hidden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4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idden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4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idden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4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idden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4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idden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4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idden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4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idden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4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idden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4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idden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4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idden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4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4" hidden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4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4" hidden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4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4" hidden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4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4" hidden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4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4" hidden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4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4" hidden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4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4" hidden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4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4" ht="1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4"/>
      <c r="Z24" s="2"/>
      <c r="AA24" s="85" t="s">
        <v>685</v>
      </c>
      <c r="AB24" s="86"/>
      <c r="AC24" s="86"/>
      <c r="AD24" s="86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34">
        <f>VLOOKUP(AA25,'CROSSWALK REGION'!A2:CE13,W2,FALSE)</f>
        <v>60</v>
      </c>
      <c r="X25" s="35"/>
      <c r="Y25" s="4"/>
      <c r="Z25" s="2"/>
      <c r="AA25" s="87" t="s">
        <v>118</v>
      </c>
      <c r="AB25" s="87"/>
      <c r="AC25" s="87"/>
      <c r="AD25" s="87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4" ht="4.9000000000000004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34"/>
      <c r="X26" s="35"/>
      <c r="Y26" s="4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4" ht="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34"/>
      <c r="X27" s="35"/>
      <c r="Y27" s="4"/>
      <c r="Z27" s="2"/>
      <c r="AA27" s="82" t="str">
        <f>CONCATENATE("Table C. ",AA25," Region: Proposed State Subsidies For Basic, Ready To Learn Block Grant, Special Education, &amp; Career and Technical Education")</f>
        <v>Table C. Central Region: Proposed State Subsidies For Basic, Ready To Learn Block Grant, Special Education, &amp; Career and Technical Education</v>
      </c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</row>
    <row r="28" spans="1:44" ht="47.4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35"/>
      <c r="X28" s="35"/>
      <c r="Y28" s="4"/>
      <c r="Z28" s="2"/>
      <c r="AA28" s="76" t="s">
        <v>5</v>
      </c>
      <c r="AB28" s="78" t="s">
        <v>686</v>
      </c>
      <c r="AC28" s="78"/>
      <c r="AD28" s="78"/>
      <c r="AE28" s="79" t="s">
        <v>2</v>
      </c>
      <c r="AF28" s="79"/>
      <c r="AG28" s="79"/>
      <c r="AH28" s="79"/>
      <c r="AI28" s="79" t="s">
        <v>3</v>
      </c>
      <c r="AJ28" s="79"/>
      <c r="AK28" s="79"/>
      <c r="AL28" s="72" t="str">
        <f>CONCATENATE("Secondary Career",CHAR(10),"&amp; Technical Education",CHAR(10),"Subsidy")</f>
        <v>Secondary Career
&amp; Technical Education
Subsidy</v>
      </c>
      <c r="AM28" s="73"/>
      <c r="AN28" s="74"/>
      <c r="AO28" s="2"/>
    </row>
    <row r="29" spans="1:44" ht="43.5" thickBo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35"/>
      <c r="X29" s="35"/>
      <c r="Y29" s="4"/>
      <c r="Z29" s="2"/>
      <c r="AA29" s="77"/>
      <c r="AB29" s="23" t="s">
        <v>9</v>
      </c>
      <c r="AC29" s="11" t="str">
        <f>CONCATENATE("Change from ",CHAR(10),"2024-25")</f>
        <v>Change from 
2024-25</v>
      </c>
      <c r="AD29" s="17" t="s">
        <v>687</v>
      </c>
      <c r="AE29" s="23" t="s">
        <v>9</v>
      </c>
      <c r="AF29" s="11" t="str">
        <f>CONCATENATE("Change from ",CHAR(10),"2024-25")</f>
        <v>Change from 
2024-25</v>
      </c>
      <c r="AG29" s="11" t="s">
        <v>687</v>
      </c>
      <c r="AH29" s="17" t="s">
        <v>688</v>
      </c>
      <c r="AI29" s="23" t="s">
        <v>9</v>
      </c>
      <c r="AJ29" s="11" t="str">
        <f>CONCATENATE("Change from ",CHAR(10),"2024-25")</f>
        <v>Change from 
2024-25</v>
      </c>
      <c r="AK29" s="17" t="s">
        <v>687</v>
      </c>
      <c r="AL29" s="23" t="s">
        <v>9</v>
      </c>
      <c r="AM29" s="11" t="str">
        <f>CONCATENATE("Change from ",CHAR(10),"2024-25")</f>
        <v>Change from 
2024-25</v>
      </c>
      <c r="AN29" s="17" t="s">
        <v>687</v>
      </c>
      <c r="AO29" s="2"/>
    </row>
    <row r="30" spans="1:44" ht="15" thickBo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38">
        <f>SUM(L31:L111)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35"/>
      <c r="X30" s="35"/>
      <c r="Y30" s="4"/>
      <c r="Z30" s="2"/>
      <c r="AA30" s="44" t="s">
        <v>689</v>
      </c>
      <c r="AB30" s="64">
        <f>SUM(AB31:AB111)</f>
        <v>577218048</v>
      </c>
      <c r="AC30" s="64">
        <f>SUM(AC31:AC111)</f>
        <v>3967425</v>
      </c>
      <c r="AD30" s="65">
        <f>(AB30-(AB30-AC30))/(AB30-AC30)</f>
        <v>6.9209257536210298E-3</v>
      </c>
      <c r="AE30" s="66">
        <f>SUM(AE31:AE111)</f>
        <v>66973069</v>
      </c>
      <c r="AF30" s="64">
        <f>SUM(AF31:AF111)</f>
        <v>25024822.029785156</v>
      </c>
      <c r="AG30" s="67">
        <f>(AE30-(AE30-AF30))/(AE30-AF30)</f>
        <v>0.59656419128918337</v>
      </c>
      <c r="AH30" s="68">
        <f>100*(L30/AF30)</f>
        <v>0</v>
      </c>
      <c r="AI30" s="66">
        <f>SUM(AI31:AI111)</f>
        <v>89837388</v>
      </c>
      <c r="AJ30" s="64">
        <f>SUM(AJ31:AJ111)</f>
        <v>2002450</v>
      </c>
      <c r="AK30" s="65">
        <f>(AI30-(AI30-AJ30))/(AI30-AJ30)</f>
        <v>2.2797875715469852E-2</v>
      </c>
      <c r="AL30" s="66">
        <f>SUM(AL31:AL111)</f>
        <v>9432212</v>
      </c>
      <c r="AM30" s="64">
        <f>SUM(AM31:AM111)</f>
        <v>443969</v>
      </c>
      <c r="AN30" s="65">
        <f>(AL30-(AL30-AM30))/(AL30-AM30)</f>
        <v>4.9394414458977132E-2</v>
      </c>
      <c r="AO30" s="2"/>
    </row>
    <row r="31" spans="1:44">
      <c r="A31" s="2"/>
      <c r="B31" s="2"/>
      <c r="C31" s="2"/>
      <c r="D31" s="2"/>
      <c r="E31" s="2"/>
      <c r="F31" s="2"/>
      <c r="G31" s="2"/>
      <c r="H31" s="2"/>
      <c r="I31" s="2"/>
      <c r="J31" s="2"/>
      <c r="K31" s="2">
        <f>IF($W31=1,AH31/100,"")</f>
        <v>0</v>
      </c>
      <c r="L31" s="38">
        <f>IF($W31=1,K31*AF31,"")</f>
        <v>0</v>
      </c>
      <c r="M31" s="2"/>
      <c r="N31" s="2"/>
      <c r="O31" s="2"/>
      <c r="P31" s="2"/>
      <c r="Q31" s="2"/>
      <c r="R31" s="2"/>
      <c r="S31" s="2"/>
      <c r="T31" s="2"/>
      <c r="U31" s="34" t="s">
        <v>690</v>
      </c>
      <c r="V31" s="34">
        <f>VLOOKUP(U31,KEY!$Q$2:$R$1001,2,FALSE)</f>
        <v>2</v>
      </c>
      <c r="W31" s="33">
        <f>IF($W$25-X31&gt;0,1,0)</f>
        <v>1</v>
      </c>
      <c r="X31" s="35">
        <v>0</v>
      </c>
      <c r="Y31" s="24">
        <f>IF($W31=1,VLOOKUP($AA$25,'CROSSWALK REGION'!$A$2:$CE$13,$V31,FALSE),"")</f>
        <v>106172003</v>
      </c>
      <c r="Z31" s="2"/>
      <c r="AA31" s="2" t="str">
        <f>IF($W31=1,VLOOKUP($Y31,data!$A$2:$XX$45000,AA$3,FALSE),"")</f>
        <v>Dubois Area SD</v>
      </c>
      <c r="AB31" s="40">
        <f>IF($W31=1,VLOOKUP($Y31,data!$A$2:$XX$45000,AB$3,FALSE),"")</f>
        <v>19900760</v>
      </c>
      <c r="AC31" s="40">
        <f>IF($W31=1,VLOOKUP($Y31,data!$A$2:$XX$45000,AC$3,FALSE),"")</f>
        <v>109168</v>
      </c>
      <c r="AD31" s="41">
        <f>IF($W31=1,VLOOKUP($Y31,data!$A$2:$XX$45000,AD$3,FALSE),"")</f>
        <v>0.54999999999999993</v>
      </c>
      <c r="AE31" s="42">
        <f>IF($W31=1,VLOOKUP($Y31,data!$A$2:$XX$45000,AE$3,FALSE),"")</f>
        <v>3492612</v>
      </c>
      <c r="AF31" s="40">
        <f>IF($W31=1,VLOOKUP($Y31,data!$A$2:$XX$45000,AF$3,FALSE),"")</f>
        <v>1396126.25</v>
      </c>
      <c r="AG31" s="6">
        <f>IF($W31=1,VLOOKUP($Y31,data!$A$2:$XX$45000,AG$3,FALSE),"")</f>
        <v>66.593643188476563</v>
      </c>
      <c r="AH31" s="41">
        <f>IF($W31=1,VLOOKUP($Y31,data!$A$2:$XX$45000,AH$3,FALSE),"")</f>
        <v>0</v>
      </c>
      <c r="AI31" s="42">
        <f>IF($W31=1,VLOOKUP($Y31,data!$A$2:$XX$45000,AI$3,FALSE),"")</f>
        <v>3964673</v>
      </c>
      <c r="AJ31" s="40">
        <f>IF($W31=1,VLOOKUP($Y31,data!$A$2:$XX$45000,AJ$3,FALSE),"")</f>
        <v>109624</v>
      </c>
      <c r="AK31" s="41">
        <f>IF($W31=1,VLOOKUP($Y31,data!$A$2:$XX$45000,AK$3,FALSE),"")</f>
        <v>2.8400000000000003</v>
      </c>
      <c r="AL31" s="42">
        <f>IF($W31=1,VLOOKUP($Y31,data!$A$2:$XX$45000,AL$3,FALSE),"")</f>
        <v>0</v>
      </c>
      <c r="AM31" s="40">
        <f>IF($W31=1,VLOOKUP($Y31,data!$A$2:$XX$45000,AM$3,FALSE),"")</f>
        <v>0</v>
      </c>
      <c r="AN31" s="43">
        <f>IF($W31=1,VLOOKUP($Y31,data!$A$2:$XX$45000,AN$3,FALSE),"")</f>
        <v>0</v>
      </c>
      <c r="AO31" s="2"/>
    </row>
    <row r="32" spans="1:44">
      <c r="A32" s="2"/>
      <c r="B32" s="2"/>
      <c r="C32" s="2"/>
      <c r="D32" s="2"/>
      <c r="E32" s="2"/>
      <c r="F32" s="2"/>
      <c r="G32" s="2"/>
      <c r="H32" s="2"/>
      <c r="I32" s="2"/>
      <c r="J32" s="2"/>
      <c r="K32" s="2">
        <f t="shared" ref="K32:K95" si="0">IF($W32=1,AH32/100,"")</f>
        <v>0</v>
      </c>
      <c r="L32" s="38">
        <f t="shared" ref="L32:L95" si="1">IF($W32=1,K32*AF32,"")</f>
        <v>0</v>
      </c>
      <c r="M32" s="2"/>
      <c r="N32" s="2"/>
      <c r="O32" s="2"/>
      <c r="P32" s="2"/>
      <c r="Q32" s="2"/>
      <c r="R32" s="2"/>
      <c r="S32" s="2"/>
      <c r="T32" s="2"/>
      <c r="U32" s="34" t="s">
        <v>691</v>
      </c>
      <c r="V32" s="34">
        <f>VLOOKUP(U32,KEY!$Q$2:$R$1001,2,FALSE)</f>
        <v>3</v>
      </c>
      <c r="W32" s="33">
        <f t="shared" ref="W32:W95" si="2">IF($W$25-X32&gt;0,1,0)</f>
        <v>1</v>
      </c>
      <c r="X32" s="35">
        <v>1</v>
      </c>
      <c r="Y32" s="24">
        <f>IF($W32=1,VLOOKUP($AA$25,'CROSSWALK REGION'!$A$2:$CE$13,$V32,FALSE),"")</f>
        <v>108070502</v>
      </c>
      <c r="Z32" s="2"/>
      <c r="AA32" s="2" t="str">
        <f>IF($W32=1,VLOOKUP($Y32,data!$A$2:$XX$45000,AA$3,FALSE),"")</f>
        <v>Altoona Area SD</v>
      </c>
      <c r="AB32" s="40">
        <f>IF($W32=1,VLOOKUP($Y32,data!$A$2:$XX$45000,AB$3,FALSE),"")</f>
        <v>49491501</v>
      </c>
      <c r="AC32" s="40">
        <f>IF($W32=1,VLOOKUP($Y32,data!$A$2:$XX$45000,AC$3,FALSE),"")</f>
        <v>326702</v>
      </c>
      <c r="AD32" s="41">
        <f>IF($W32=1,VLOOKUP($Y32,data!$A$2:$XX$45000,AD$3,FALSE),"")</f>
        <v>0.66</v>
      </c>
      <c r="AE32" s="42">
        <f>IF($W32=1,VLOOKUP($Y32,data!$A$2:$XX$45000,AE$3,FALSE),"")</f>
        <v>7523806</v>
      </c>
      <c r="AF32" s="40">
        <f>IF($W32=1,VLOOKUP($Y32,data!$A$2:$XX$45000,AF$3,FALSE),"")</f>
        <v>3019414.75</v>
      </c>
      <c r="AG32" s="6">
        <f>IF($W32=1,VLOOKUP($Y32,data!$A$2:$XX$45000,AG$3,FALSE),"")</f>
        <v>67.032691955566406</v>
      </c>
      <c r="AH32" s="41">
        <f>IF($W32=1,VLOOKUP($Y32,data!$A$2:$XX$45000,AH$3,FALSE),"")</f>
        <v>0</v>
      </c>
      <c r="AI32" s="42">
        <f>IF($W32=1,VLOOKUP($Y32,data!$A$2:$XX$45000,AI$3,FALSE),"")</f>
        <v>7050940</v>
      </c>
      <c r="AJ32" s="40">
        <f>IF($W32=1,VLOOKUP($Y32,data!$A$2:$XX$45000,AJ$3,FALSE),"")</f>
        <v>227824</v>
      </c>
      <c r="AK32" s="41">
        <f>IF($W32=1,VLOOKUP($Y32,data!$A$2:$XX$45000,AK$3,FALSE),"")</f>
        <v>3.34</v>
      </c>
      <c r="AL32" s="42">
        <f>IF($W32=1,VLOOKUP($Y32,data!$A$2:$XX$45000,AL$3,FALSE),"")</f>
        <v>0</v>
      </c>
      <c r="AM32" s="40">
        <f>IF($W32=1,VLOOKUP($Y32,data!$A$2:$XX$45000,AM$3,FALSE),"")</f>
        <v>0</v>
      </c>
      <c r="AN32" s="43">
        <f>IF($W32=1,VLOOKUP($Y32,data!$A$2:$XX$45000,AN$3,FALSE),"")</f>
        <v>0</v>
      </c>
      <c r="AO32" s="2"/>
    </row>
    <row r="33" spans="1:41">
      <c r="A33" s="2"/>
      <c r="B33" s="2"/>
      <c r="C33" s="2"/>
      <c r="D33" s="2"/>
      <c r="E33" s="2"/>
      <c r="F33" s="2"/>
      <c r="G33" s="2"/>
      <c r="H33" s="2"/>
      <c r="I33" s="2"/>
      <c r="J33" s="2"/>
      <c r="K33" s="2">
        <f t="shared" si="0"/>
        <v>0</v>
      </c>
      <c r="L33" s="38">
        <f t="shared" si="1"/>
        <v>0</v>
      </c>
      <c r="M33" s="2"/>
      <c r="N33" s="2"/>
      <c r="O33" s="2"/>
      <c r="P33" s="2"/>
      <c r="Q33" s="2"/>
      <c r="R33" s="2"/>
      <c r="S33" s="2"/>
      <c r="T33" s="2"/>
      <c r="U33" s="34" t="s">
        <v>692</v>
      </c>
      <c r="V33" s="34">
        <f>VLOOKUP(U33,KEY!$Q$2:$R$1001,2,FALSE)</f>
        <v>4</v>
      </c>
      <c r="W33" s="33">
        <f t="shared" si="2"/>
        <v>1</v>
      </c>
      <c r="X33" s="35">
        <v>2</v>
      </c>
      <c r="Y33" s="24">
        <f>IF($W33=1,VLOOKUP($AA$25,'CROSSWALK REGION'!$A$2:$CE$13,$V33,FALSE),"")</f>
        <v>108071003</v>
      </c>
      <c r="Z33" s="2"/>
      <c r="AA33" s="2" t="str">
        <f>IF($W33=1,VLOOKUP($Y33,data!$A$2:$XX$45000,AA$3,FALSE),"")</f>
        <v>Bellwood-Antis SD</v>
      </c>
      <c r="AB33" s="40">
        <f>IF($W33=1,VLOOKUP($Y33,data!$A$2:$XX$45000,AB$3,FALSE),"")</f>
        <v>7772149</v>
      </c>
      <c r="AC33" s="40">
        <f>IF($W33=1,VLOOKUP($Y33,data!$A$2:$XX$45000,AC$3,FALSE),"")</f>
        <v>53878</v>
      </c>
      <c r="AD33" s="41">
        <f>IF($W33=1,VLOOKUP($Y33,data!$A$2:$XX$45000,AD$3,FALSE),"")</f>
        <v>0.70000000000000007</v>
      </c>
      <c r="AE33" s="42">
        <f>IF($W33=1,VLOOKUP($Y33,data!$A$2:$XX$45000,AE$3,FALSE),"")</f>
        <v>597751</v>
      </c>
      <c r="AF33" s="40">
        <f>IF($W33=1,VLOOKUP($Y33,data!$A$2:$XX$45000,AF$3,FALSE),"")</f>
        <v>195773.25</v>
      </c>
      <c r="AG33" s="6">
        <f>IF($W33=1,VLOOKUP($Y33,data!$A$2:$XX$45000,AG$3,FALSE),"")</f>
        <v>48.702510833740234</v>
      </c>
      <c r="AH33" s="41">
        <f>IF($W33=1,VLOOKUP($Y33,data!$A$2:$XX$45000,AH$3,FALSE),"")</f>
        <v>0</v>
      </c>
      <c r="AI33" s="42">
        <f>IF($W33=1,VLOOKUP($Y33,data!$A$2:$XX$45000,AI$3,FALSE),"")</f>
        <v>1013103</v>
      </c>
      <c r="AJ33" s="40">
        <f>IF($W33=1,VLOOKUP($Y33,data!$A$2:$XX$45000,AJ$3,FALSE),"")</f>
        <v>32110</v>
      </c>
      <c r="AK33" s="41">
        <f>IF($W33=1,VLOOKUP($Y33,data!$A$2:$XX$45000,AK$3,FALSE),"")</f>
        <v>3.27</v>
      </c>
      <c r="AL33" s="42">
        <f>IF($W33=1,VLOOKUP($Y33,data!$A$2:$XX$45000,AL$3,FALSE),"")</f>
        <v>75462</v>
      </c>
      <c r="AM33" s="40">
        <f>IF($W33=1,VLOOKUP($Y33,data!$A$2:$XX$45000,AM$3,FALSE),"")</f>
        <v>-31139</v>
      </c>
      <c r="AN33" s="43">
        <f>IF($W33=1,VLOOKUP($Y33,data!$A$2:$XX$45000,AN$3,FALSE),"")</f>
        <v>-29.210794448852539</v>
      </c>
      <c r="AO33" s="2"/>
    </row>
    <row r="34" spans="1:41">
      <c r="A34" s="2"/>
      <c r="B34" s="2"/>
      <c r="C34" s="2"/>
      <c r="D34" s="2"/>
      <c r="E34" s="2"/>
      <c r="F34" s="2"/>
      <c r="G34" s="2"/>
      <c r="H34" s="2"/>
      <c r="I34" s="2"/>
      <c r="J34" s="2"/>
      <c r="K34" s="2">
        <f t="shared" si="0"/>
        <v>0</v>
      </c>
      <c r="L34" s="38">
        <f t="shared" si="1"/>
        <v>0</v>
      </c>
      <c r="M34" s="2"/>
      <c r="N34" s="2"/>
      <c r="O34" s="2"/>
      <c r="P34" s="2"/>
      <c r="Q34" s="2"/>
      <c r="R34" s="2"/>
      <c r="S34" s="2"/>
      <c r="T34" s="2"/>
      <c r="U34" s="34" t="s">
        <v>693</v>
      </c>
      <c r="V34" s="34">
        <f>VLOOKUP(U34,KEY!$Q$2:$R$1001,2,FALSE)</f>
        <v>5</v>
      </c>
      <c r="W34" s="33">
        <f t="shared" si="2"/>
        <v>1</v>
      </c>
      <c r="X34" s="35">
        <v>3</v>
      </c>
      <c r="Y34" s="24">
        <f>IF($W34=1,VLOOKUP($AA$25,'CROSSWALK REGION'!$A$2:$CE$13,$V34,FALSE),"")</f>
        <v>108071504</v>
      </c>
      <c r="Z34" s="2"/>
      <c r="AA34" s="2" t="str">
        <f>IF($W34=1,VLOOKUP($Y34,data!$A$2:$XX$45000,AA$3,FALSE),"")</f>
        <v>Claysburg-Kimmel SD</v>
      </c>
      <c r="AB34" s="40">
        <f>IF($W34=1,VLOOKUP($Y34,data!$A$2:$XX$45000,AB$3,FALSE),"")</f>
        <v>6522364</v>
      </c>
      <c r="AC34" s="40">
        <f>IF($W34=1,VLOOKUP($Y34,data!$A$2:$XX$45000,AC$3,FALSE),"")</f>
        <v>27567</v>
      </c>
      <c r="AD34" s="41">
        <f>IF($W34=1,VLOOKUP($Y34,data!$A$2:$XX$45000,AD$3,FALSE),"")</f>
        <v>0.42</v>
      </c>
      <c r="AE34" s="42">
        <f>IF($W34=1,VLOOKUP($Y34,data!$A$2:$XX$45000,AE$3,FALSE),"")</f>
        <v>710301</v>
      </c>
      <c r="AF34" s="40">
        <f>IF($W34=1,VLOOKUP($Y34,data!$A$2:$XX$45000,AF$3,FALSE),"")</f>
        <v>268623.65625</v>
      </c>
      <c r="AG34" s="6">
        <f>IF($W34=1,VLOOKUP($Y34,data!$A$2:$XX$45000,AG$3,FALSE),"")</f>
        <v>60.818977355957031</v>
      </c>
      <c r="AH34" s="41">
        <f>IF($W34=1,VLOOKUP($Y34,data!$A$2:$XX$45000,AH$3,FALSE),"")</f>
        <v>0</v>
      </c>
      <c r="AI34" s="42">
        <f>IF($W34=1,VLOOKUP($Y34,data!$A$2:$XX$45000,AI$3,FALSE),"")</f>
        <v>767888</v>
      </c>
      <c r="AJ34" s="40">
        <f>IF($W34=1,VLOOKUP($Y34,data!$A$2:$XX$45000,AJ$3,FALSE),"")</f>
        <v>27138</v>
      </c>
      <c r="AK34" s="41">
        <f>IF($W34=1,VLOOKUP($Y34,data!$A$2:$XX$45000,AK$3,FALSE),"")</f>
        <v>3.66</v>
      </c>
      <c r="AL34" s="42">
        <f>IF($W34=1,VLOOKUP($Y34,data!$A$2:$XX$45000,AL$3,FALSE),"")</f>
        <v>0</v>
      </c>
      <c r="AM34" s="40">
        <f>IF($W34=1,VLOOKUP($Y34,data!$A$2:$XX$45000,AM$3,FALSE),"")</f>
        <v>0</v>
      </c>
      <c r="AN34" s="43">
        <f>IF($W34=1,VLOOKUP($Y34,data!$A$2:$XX$45000,AN$3,FALSE),"")</f>
        <v>0</v>
      </c>
      <c r="AO34" s="2"/>
    </row>
    <row r="35" spans="1:41">
      <c r="A35" s="2"/>
      <c r="B35" s="2"/>
      <c r="C35" s="2"/>
      <c r="D35" s="2"/>
      <c r="E35" s="2"/>
      <c r="F35" s="2"/>
      <c r="G35" s="2"/>
      <c r="H35" s="2"/>
      <c r="I35" s="2"/>
      <c r="J35" s="2"/>
      <c r="K35" s="2">
        <f t="shared" si="0"/>
        <v>0</v>
      </c>
      <c r="L35" s="38">
        <f t="shared" si="1"/>
        <v>0</v>
      </c>
      <c r="M35" s="2"/>
      <c r="N35" s="2"/>
      <c r="O35" s="2"/>
      <c r="P35" s="2"/>
      <c r="Q35" s="2"/>
      <c r="R35" s="2"/>
      <c r="S35" s="2"/>
      <c r="T35" s="2"/>
      <c r="U35" s="34" t="s">
        <v>694</v>
      </c>
      <c r="V35" s="34">
        <f>VLOOKUP(U35,KEY!$Q$2:$R$1001,2,FALSE)</f>
        <v>6</v>
      </c>
      <c r="W35" s="33">
        <f t="shared" si="2"/>
        <v>1</v>
      </c>
      <c r="X35" s="35">
        <v>4</v>
      </c>
      <c r="Y35" s="24">
        <f>IF($W35=1,VLOOKUP($AA$25,'CROSSWALK REGION'!$A$2:$CE$13,$V35,FALSE),"")</f>
        <v>108073503</v>
      </c>
      <c r="Z35" s="2"/>
      <c r="AA35" s="2" t="str">
        <f>IF($W35=1,VLOOKUP($Y35,data!$A$2:$XX$45000,AA$3,FALSE),"")</f>
        <v>Hollidaysburg Area SD</v>
      </c>
      <c r="AB35" s="40">
        <f>IF($W35=1,VLOOKUP($Y35,data!$A$2:$XX$45000,AB$3,FALSE),"")</f>
        <v>13814151</v>
      </c>
      <c r="AC35" s="40">
        <f>IF($W35=1,VLOOKUP($Y35,data!$A$2:$XX$45000,AC$3,FALSE),"")</f>
        <v>71992</v>
      </c>
      <c r="AD35" s="41">
        <f>IF($W35=1,VLOOKUP($Y35,data!$A$2:$XX$45000,AD$3,FALSE),"")</f>
        <v>0.52</v>
      </c>
      <c r="AE35" s="42">
        <f>IF($W35=1,VLOOKUP($Y35,data!$A$2:$XX$45000,AE$3,FALSE),"")</f>
        <v>794911</v>
      </c>
      <c r="AF35" s="40">
        <f>IF($W35=1,VLOOKUP($Y35,data!$A$2:$XX$45000,AF$3,FALSE),"")</f>
        <v>186798.640625</v>
      </c>
      <c r="AG35" s="6">
        <f>IF($W35=1,VLOOKUP($Y35,data!$A$2:$XX$45000,AG$3,FALSE),"")</f>
        <v>30.717782974243164</v>
      </c>
      <c r="AH35" s="41">
        <f>IF($W35=1,VLOOKUP($Y35,data!$A$2:$XX$45000,AH$3,FALSE),"")</f>
        <v>0</v>
      </c>
      <c r="AI35" s="42">
        <f>IF($W35=1,VLOOKUP($Y35,data!$A$2:$XX$45000,AI$3,FALSE),"")</f>
        <v>2542933</v>
      </c>
      <c r="AJ35" s="40">
        <f>IF($W35=1,VLOOKUP($Y35,data!$A$2:$XX$45000,AJ$3,FALSE),"")</f>
        <v>51391</v>
      </c>
      <c r="AK35" s="41">
        <f>IF($W35=1,VLOOKUP($Y35,data!$A$2:$XX$45000,AK$3,FALSE),"")</f>
        <v>2.06</v>
      </c>
      <c r="AL35" s="42">
        <f>IF($W35=1,VLOOKUP($Y35,data!$A$2:$XX$45000,AL$3,FALSE),"")</f>
        <v>0</v>
      </c>
      <c r="AM35" s="40">
        <f>IF($W35=1,VLOOKUP($Y35,data!$A$2:$XX$45000,AM$3,FALSE),"")</f>
        <v>0</v>
      </c>
      <c r="AN35" s="43">
        <f>IF($W35=1,VLOOKUP($Y35,data!$A$2:$XX$45000,AN$3,FALSE),"")</f>
        <v>0</v>
      </c>
      <c r="AO35" s="2"/>
    </row>
    <row r="36" spans="1:41">
      <c r="A36" s="2"/>
      <c r="B36" s="2"/>
      <c r="C36" s="2"/>
      <c r="D36" s="2"/>
      <c r="E36" s="2"/>
      <c r="F36" s="2"/>
      <c r="G36" s="2"/>
      <c r="H36" s="2"/>
      <c r="I36" s="2"/>
      <c r="J36" s="2"/>
      <c r="K36" s="2">
        <f t="shared" si="0"/>
        <v>0</v>
      </c>
      <c r="L36" s="38">
        <f t="shared" si="1"/>
        <v>0</v>
      </c>
      <c r="M36" s="2"/>
      <c r="N36" s="2"/>
      <c r="O36" s="2"/>
      <c r="P36" s="2"/>
      <c r="Q36" s="2"/>
      <c r="R36" s="2"/>
      <c r="S36" s="2"/>
      <c r="T36" s="2"/>
      <c r="U36" s="34" t="s">
        <v>695</v>
      </c>
      <c r="V36" s="34">
        <f>VLOOKUP(U36,KEY!$Q$2:$R$1001,2,FALSE)</f>
        <v>7</v>
      </c>
      <c r="W36" s="33">
        <f t="shared" si="2"/>
        <v>1</v>
      </c>
      <c r="X36" s="35">
        <v>5</v>
      </c>
      <c r="Y36" s="24">
        <f>IF($W36=1,VLOOKUP($AA$25,'CROSSWALK REGION'!$A$2:$CE$13,$V36,FALSE),"")</f>
        <v>108077503</v>
      </c>
      <c r="Z36" s="2"/>
      <c r="AA36" s="2" t="str">
        <f>IF($W36=1,VLOOKUP($Y36,data!$A$2:$XX$45000,AA$3,FALSE),"")</f>
        <v>Spring Cove SD</v>
      </c>
      <c r="AB36" s="40">
        <f>IF($W36=1,VLOOKUP($Y36,data!$A$2:$XX$45000,AB$3,FALSE),"")</f>
        <v>8906214</v>
      </c>
      <c r="AC36" s="40">
        <f>IF($W36=1,VLOOKUP($Y36,data!$A$2:$XX$45000,AC$3,FALSE),"")</f>
        <v>46141</v>
      </c>
      <c r="AD36" s="41">
        <f>IF($W36=1,VLOOKUP($Y36,data!$A$2:$XX$45000,AD$3,FALSE),"")</f>
        <v>0.52</v>
      </c>
      <c r="AE36" s="42">
        <f>IF($W36=1,VLOOKUP($Y36,data!$A$2:$XX$45000,AE$3,FALSE),"")</f>
        <v>1213905</v>
      </c>
      <c r="AF36" s="40">
        <f>IF($W36=1,VLOOKUP($Y36,data!$A$2:$XX$45000,AF$3,FALSE),"")</f>
        <v>461233.15625</v>
      </c>
      <c r="AG36" s="6">
        <f>IF($W36=1,VLOOKUP($Y36,data!$A$2:$XX$45000,AG$3,FALSE),"")</f>
        <v>61.279453277587891</v>
      </c>
      <c r="AH36" s="41">
        <f>IF($W36=1,VLOOKUP($Y36,data!$A$2:$XX$45000,AH$3,FALSE),"")</f>
        <v>0</v>
      </c>
      <c r="AI36" s="42">
        <f>IF($W36=1,VLOOKUP($Y36,data!$A$2:$XX$45000,AI$3,FALSE),"")</f>
        <v>1423234</v>
      </c>
      <c r="AJ36" s="40">
        <f>IF($W36=1,VLOOKUP($Y36,data!$A$2:$XX$45000,AJ$3,FALSE),"")</f>
        <v>22367</v>
      </c>
      <c r="AK36" s="41">
        <f>IF($W36=1,VLOOKUP($Y36,data!$A$2:$XX$45000,AK$3,FALSE),"")</f>
        <v>1.6</v>
      </c>
      <c r="AL36" s="42">
        <f>IF($W36=1,VLOOKUP($Y36,data!$A$2:$XX$45000,AL$3,FALSE),"")</f>
        <v>94201</v>
      </c>
      <c r="AM36" s="40">
        <f>IF($W36=1,VLOOKUP($Y36,data!$A$2:$XX$45000,AM$3,FALSE),"")</f>
        <v>-3799</v>
      </c>
      <c r="AN36" s="43">
        <f>IF($W36=1,VLOOKUP($Y36,data!$A$2:$XX$45000,AN$3,FALSE),"")</f>
        <v>-3.876530647277832</v>
      </c>
      <c r="AO36" s="2"/>
    </row>
    <row r="37" spans="1:41">
      <c r="A37" s="2"/>
      <c r="B37" s="2"/>
      <c r="C37" s="2"/>
      <c r="D37" s="2"/>
      <c r="E37" s="2"/>
      <c r="F37" s="2"/>
      <c r="G37" s="2"/>
      <c r="H37" s="2"/>
      <c r="I37" s="2"/>
      <c r="J37" s="2"/>
      <c r="K37" s="2">
        <f t="shared" si="0"/>
        <v>0</v>
      </c>
      <c r="L37" s="38">
        <f t="shared" si="1"/>
        <v>0</v>
      </c>
      <c r="M37" s="2"/>
      <c r="N37" s="2"/>
      <c r="O37" s="2"/>
      <c r="P37" s="2"/>
      <c r="Q37" s="2"/>
      <c r="R37" s="2"/>
      <c r="S37" s="2"/>
      <c r="T37" s="2"/>
      <c r="U37" s="34" t="s">
        <v>696</v>
      </c>
      <c r="V37" s="34">
        <f>VLOOKUP(U37,KEY!$Q$2:$R$1001,2,FALSE)</f>
        <v>8</v>
      </c>
      <c r="W37" s="33">
        <f t="shared" si="2"/>
        <v>1</v>
      </c>
      <c r="X37" s="35">
        <v>6</v>
      </c>
      <c r="Y37" s="24">
        <f>IF($W37=1,VLOOKUP($AA$25,'CROSSWALK REGION'!$A$2:$CE$13,$V37,FALSE),"")</f>
        <v>108078003</v>
      </c>
      <c r="Z37" s="2"/>
      <c r="AA37" s="2" t="str">
        <f>IF($W37=1,VLOOKUP($Y37,data!$A$2:$XX$45000,AA$3,FALSE),"")</f>
        <v>Tyrone Area SD</v>
      </c>
      <c r="AB37" s="40">
        <f>IF($W37=1,VLOOKUP($Y37,data!$A$2:$XX$45000,AB$3,FALSE),"")</f>
        <v>10443808</v>
      </c>
      <c r="AC37" s="40">
        <f>IF($W37=1,VLOOKUP($Y37,data!$A$2:$XX$45000,AC$3,FALSE),"")</f>
        <v>38080</v>
      </c>
      <c r="AD37" s="41">
        <f>IF($W37=1,VLOOKUP($Y37,data!$A$2:$XX$45000,AD$3,FALSE),"")</f>
        <v>0.37</v>
      </c>
      <c r="AE37" s="42">
        <f>IF($W37=1,VLOOKUP($Y37,data!$A$2:$XX$45000,AE$3,FALSE),"")</f>
        <v>495831</v>
      </c>
      <c r="AF37" s="40">
        <f>IF($W37=1,VLOOKUP($Y37,data!$A$2:$XX$45000,AF$3,FALSE),"")</f>
        <v>93727.40625</v>
      </c>
      <c r="AG37" s="6">
        <f>IF($W37=1,VLOOKUP($Y37,data!$A$2:$XX$45000,AG$3,FALSE),"")</f>
        <v>23.309268951416016</v>
      </c>
      <c r="AH37" s="41">
        <f>IF($W37=1,VLOOKUP($Y37,data!$A$2:$XX$45000,AH$3,FALSE),"")</f>
        <v>0</v>
      </c>
      <c r="AI37" s="42">
        <f>IF($W37=1,VLOOKUP($Y37,data!$A$2:$XX$45000,AI$3,FALSE),"")</f>
        <v>1689808</v>
      </c>
      <c r="AJ37" s="40">
        <f>IF($W37=1,VLOOKUP($Y37,data!$A$2:$XX$45000,AJ$3,FALSE),"")</f>
        <v>21998</v>
      </c>
      <c r="AK37" s="41">
        <f>IF($W37=1,VLOOKUP($Y37,data!$A$2:$XX$45000,AK$3,FALSE),"")</f>
        <v>1.32</v>
      </c>
      <c r="AL37" s="42">
        <f>IF($W37=1,VLOOKUP($Y37,data!$A$2:$XX$45000,AL$3,FALSE),"")</f>
        <v>127943</v>
      </c>
      <c r="AM37" s="40">
        <f>IF($W37=1,VLOOKUP($Y37,data!$A$2:$XX$45000,AM$3,FALSE),"")</f>
        <v>15340</v>
      </c>
      <c r="AN37" s="43">
        <f>IF($W37=1,VLOOKUP($Y37,data!$A$2:$XX$45000,AN$3,FALSE),"")</f>
        <v>13.623083114624023</v>
      </c>
      <c r="AO37" s="2"/>
    </row>
    <row r="38" spans="1:41">
      <c r="A38" s="2"/>
      <c r="B38" s="2"/>
      <c r="C38" s="2"/>
      <c r="D38" s="2"/>
      <c r="E38" s="2"/>
      <c r="F38" s="2"/>
      <c r="G38" s="2"/>
      <c r="H38" s="2"/>
      <c r="I38" s="2"/>
      <c r="J38" s="2"/>
      <c r="K38" s="2">
        <f t="shared" si="0"/>
        <v>0</v>
      </c>
      <c r="L38" s="38">
        <f t="shared" si="1"/>
        <v>0</v>
      </c>
      <c r="M38" s="2"/>
      <c r="N38" s="2"/>
      <c r="O38" s="2"/>
      <c r="P38" s="2"/>
      <c r="Q38" s="2"/>
      <c r="R38" s="2"/>
      <c r="S38" s="2"/>
      <c r="T38" s="2"/>
      <c r="U38" s="34" t="s">
        <v>697</v>
      </c>
      <c r="V38" s="34">
        <f>VLOOKUP(U38,KEY!$Q$2:$R$1001,2,FALSE)</f>
        <v>9</v>
      </c>
      <c r="W38" s="33">
        <f t="shared" si="2"/>
        <v>1</v>
      </c>
      <c r="X38" s="35">
        <v>7</v>
      </c>
      <c r="Y38" s="24">
        <f>IF($W38=1,VLOOKUP($AA$25,'CROSSWALK REGION'!$A$2:$CE$13,$V38,FALSE),"")</f>
        <v>108079004</v>
      </c>
      <c r="Z38" s="2"/>
      <c r="AA38" s="2" t="str">
        <f>IF($W38=1,VLOOKUP($Y38,data!$A$2:$XX$45000,AA$3,FALSE),"")</f>
        <v>Williamsburg Community SD</v>
      </c>
      <c r="AB38" s="40">
        <f>IF($W38=1,VLOOKUP($Y38,data!$A$2:$XX$45000,AB$3,FALSE),"")</f>
        <v>4157379</v>
      </c>
      <c r="AC38" s="40">
        <f>IF($W38=1,VLOOKUP($Y38,data!$A$2:$XX$45000,AC$3,FALSE),"")</f>
        <v>24955</v>
      </c>
      <c r="AD38" s="41">
        <f>IF($W38=1,VLOOKUP($Y38,data!$A$2:$XX$45000,AD$3,FALSE),"")</f>
        <v>0.6</v>
      </c>
      <c r="AE38" s="42">
        <f>IF($W38=1,VLOOKUP($Y38,data!$A$2:$XX$45000,AE$3,FALSE),"")</f>
        <v>645652</v>
      </c>
      <c r="AF38" s="40">
        <f>IF($W38=1,VLOOKUP($Y38,data!$A$2:$XX$45000,AF$3,FALSE),"")</f>
        <v>271434.03125</v>
      </c>
      <c r="AG38" s="6">
        <f>IF($W38=1,VLOOKUP($Y38,data!$A$2:$XX$45000,AG$3,FALSE),"")</f>
        <v>72.533668518066406</v>
      </c>
      <c r="AH38" s="41">
        <f>IF($W38=1,VLOOKUP($Y38,data!$A$2:$XX$45000,AH$3,FALSE),"")</f>
        <v>0</v>
      </c>
      <c r="AI38" s="42">
        <f>IF($W38=1,VLOOKUP($Y38,data!$A$2:$XX$45000,AI$3,FALSE),"")</f>
        <v>458046</v>
      </c>
      <c r="AJ38" s="40">
        <f>IF($W38=1,VLOOKUP($Y38,data!$A$2:$XX$45000,AJ$3,FALSE),"")</f>
        <v>4812</v>
      </c>
      <c r="AK38" s="41">
        <f>IF($W38=1,VLOOKUP($Y38,data!$A$2:$XX$45000,AK$3,FALSE),"")</f>
        <v>1.06</v>
      </c>
      <c r="AL38" s="42">
        <f>IF($W38=1,VLOOKUP($Y38,data!$A$2:$XX$45000,AL$3,FALSE),"")</f>
        <v>57869</v>
      </c>
      <c r="AM38" s="40">
        <f>IF($W38=1,VLOOKUP($Y38,data!$A$2:$XX$45000,AM$3,FALSE),"")</f>
        <v>102</v>
      </c>
      <c r="AN38" s="43">
        <f>IF($W38=1,VLOOKUP($Y38,data!$A$2:$XX$45000,AN$3,FALSE),"")</f>
        <v>0.17657139897346497</v>
      </c>
      <c r="AO38" s="2"/>
    </row>
    <row r="39" spans="1:41">
      <c r="A39" s="2"/>
      <c r="B39" s="2"/>
      <c r="C39" s="2"/>
      <c r="D39" s="2"/>
      <c r="E39" s="2"/>
      <c r="F39" s="2"/>
      <c r="G39" s="2"/>
      <c r="H39" s="2"/>
      <c r="I39" s="2"/>
      <c r="J39" s="2"/>
      <c r="K39" s="2">
        <f t="shared" si="0"/>
        <v>0</v>
      </c>
      <c r="L39" s="38">
        <f t="shared" si="1"/>
        <v>0</v>
      </c>
      <c r="M39" s="2"/>
      <c r="N39" s="2"/>
      <c r="O39" s="2"/>
      <c r="P39" s="2"/>
      <c r="Q39" s="2"/>
      <c r="R39" s="2"/>
      <c r="S39" s="2"/>
      <c r="T39" s="2"/>
      <c r="U39" s="34" t="s">
        <v>698</v>
      </c>
      <c r="V39" s="34">
        <f>VLOOKUP(U39,KEY!$Q$2:$R$1001,2,FALSE)</f>
        <v>10</v>
      </c>
      <c r="W39" s="33">
        <f t="shared" si="2"/>
        <v>1</v>
      </c>
      <c r="X39" s="35">
        <v>8</v>
      </c>
      <c r="Y39" s="24">
        <f>IF($W39=1,VLOOKUP($AA$25,'CROSSWALK REGION'!$A$2:$CE$13,$V39,FALSE),"")</f>
        <v>109122703</v>
      </c>
      <c r="Z39" s="2"/>
      <c r="AA39" s="2" t="str">
        <f>IF($W39=1,VLOOKUP($Y39,data!$A$2:$XX$45000,AA$3,FALSE),"")</f>
        <v>Cameron County SD</v>
      </c>
      <c r="AB39" s="40">
        <f>IF($W39=1,VLOOKUP($Y39,data!$A$2:$XX$45000,AB$3,FALSE),"")</f>
        <v>6924877</v>
      </c>
      <c r="AC39" s="40">
        <f>IF($W39=1,VLOOKUP($Y39,data!$A$2:$XX$45000,AC$3,FALSE),"")</f>
        <v>60493</v>
      </c>
      <c r="AD39" s="41">
        <f>IF($W39=1,VLOOKUP($Y39,data!$A$2:$XX$45000,AD$3,FALSE),"")</f>
        <v>0.88</v>
      </c>
      <c r="AE39" s="42">
        <f>IF($W39=1,VLOOKUP($Y39,data!$A$2:$XX$45000,AE$3,FALSE),"")</f>
        <v>436531</v>
      </c>
      <c r="AF39" s="40">
        <f>IF($W39=1,VLOOKUP($Y39,data!$A$2:$XX$45000,AF$3,FALSE),"")</f>
        <v>145766.484375</v>
      </c>
      <c r="AG39" s="6">
        <f>IF($W39=1,VLOOKUP($Y39,data!$A$2:$XX$45000,AG$3,FALSE),"")</f>
        <v>50.13214111328125</v>
      </c>
      <c r="AH39" s="41">
        <f>IF($W39=1,VLOOKUP($Y39,data!$A$2:$XX$45000,AH$3,FALSE),"")</f>
        <v>0</v>
      </c>
      <c r="AI39" s="42">
        <f>IF($W39=1,VLOOKUP($Y39,data!$A$2:$XX$45000,AI$3,FALSE),"")</f>
        <v>831233</v>
      </c>
      <c r="AJ39" s="40">
        <f>IF($W39=1,VLOOKUP($Y39,data!$A$2:$XX$45000,AJ$3,FALSE),"")</f>
        <v>10571</v>
      </c>
      <c r="AK39" s="41">
        <f>IF($W39=1,VLOOKUP($Y39,data!$A$2:$XX$45000,AK$3,FALSE),"")</f>
        <v>1.29</v>
      </c>
      <c r="AL39" s="42">
        <f>IF($W39=1,VLOOKUP($Y39,data!$A$2:$XX$45000,AL$3,FALSE),"")</f>
        <v>0</v>
      </c>
      <c r="AM39" s="40">
        <f>IF($W39=1,VLOOKUP($Y39,data!$A$2:$XX$45000,AM$3,FALSE),"")</f>
        <v>0</v>
      </c>
      <c r="AN39" s="43">
        <f>IF($W39=1,VLOOKUP($Y39,data!$A$2:$XX$45000,AN$3,FALSE),"")</f>
        <v>0</v>
      </c>
      <c r="AO39" s="2"/>
    </row>
    <row r="40" spans="1:41">
      <c r="A40" s="2"/>
      <c r="B40" s="2"/>
      <c r="C40" s="2"/>
      <c r="D40" s="2"/>
      <c r="E40" s="2"/>
      <c r="F40" s="2"/>
      <c r="G40" s="2"/>
      <c r="H40" s="2"/>
      <c r="I40" s="2"/>
      <c r="J40" s="2"/>
      <c r="K40" s="2">
        <f t="shared" si="0"/>
        <v>0</v>
      </c>
      <c r="L40" s="38">
        <f t="shared" si="1"/>
        <v>0</v>
      </c>
      <c r="M40" s="2"/>
      <c r="N40" s="2"/>
      <c r="O40" s="2"/>
      <c r="P40" s="2"/>
      <c r="Q40" s="2"/>
      <c r="R40" s="2"/>
      <c r="S40" s="2"/>
      <c r="T40" s="2"/>
      <c r="U40" s="34" t="s">
        <v>699</v>
      </c>
      <c r="V40" s="34">
        <f>VLOOKUP(U40,KEY!$Q$2:$R$1001,2,FALSE)</f>
        <v>11</v>
      </c>
      <c r="W40" s="33">
        <f t="shared" si="2"/>
        <v>1</v>
      </c>
      <c r="X40" s="35">
        <v>9</v>
      </c>
      <c r="Y40" s="24">
        <f>IF($W40=1,VLOOKUP($AA$25,'CROSSWALK REGION'!$A$2:$CE$13,$V40,FALSE),"")</f>
        <v>109243503</v>
      </c>
      <c r="Z40" s="2"/>
      <c r="AA40" s="2" t="str">
        <f>IF($W40=1,VLOOKUP($Y40,data!$A$2:$XX$45000,AA$3,FALSE),"")</f>
        <v>Johnsonburg Area SD</v>
      </c>
      <c r="AB40" s="40">
        <f>IF($W40=1,VLOOKUP($Y40,data!$A$2:$XX$45000,AB$3,FALSE),"")</f>
        <v>5914229</v>
      </c>
      <c r="AC40" s="40">
        <f>IF($W40=1,VLOOKUP($Y40,data!$A$2:$XX$45000,AC$3,FALSE),"")</f>
        <v>29449</v>
      </c>
      <c r="AD40" s="41">
        <f>IF($W40=1,VLOOKUP($Y40,data!$A$2:$XX$45000,AD$3,FALSE),"")</f>
        <v>0.5</v>
      </c>
      <c r="AE40" s="42">
        <f>IF($W40=1,VLOOKUP($Y40,data!$A$2:$XX$45000,AE$3,FALSE),"")</f>
        <v>478610</v>
      </c>
      <c r="AF40" s="40">
        <f>IF($W40=1,VLOOKUP($Y40,data!$A$2:$XX$45000,AF$3,FALSE),"")</f>
        <v>172500.78125</v>
      </c>
      <c r="AG40" s="6">
        <f>IF($W40=1,VLOOKUP($Y40,data!$A$2:$XX$45000,AG$3,FALSE),"")</f>
        <v>56.352691650390625</v>
      </c>
      <c r="AH40" s="41">
        <f>IF($W40=1,VLOOKUP($Y40,data!$A$2:$XX$45000,AH$3,FALSE),"")</f>
        <v>0</v>
      </c>
      <c r="AI40" s="42">
        <f>IF($W40=1,VLOOKUP($Y40,data!$A$2:$XX$45000,AI$3,FALSE),"")</f>
        <v>634280</v>
      </c>
      <c r="AJ40" s="40">
        <f>IF($W40=1,VLOOKUP($Y40,data!$A$2:$XX$45000,AJ$3,FALSE),"")</f>
        <v>16251</v>
      </c>
      <c r="AK40" s="41">
        <f>IF($W40=1,VLOOKUP($Y40,data!$A$2:$XX$45000,AK$3,FALSE),"")</f>
        <v>2.63</v>
      </c>
      <c r="AL40" s="42">
        <f>IF($W40=1,VLOOKUP($Y40,data!$A$2:$XX$45000,AL$3,FALSE),"")</f>
        <v>0</v>
      </c>
      <c r="AM40" s="40">
        <f>IF($W40=1,VLOOKUP($Y40,data!$A$2:$XX$45000,AM$3,FALSE),"")</f>
        <v>0</v>
      </c>
      <c r="AN40" s="43">
        <f>IF($W40=1,VLOOKUP($Y40,data!$A$2:$XX$45000,AN$3,FALSE),"")</f>
        <v>0</v>
      </c>
      <c r="AO40" s="2"/>
    </row>
    <row r="41" spans="1:41">
      <c r="A41" s="2"/>
      <c r="B41" s="2"/>
      <c r="C41" s="2"/>
      <c r="D41" s="2"/>
      <c r="E41" s="2"/>
      <c r="F41" s="2"/>
      <c r="G41" s="2"/>
      <c r="H41" s="2"/>
      <c r="I41" s="2"/>
      <c r="J41" s="2"/>
      <c r="K41" s="2">
        <f t="shared" si="0"/>
        <v>0</v>
      </c>
      <c r="L41" s="38">
        <f t="shared" si="1"/>
        <v>0</v>
      </c>
      <c r="M41" s="2"/>
      <c r="N41" s="2"/>
      <c r="O41" s="2"/>
      <c r="P41" s="2"/>
      <c r="Q41" s="2"/>
      <c r="R41" s="2"/>
      <c r="S41" s="2"/>
      <c r="T41" s="2"/>
      <c r="U41" s="34" t="s">
        <v>700</v>
      </c>
      <c r="V41" s="34">
        <f>VLOOKUP(U41,KEY!$Q$2:$R$1001,2,FALSE)</f>
        <v>12</v>
      </c>
      <c r="W41" s="33">
        <f t="shared" si="2"/>
        <v>1</v>
      </c>
      <c r="X41" s="35">
        <v>10</v>
      </c>
      <c r="Y41" s="24">
        <f>IF($W41=1,VLOOKUP($AA$25,'CROSSWALK REGION'!$A$2:$CE$13,$V41,FALSE),"")</f>
        <v>109246003</v>
      </c>
      <c r="Z41" s="2"/>
      <c r="AA41" s="2" t="str">
        <f>IF($W41=1,VLOOKUP($Y41,data!$A$2:$XX$45000,AA$3,FALSE),"")</f>
        <v>Ridgway Area SD</v>
      </c>
      <c r="AB41" s="40">
        <f>IF($W41=1,VLOOKUP($Y41,data!$A$2:$XX$45000,AB$3,FALSE),"")</f>
        <v>5900520</v>
      </c>
      <c r="AC41" s="40">
        <f>IF($W41=1,VLOOKUP($Y41,data!$A$2:$XX$45000,AC$3,FALSE),"")</f>
        <v>44751</v>
      </c>
      <c r="AD41" s="41">
        <f>IF($W41=1,VLOOKUP($Y41,data!$A$2:$XX$45000,AD$3,FALSE),"")</f>
        <v>0.76</v>
      </c>
      <c r="AE41" s="42">
        <f>IF($W41=1,VLOOKUP($Y41,data!$A$2:$XX$45000,AE$3,FALSE),"")</f>
        <v>428794</v>
      </c>
      <c r="AF41" s="40">
        <f>IF($W41=1,VLOOKUP($Y41,data!$A$2:$XX$45000,AF$3,FALSE),"")</f>
        <v>134768.34375</v>
      </c>
      <c r="AG41" s="6">
        <f>IF($W41=1,VLOOKUP($Y41,data!$A$2:$XX$45000,AG$3,FALSE),"")</f>
        <v>45.835575103759766</v>
      </c>
      <c r="AH41" s="41">
        <f>IF($W41=1,VLOOKUP($Y41,data!$A$2:$XX$45000,AH$3,FALSE),"")</f>
        <v>0</v>
      </c>
      <c r="AI41" s="42">
        <f>IF($W41=1,VLOOKUP($Y41,data!$A$2:$XX$45000,AI$3,FALSE),"")</f>
        <v>849080</v>
      </c>
      <c r="AJ41" s="40">
        <f>IF($W41=1,VLOOKUP($Y41,data!$A$2:$XX$45000,AJ$3,FALSE),"")</f>
        <v>17454</v>
      </c>
      <c r="AK41" s="41">
        <f>IF($W41=1,VLOOKUP($Y41,data!$A$2:$XX$45000,AK$3,FALSE),"")</f>
        <v>2.1</v>
      </c>
      <c r="AL41" s="42">
        <f>IF($W41=1,VLOOKUP($Y41,data!$A$2:$XX$45000,AL$3,FALSE),"")</f>
        <v>10721</v>
      </c>
      <c r="AM41" s="40">
        <f>IF($W41=1,VLOOKUP($Y41,data!$A$2:$XX$45000,AM$3,FALSE),"")</f>
        <v>-7833</v>
      </c>
      <c r="AN41" s="43">
        <f>IF($W41=1,VLOOKUP($Y41,data!$A$2:$XX$45000,AN$3,FALSE),"")</f>
        <v>-42.217311859130859</v>
      </c>
      <c r="AO41" s="2"/>
    </row>
    <row r="42" spans="1:41">
      <c r="A42" s="2"/>
      <c r="B42" s="2"/>
      <c r="C42" s="2"/>
      <c r="D42" s="2"/>
      <c r="E42" s="2"/>
      <c r="F42" s="2"/>
      <c r="G42" s="2"/>
      <c r="H42" s="2"/>
      <c r="I42" s="2"/>
      <c r="J42" s="2"/>
      <c r="K42" s="2">
        <f t="shared" si="0"/>
        <v>0</v>
      </c>
      <c r="L42" s="38">
        <f t="shared" si="1"/>
        <v>0</v>
      </c>
      <c r="M42" s="2"/>
      <c r="N42" s="2"/>
      <c r="O42" s="2"/>
      <c r="P42" s="2"/>
      <c r="Q42" s="2"/>
      <c r="R42" s="2"/>
      <c r="S42" s="2"/>
      <c r="T42" s="2"/>
      <c r="U42" s="34" t="s">
        <v>701</v>
      </c>
      <c r="V42" s="34">
        <f>VLOOKUP(U42,KEY!$Q$2:$R$1001,2,FALSE)</f>
        <v>13</v>
      </c>
      <c r="W42" s="33">
        <f t="shared" si="2"/>
        <v>1</v>
      </c>
      <c r="X42" s="35">
        <v>11</v>
      </c>
      <c r="Y42" s="24">
        <f>IF($W42=1,VLOOKUP($AA$25,'CROSSWALK REGION'!$A$2:$CE$13,$V42,FALSE),"")</f>
        <v>109248003</v>
      </c>
      <c r="Z42" s="2"/>
      <c r="AA42" s="2" t="str">
        <f>IF($W42=1,VLOOKUP($Y42,data!$A$2:$XX$45000,AA$3,FALSE),"")</f>
        <v>Saint Marys Area SD</v>
      </c>
      <c r="AB42" s="40">
        <f>IF($W42=1,VLOOKUP($Y42,data!$A$2:$XX$45000,AB$3,FALSE),"")</f>
        <v>7726498</v>
      </c>
      <c r="AC42" s="40">
        <f>IF($W42=1,VLOOKUP($Y42,data!$A$2:$XX$45000,AC$3,FALSE),"")</f>
        <v>64866</v>
      </c>
      <c r="AD42" s="41">
        <f>IF($W42=1,VLOOKUP($Y42,data!$A$2:$XX$45000,AD$3,FALSE),"")</f>
        <v>0.85000000000000009</v>
      </c>
      <c r="AE42" s="42">
        <f>IF($W42=1,VLOOKUP($Y42,data!$A$2:$XX$45000,AE$3,FALSE),"")</f>
        <v>1224008</v>
      </c>
      <c r="AF42" s="40">
        <f>IF($W42=1,VLOOKUP($Y42,data!$A$2:$XX$45000,AF$3,FALSE),"")</f>
        <v>458826.4375</v>
      </c>
      <c r="AG42" s="6">
        <f>IF($W42=1,VLOOKUP($Y42,data!$A$2:$XX$45000,AG$3,FALSE),"")</f>
        <v>59.963081359863281</v>
      </c>
      <c r="AH42" s="41">
        <f>IF($W42=1,VLOOKUP($Y42,data!$A$2:$XX$45000,AH$3,FALSE),"")</f>
        <v>0</v>
      </c>
      <c r="AI42" s="42">
        <f>IF($W42=1,VLOOKUP($Y42,data!$A$2:$XX$45000,AI$3,FALSE),"")</f>
        <v>1655393</v>
      </c>
      <c r="AJ42" s="40">
        <f>IF($W42=1,VLOOKUP($Y42,data!$A$2:$XX$45000,AJ$3,FALSE),"")</f>
        <v>34627</v>
      </c>
      <c r="AK42" s="41">
        <f>IF($W42=1,VLOOKUP($Y42,data!$A$2:$XX$45000,AK$3,FALSE),"")</f>
        <v>2.1399999999999997</v>
      </c>
      <c r="AL42" s="42">
        <f>IF($W42=1,VLOOKUP($Y42,data!$A$2:$XX$45000,AL$3,FALSE),"")</f>
        <v>82318</v>
      </c>
      <c r="AM42" s="40">
        <f>IF($W42=1,VLOOKUP($Y42,data!$A$2:$XX$45000,AM$3,FALSE),"")</f>
        <v>-12261</v>
      </c>
      <c r="AN42" s="43">
        <f>IF($W42=1,VLOOKUP($Y42,data!$A$2:$XX$45000,AN$3,FALSE),"")</f>
        <v>-12.963766098022461</v>
      </c>
      <c r="AO42" s="2"/>
    </row>
    <row r="43" spans="1:41">
      <c r="A43" s="2"/>
      <c r="B43" s="2"/>
      <c r="C43" s="2"/>
      <c r="D43" s="2"/>
      <c r="E43" s="2"/>
      <c r="F43" s="2"/>
      <c r="G43" s="2"/>
      <c r="H43" s="2"/>
      <c r="I43" s="2"/>
      <c r="J43" s="2"/>
      <c r="K43" s="2">
        <f t="shared" si="0"/>
        <v>0</v>
      </c>
      <c r="L43" s="38">
        <f t="shared" si="1"/>
        <v>0</v>
      </c>
      <c r="M43" s="2"/>
      <c r="N43" s="2"/>
      <c r="O43" s="2"/>
      <c r="P43" s="2"/>
      <c r="Q43" s="2"/>
      <c r="R43" s="2"/>
      <c r="S43" s="2"/>
      <c r="T43" s="2"/>
      <c r="U43" s="34" t="s">
        <v>702</v>
      </c>
      <c r="V43" s="34">
        <f>VLOOKUP(U43,KEY!$Q$2:$R$1001,2,FALSE)</f>
        <v>14</v>
      </c>
      <c r="W43" s="33">
        <f t="shared" si="2"/>
        <v>1</v>
      </c>
      <c r="X43" s="35">
        <v>12</v>
      </c>
      <c r="Y43" s="24">
        <f>IF($W43=1,VLOOKUP($AA$25,'CROSSWALK REGION'!$A$2:$CE$13,$V43,FALSE),"")</f>
        <v>109420803</v>
      </c>
      <c r="Z43" s="2"/>
      <c r="AA43" s="2" t="str">
        <f>IF($W43=1,VLOOKUP($Y43,data!$A$2:$XX$45000,AA$3,FALSE),"")</f>
        <v>Bradford Area SD</v>
      </c>
      <c r="AB43" s="40">
        <f>IF($W43=1,VLOOKUP($Y43,data!$A$2:$XX$45000,AB$3,FALSE),"")</f>
        <v>16338457</v>
      </c>
      <c r="AC43" s="40">
        <f>IF($W43=1,VLOOKUP($Y43,data!$A$2:$XX$45000,AC$3,FALSE),"")</f>
        <v>92402</v>
      </c>
      <c r="AD43" s="41">
        <f>IF($W43=1,VLOOKUP($Y43,data!$A$2:$XX$45000,AD$3,FALSE),"")</f>
        <v>0.57000000000000006</v>
      </c>
      <c r="AE43" s="42">
        <f>IF($W43=1,VLOOKUP($Y43,data!$A$2:$XX$45000,AE$3,FALSE),"")</f>
        <v>1772727</v>
      </c>
      <c r="AF43" s="40">
        <f>IF($W43=1,VLOOKUP($Y43,data!$A$2:$XX$45000,AF$3,FALSE),"")</f>
        <v>635613.4375</v>
      </c>
      <c r="AG43" s="6">
        <f>IF($W43=1,VLOOKUP($Y43,data!$A$2:$XX$45000,AG$3,FALSE),"")</f>
        <v>55.8970947265625</v>
      </c>
      <c r="AH43" s="41">
        <f>IF($W43=1,VLOOKUP($Y43,data!$A$2:$XX$45000,AH$3,FALSE),"")</f>
        <v>0</v>
      </c>
      <c r="AI43" s="42">
        <f>IF($W43=1,VLOOKUP($Y43,data!$A$2:$XX$45000,AI$3,FALSE),"")</f>
        <v>2774606</v>
      </c>
      <c r="AJ43" s="40">
        <f>IF($W43=1,VLOOKUP($Y43,data!$A$2:$XX$45000,AJ$3,FALSE),"")</f>
        <v>83110</v>
      </c>
      <c r="AK43" s="41">
        <f>IF($W43=1,VLOOKUP($Y43,data!$A$2:$XX$45000,AK$3,FALSE),"")</f>
        <v>3.09</v>
      </c>
      <c r="AL43" s="42">
        <f>IF($W43=1,VLOOKUP($Y43,data!$A$2:$XX$45000,AL$3,FALSE),"")</f>
        <v>414070</v>
      </c>
      <c r="AM43" s="40">
        <f>IF($W43=1,VLOOKUP($Y43,data!$A$2:$XX$45000,AM$3,FALSE),"")</f>
        <v>25698</v>
      </c>
      <c r="AN43" s="43">
        <f>IF($W43=1,VLOOKUP($Y43,data!$A$2:$XX$45000,AN$3,FALSE),"")</f>
        <v>6.616851806640625</v>
      </c>
      <c r="AO43" s="2"/>
    </row>
    <row r="44" spans="1:41">
      <c r="A44" s="2"/>
      <c r="B44" s="2"/>
      <c r="C44" s="2"/>
      <c r="D44" s="2"/>
      <c r="E44" s="2"/>
      <c r="F44" s="2"/>
      <c r="G44" s="2"/>
      <c r="H44" s="2"/>
      <c r="I44" s="2"/>
      <c r="J44" s="2"/>
      <c r="K44" s="2">
        <f t="shared" si="0"/>
        <v>0</v>
      </c>
      <c r="L44" s="38">
        <f t="shared" si="1"/>
        <v>0</v>
      </c>
      <c r="M44" s="2"/>
      <c r="N44" s="2"/>
      <c r="O44" s="2"/>
      <c r="P44" s="2"/>
      <c r="Q44" s="2"/>
      <c r="R44" s="2"/>
      <c r="S44" s="2"/>
      <c r="T44" s="2"/>
      <c r="U44" s="34" t="s">
        <v>703</v>
      </c>
      <c r="V44" s="34">
        <f>VLOOKUP(U44,KEY!$Q$2:$R$1001,2,FALSE)</f>
        <v>15</v>
      </c>
      <c r="W44" s="33">
        <f t="shared" si="2"/>
        <v>1</v>
      </c>
      <c r="X44" s="35">
        <v>13</v>
      </c>
      <c r="Y44" s="24">
        <f>IF($W44=1,VLOOKUP($AA$25,'CROSSWALK REGION'!$A$2:$CE$13,$V44,FALSE),"")</f>
        <v>109422303</v>
      </c>
      <c r="Z44" s="2"/>
      <c r="AA44" s="2" t="str">
        <f>IF($W44=1,VLOOKUP($Y44,data!$A$2:$XX$45000,AA$3,FALSE),"")</f>
        <v>Kane Area SD</v>
      </c>
      <c r="AB44" s="40">
        <f>IF($W44=1,VLOOKUP($Y44,data!$A$2:$XX$45000,AB$3,FALSE),"")</f>
        <v>10105660</v>
      </c>
      <c r="AC44" s="40">
        <f>IF($W44=1,VLOOKUP($Y44,data!$A$2:$XX$45000,AC$3,FALSE),"")</f>
        <v>54751</v>
      </c>
      <c r="AD44" s="41">
        <f>IF($W44=1,VLOOKUP($Y44,data!$A$2:$XX$45000,AD$3,FALSE),"")</f>
        <v>0.54</v>
      </c>
      <c r="AE44" s="42">
        <f>IF($W44=1,VLOOKUP($Y44,data!$A$2:$XX$45000,AE$3,FALSE),"")</f>
        <v>1176232</v>
      </c>
      <c r="AF44" s="40">
        <f>IF($W44=1,VLOOKUP($Y44,data!$A$2:$XX$45000,AF$3,FALSE),"")</f>
        <v>465068.5</v>
      </c>
      <c r="AG44" s="6">
        <f>IF($W44=1,VLOOKUP($Y44,data!$A$2:$XX$45000,AG$3,FALSE),"")</f>
        <v>65.395439147949219</v>
      </c>
      <c r="AH44" s="41">
        <f>IF($W44=1,VLOOKUP($Y44,data!$A$2:$XX$45000,AH$3,FALSE),"")</f>
        <v>0</v>
      </c>
      <c r="AI44" s="42">
        <f>IF($W44=1,VLOOKUP($Y44,data!$A$2:$XX$45000,AI$3,FALSE),"")</f>
        <v>1184679</v>
      </c>
      <c r="AJ44" s="40">
        <f>IF($W44=1,VLOOKUP($Y44,data!$A$2:$XX$45000,AJ$3,FALSE),"")</f>
        <v>33337</v>
      </c>
      <c r="AK44" s="41">
        <f>IF($W44=1,VLOOKUP($Y44,data!$A$2:$XX$45000,AK$3,FALSE),"")</f>
        <v>2.9000000000000004</v>
      </c>
      <c r="AL44" s="42">
        <f>IF($W44=1,VLOOKUP($Y44,data!$A$2:$XX$45000,AL$3,FALSE),"")</f>
        <v>0</v>
      </c>
      <c r="AM44" s="40">
        <f>IF($W44=1,VLOOKUP($Y44,data!$A$2:$XX$45000,AM$3,FALSE),"")</f>
        <v>0</v>
      </c>
      <c r="AN44" s="43">
        <f>IF($W44=1,VLOOKUP($Y44,data!$A$2:$XX$45000,AN$3,FALSE),"")</f>
        <v>0</v>
      </c>
      <c r="AO44" s="2"/>
    </row>
    <row r="45" spans="1:41">
      <c r="A45" s="2"/>
      <c r="B45" s="2"/>
      <c r="C45" s="2"/>
      <c r="D45" s="2"/>
      <c r="E45" s="2"/>
      <c r="F45" s="2"/>
      <c r="G45" s="2"/>
      <c r="H45" s="2"/>
      <c r="I45" s="2"/>
      <c r="J45" s="2"/>
      <c r="K45" s="2">
        <f t="shared" si="0"/>
        <v>0</v>
      </c>
      <c r="L45" s="38">
        <f t="shared" si="1"/>
        <v>0</v>
      </c>
      <c r="M45" s="2"/>
      <c r="N45" s="2"/>
      <c r="O45" s="2"/>
      <c r="P45" s="2"/>
      <c r="Q45" s="2"/>
      <c r="R45" s="2"/>
      <c r="S45" s="2"/>
      <c r="T45" s="2"/>
      <c r="U45" s="34" t="s">
        <v>704</v>
      </c>
      <c r="V45" s="34">
        <f>VLOOKUP(U45,KEY!$Q$2:$R$1001,2,FALSE)</f>
        <v>16</v>
      </c>
      <c r="W45" s="33">
        <f t="shared" si="2"/>
        <v>1</v>
      </c>
      <c r="X45" s="35">
        <v>14</v>
      </c>
      <c r="Y45" s="24">
        <f>IF($W45=1,VLOOKUP($AA$25,'CROSSWALK REGION'!$A$2:$CE$13,$V45,FALSE),"")</f>
        <v>109426003</v>
      </c>
      <c r="Z45" s="2"/>
      <c r="AA45" s="2" t="str">
        <f>IF($W45=1,VLOOKUP($Y45,data!$A$2:$XX$45000,AA$3,FALSE),"")</f>
        <v>Otto-Eldred SD</v>
      </c>
      <c r="AB45" s="40">
        <f>IF($W45=1,VLOOKUP($Y45,data!$A$2:$XX$45000,AB$3,FALSE),"")</f>
        <v>6388004</v>
      </c>
      <c r="AC45" s="40">
        <f>IF($W45=1,VLOOKUP($Y45,data!$A$2:$XX$45000,AC$3,FALSE),"")</f>
        <v>30501</v>
      </c>
      <c r="AD45" s="41">
        <f>IF($W45=1,VLOOKUP($Y45,data!$A$2:$XX$45000,AD$3,FALSE),"")</f>
        <v>0.48</v>
      </c>
      <c r="AE45" s="42">
        <f>IF($W45=1,VLOOKUP($Y45,data!$A$2:$XX$45000,AE$3,FALSE),"")</f>
        <v>244291</v>
      </c>
      <c r="AF45" s="40">
        <f>IF($W45=1,VLOOKUP($Y45,data!$A$2:$XX$45000,AF$3,FALSE),"")</f>
        <v>40438.109375</v>
      </c>
      <c r="AG45" s="6">
        <f>IF($W45=1,VLOOKUP($Y45,data!$A$2:$XX$45000,AG$3,FALSE),"")</f>
        <v>19.836908340454102</v>
      </c>
      <c r="AH45" s="41">
        <f>IF($W45=1,VLOOKUP($Y45,data!$A$2:$XX$45000,AH$3,FALSE),"")</f>
        <v>0</v>
      </c>
      <c r="AI45" s="42">
        <f>IF($W45=1,VLOOKUP($Y45,data!$A$2:$XX$45000,AI$3,FALSE),"")</f>
        <v>735357</v>
      </c>
      <c r="AJ45" s="40">
        <f>IF($W45=1,VLOOKUP($Y45,data!$A$2:$XX$45000,AJ$3,FALSE),"")</f>
        <v>17991</v>
      </c>
      <c r="AK45" s="41">
        <f>IF($W45=1,VLOOKUP($Y45,data!$A$2:$XX$45000,AK$3,FALSE),"")</f>
        <v>2.5100000000000002</v>
      </c>
      <c r="AL45" s="42">
        <f>IF($W45=1,VLOOKUP($Y45,data!$A$2:$XX$45000,AL$3,FALSE),"")</f>
        <v>236157</v>
      </c>
      <c r="AM45" s="40">
        <f>IF($W45=1,VLOOKUP($Y45,data!$A$2:$XX$45000,AM$3,FALSE),"")</f>
        <v>-26222</v>
      </c>
      <c r="AN45" s="43">
        <f>IF($W45=1,VLOOKUP($Y45,data!$A$2:$XX$45000,AN$3,FALSE),"")</f>
        <v>-9.9939403533935547</v>
      </c>
      <c r="AO45" s="2"/>
    </row>
    <row r="46" spans="1:41">
      <c r="A46" s="2"/>
      <c r="B46" s="2"/>
      <c r="C46" s="2"/>
      <c r="D46" s="2"/>
      <c r="E46" s="2"/>
      <c r="F46" s="2"/>
      <c r="G46" s="2"/>
      <c r="H46" s="2"/>
      <c r="I46" s="2"/>
      <c r="J46" s="2"/>
      <c r="K46" s="2">
        <f t="shared" si="0"/>
        <v>0</v>
      </c>
      <c r="L46" s="38">
        <f t="shared" si="1"/>
        <v>0</v>
      </c>
      <c r="M46" s="2"/>
      <c r="N46" s="2"/>
      <c r="O46" s="2"/>
      <c r="P46" s="2"/>
      <c r="Q46" s="2"/>
      <c r="R46" s="2"/>
      <c r="S46" s="2"/>
      <c r="T46" s="2"/>
      <c r="U46" s="34" t="s">
        <v>705</v>
      </c>
      <c r="V46" s="34">
        <f>VLOOKUP(U46,KEY!$Q$2:$R$1001,2,FALSE)</f>
        <v>17</v>
      </c>
      <c r="W46" s="33">
        <f t="shared" si="2"/>
        <v>1</v>
      </c>
      <c r="X46" s="35">
        <v>15</v>
      </c>
      <c r="Y46" s="24">
        <f>IF($W46=1,VLOOKUP($AA$25,'CROSSWALK REGION'!$A$2:$CE$13,$V46,FALSE),"")</f>
        <v>109426303</v>
      </c>
      <c r="Z46" s="2"/>
      <c r="AA46" s="2" t="str">
        <f>IF($W46=1,VLOOKUP($Y46,data!$A$2:$XX$45000,AA$3,FALSE),"")</f>
        <v>Port Allegany SD</v>
      </c>
      <c r="AB46" s="40">
        <f>IF($W46=1,VLOOKUP($Y46,data!$A$2:$XX$45000,AB$3,FALSE),"")</f>
        <v>8708438</v>
      </c>
      <c r="AC46" s="40">
        <f>IF($W46=1,VLOOKUP($Y46,data!$A$2:$XX$45000,AC$3,FALSE),"")</f>
        <v>59241</v>
      </c>
      <c r="AD46" s="41">
        <f>IF($W46=1,VLOOKUP($Y46,data!$A$2:$XX$45000,AD$3,FALSE),"")</f>
        <v>0.67999999999999994</v>
      </c>
      <c r="AE46" s="42">
        <f>IF($W46=1,VLOOKUP($Y46,data!$A$2:$XX$45000,AE$3,FALSE),"")</f>
        <v>1470909</v>
      </c>
      <c r="AF46" s="40">
        <f>IF($W46=1,VLOOKUP($Y46,data!$A$2:$XX$45000,AF$3,FALSE),"")</f>
        <v>629410.4375</v>
      </c>
      <c r="AG46" s="6">
        <f>IF($W46=1,VLOOKUP($Y46,data!$A$2:$XX$45000,AG$3,FALSE),"")</f>
        <v>74.796379089355469</v>
      </c>
      <c r="AH46" s="41">
        <f>IF($W46=1,VLOOKUP($Y46,data!$A$2:$XX$45000,AH$3,FALSE),"")</f>
        <v>0</v>
      </c>
      <c r="AI46" s="42">
        <f>IF($W46=1,VLOOKUP($Y46,data!$A$2:$XX$45000,AI$3,FALSE),"")</f>
        <v>1052528</v>
      </c>
      <c r="AJ46" s="40">
        <f>IF($W46=1,VLOOKUP($Y46,data!$A$2:$XX$45000,AJ$3,FALSE),"")</f>
        <v>29298</v>
      </c>
      <c r="AK46" s="41">
        <f>IF($W46=1,VLOOKUP($Y46,data!$A$2:$XX$45000,AK$3,FALSE),"")</f>
        <v>2.86</v>
      </c>
      <c r="AL46" s="42">
        <f>IF($W46=1,VLOOKUP($Y46,data!$A$2:$XX$45000,AL$3,FALSE),"")</f>
        <v>0</v>
      </c>
      <c r="AM46" s="40">
        <f>IF($W46=1,VLOOKUP($Y46,data!$A$2:$XX$45000,AM$3,FALSE),"")</f>
        <v>0</v>
      </c>
      <c r="AN46" s="43">
        <f>IF($W46=1,VLOOKUP($Y46,data!$A$2:$XX$45000,AN$3,FALSE),"")</f>
        <v>0</v>
      </c>
      <c r="AO46" s="2"/>
    </row>
    <row r="47" spans="1:41">
      <c r="A47" s="2"/>
      <c r="B47" s="2"/>
      <c r="C47" s="2"/>
      <c r="D47" s="2"/>
      <c r="E47" s="2"/>
      <c r="F47" s="2"/>
      <c r="G47" s="2"/>
      <c r="H47" s="2"/>
      <c r="I47" s="2"/>
      <c r="J47" s="2"/>
      <c r="K47" s="2">
        <f t="shared" si="0"/>
        <v>0</v>
      </c>
      <c r="L47" s="38">
        <f t="shared" si="1"/>
        <v>0</v>
      </c>
      <c r="M47" s="2"/>
      <c r="N47" s="2"/>
      <c r="O47" s="2"/>
      <c r="P47" s="2"/>
      <c r="Q47" s="2"/>
      <c r="R47" s="2"/>
      <c r="S47" s="2"/>
      <c r="T47" s="2"/>
      <c r="U47" s="34" t="s">
        <v>706</v>
      </c>
      <c r="V47" s="34">
        <f>VLOOKUP(U47,KEY!$Q$2:$R$1001,2,FALSE)</f>
        <v>18</v>
      </c>
      <c r="W47" s="33">
        <f t="shared" si="2"/>
        <v>1</v>
      </c>
      <c r="X47" s="35">
        <v>16</v>
      </c>
      <c r="Y47" s="24">
        <f>IF($W47=1,VLOOKUP($AA$25,'CROSSWALK REGION'!$A$2:$CE$13,$V47,FALSE),"")</f>
        <v>109427503</v>
      </c>
      <c r="Z47" s="2"/>
      <c r="AA47" s="2" t="str">
        <f>IF($W47=1,VLOOKUP($Y47,data!$A$2:$XX$45000,AA$3,FALSE),"")</f>
        <v>Smethport Area SD</v>
      </c>
      <c r="AB47" s="40">
        <f>IF($W47=1,VLOOKUP($Y47,data!$A$2:$XX$45000,AB$3,FALSE),"")</f>
        <v>8051837</v>
      </c>
      <c r="AC47" s="40">
        <f>IF($W47=1,VLOOKUP($Y47,data!$A$2:$XX$45000,AC$3,FALSE),"")</f>
        <v>33464</v>
      </c>
      <c r="AD47" s="41">
        <f>IF($W47=1,VLOOKUP($Y47,data!$A$2:$XX$45000,AD$3,FALSE),"")</f>
        <v>0.42</v>
      </c>
      <c r="AE47" s="42">
        <f>IF($W47=1,VLOOKUP($Y47,data!$A$2:$XX$45000,AE$3,FALSE),"")</f>
        <v>946091</v>
      </c>
      <c r="AF47" s="40">
        <f>IF($W47=1,VLOOKUP($Y47,data!$A$2:$XX$45000,AF$3,FALSE),"")</f>
        <v>380389.375</v>
      </c>
      <c r="AG47" s="6">
        <f>IF($W47=1,VLOOKUP($Y47,data!$A$2:$XX$45000,AG$3,FALSE),"")</f>
        <v>67.242057800292969</v>
      </c>
      <c r="AH47" s="41">
        <f>IF($W47=1,VLOOKUP($Y47,data!$A$2:$XX$45000,AH$3,FALSE),"")</f>
        <v>0</v>
      </c>
      <c r="AI47" s="42">
        <f>IF($W47=1,VLOOKUP($Y47,data!$A$2:$XX$45000,AI$3,FALSE),"")</f>
        <v>907296</v>
      </c>
      <c r="AJ47" s="40">
        <f>IF($W47=1,VLOOKUP($Y47,data!$A$2:$XX$45000,AJ$3,FALSE),"")</f>
        <v>16291</v>
      </c>
      <c r="AK47" s="41">
        <f>IF($W47=1,VLOOKUP($Y47,data!$A$2:$XX$45000,AK$3,FALSE),"")</f>
        <v>1.83</v>
      </c>
      <c r="AL47" s="42">
        <f>IF($W47=1,VLOOKUP($Y47,data!$A$2:$XX$45000,AL$3,FALSE),"")</f>
        <v>0</v>
      </c>
      <c r="AM47" s="40">
        <f>IF($W47=1,VLOOKUP($Y47,data!$A$2:$XX$45000,AM$3,FALSE),"")</f>
        <v>0</v>
      </c>
      <c r="AN47" s="43">
        <f>IF($W47=1,VLOOKUP($Y47,data!$A$2:$XX$45000,AN$3,FALSE),"")</f>
        <v>0</v>
      </c>
      <c r="AO47" s="2"/>
    </row>
    <row r="48" spans="1:41">
      <c r="A48" s="2"/>
      <c r="B48" s="2"/>
      <c r="C48" s="2"/>
      <c r="D48" s="2"/>
      <c r="E48" s="2"/>
      <c r="F48" s="2"/>
      <c r="G48" s="2"/>
      <c r="H48" s="2"/>
      <c r="I48" s="2"/>
      <c r="J48" s="2"/>
      <c r="K48" s="2">
        <f t="shared" si="0"/>
        <v>0</v>
      </c>
      <c r="L48" s="38">
        <f t="shared" si="1"/>
        <v>0</v>
      </c>
      <c r="M48" s="2"/>
      <c r="N48" s="2"/>
      <c r="O48" s="2"/>
      <c r="P48" s="2"/>
      <c r="Q48" s="2"/>
      <c r="R48" s="2"/>
      <c r="S48" s="2"/>
      <c r="T48" s="2"/>
      <c r="U48" s="34" t="s">
        <v>707</v>
      </c>
      <c r="V48" s="34">
        <f>VLOOKUP(U48,KEY!$Q$2:$R$1001,2,FALSE)</f>
        <v>19</v>
      </c>
      <c r="W48" s="33">
        <f t="shared" si="2"/>
        <v>1</v>
      </c>
      <c r="X48" s="35">
        <v>17</v>
      </c>
      <c r="Y48" s="24">
        <f>IF($W48=1,VLOOKUP($AA$25,'CROSSWALK REGION'!$A$2:$CE$13,$V48,FALSE),"")</f>
        <v>109530304</v>
      </c>
      <c r="Z48" s="2"/>
      <c r="AA48" s="2" t="str">
        <f>IF($W48=1,VLOOKUP($Y48,data!$A$2:$XX$45000,AA$3,FALSE),"")</f>
        <v>Austin Area SD</v>
      </c>
      <c r="AB48" s="40">
        <f>IF($W48=1,VLOOKUP($Y48,data!$A$2:$XX$45000,AB$3,FALSE),"")</f>
        <v>1788599</v>
      </c>
      <c r="AC48" s="40">
        <f>IF($W48=1,VLOOKUP($Y48,data!$A$2:$XX$45000,AC$3,FALSE),"")</f>
        <v>7497</v>
      </c>
      <c r="AD48" s="41">
        <f>IF($W48=1,VLOOKUP($Y48,data!$A$2:$XX$45000,AD$3,FALSE),"")</f>
        <v>0.42</v>
      </c>
      <c r="AE48" s="42">
        <f>IF($W48=1,VLOOKUP($Y48,data!$A$2:$XX$45000,AE$3,FALSE),"")</f>
        <v>34565</v>
      </c>
      <c r="AF48" s="40">
        <f>IF($W48=1,VLOOKUP($Y48,data!$A$2:$XX$45000,AF$3,FALSE),"")</f>
        <v>0</v>
      </c>
      <c r="AG48" s="6">
        <f>IF($W48=1,VLOOKUP($Y48,data!$A$2:$XX$45000,AG$3,FALSE),"")</f>
        <v>0</v>
      </c>
      <c r="AH48" s="41">
        <f>IF($W48=1,VLOOKUP($Y48,data!$A$2:$XX$45000,AH$3,FALSE),"")</f>
        <v>0</v>
      </c>
      <c r="AI48" s="42">
        <f>IF($W48=1,VLOOKUP($Y48,data!$A$2:$XX$45000,AI$3,FALSE),"")</f>
        <v>171234</v>
      </c>
      <c r="AJ48" s="40">
        <f>IF($W48=1,VLOOKUP($Y48,data!$A$2:$XX$45000,AJ$3,FALSE),"")</f>
        <v>2130</v>
      </c>
      <c r="AK48" s="41">
        <f>IF($W48=1,VLOOKUP($Y48,data!$A$2:$XX$45000,AK$3,FALSE),"")</f>
        <v>1.26</v>
      </c>
      <c r="AL48" s="42">
        <f>IF($W48=1,VLOOKUP($Y48,data!$A$2:$XX$45000,AL$3,FALSE),"")</f>
        <v>0</v>
      </c>
      <c r="AM48" s="40">
        <f>IF($W48=1,VLOOKUP($Y48,data!$A$2:$XX$45000,AM$3,FALSE),"")</f>
        <v>0</v>
      </c>
      <c r="AN48" s="43">
        <f>IF($W48=1,VLOOKUP($Y48,data!$A$2:$XX$45000,AN$3,FALSE),"")</f>
        <v>0</v>
      </c>
      <c r="AO48" s="2"/>
    </row>
    <row r="49" spans="1:41">
      <c r="A49" s="2"/>
      <c r="B49" s="2"/>
      <c r="C49" s="2"/>
      <c r="D49" s="2"/>
      <c r="E49" s="2"/>
      <c r="F49" s="2"/>
      <c r="G49" s="2"/>
      <c r="H49" s="2"/>
      <c r="I49" s="2"/>
      <c r="J49" s="2"/>
      <c r="K49" s="2">
        <f t="shared" si="0"/>
        <v>0</v>
      </c>
      <c r="L49" s="38">
        <f t="shared" si="1"/>
        <v>0</v>
      </c>
      <c r="M49" s="2"/>
      <c r="N49" s="2"/>
      <c r="O49" s="2"/>
      <c r="P49" s="2"/>
      <c r="Q49" s="2"/>
      <c r="R49" s="2"/>
      <c r="S49" s="2"/>
      <c r="T49" s="2"/>
      <c r="U49" s="34" t="s">
        <v>708</v>
      </c>
      <c r="V49" s="34">
        <f>VLOOKUP(U49,KEY!$Q$2:$R$1001,2,FALSE)</f>
        <v>20</v>
      </c>
      <c r="W49" s="33">
        <f t="shared" si="2"/>
        <v>1</v>
      </c>
      <c r="X49" s="35">
        <v>18</v>
      </c>
      <c r="Y49" s="24">
        <f>IF($W49=1,VLOOKUP($AA$25,'CROSSWALK REGION'!$A$2:$CE$13,$V49,FALSE),"")</f>
        <v>109531304</v>
      </c>
      <c r="Z49" s="2"/>
      <c r="AA49" s="2" t="str">
        <f>IF($W49=1,VLOOKUP($Y49,data!$A$2:$XX$45000,AA$3,FALSE),"")</f>
        <v>Coudersport Area SD</v>
      </c>
      <c r="AB49" s="40">
        <f>IF($W49=1,VLOOKUP($Y49,data!$A$2:$XX$45000,AB$3,FALSE),"")</f>
        <v>5175492</v>
      </c>
      <c r="AC49" s="40">
        <f>IF($W49=1,VLOOKUP($Y49,data!$A$2:$XX$45000,AC$3,FALSE),"")</f>
        <v>20588</v>
      </c>
      <c r="AD49" s="41">
        <f>IF($W49=1,VLOOKUP($Y49,data!$A$2:$XX$45000,AD$3,FALSE),"")</f>
        <v>0.4</v>
      </c>
      <c r="AE49" s="42">
        <f>IF($W49=1,VLOOKUP($Y49,data!$A$2:$XX$45000,AE$3,FALSE),"")</f>
        <v>525970</v>
      </c>
      <c r="AF49" s="40">
        <f>IF($W49=1,VLOOKUP($Y49,data!$A$2:$XX$45000,AF$3,FALSE),"")</f>
        <v>196185.21875</v>
      </c>
      <c r="AG49" s="6">
        <f>IF($W49=1,VLOOKUP($Y49,data!$A$2:$XX$45000,AG$3,FALSE),"")</f>
        <v>59.488864898681641</v>
      </c>
      <c r="AH49" s="41">
        <f>IF($W49=1,VLOOKUP($Y49,data!$A$2:$XX$45000,AH$3,FALSE),"")</f>
        <v>0</v>
      </c>
      <c r="AI49" s="42">
        <f>IF($W49=1,VLOOKUP($Y49,data!$A$2:$XX$45000,AI$3,FALSE),"")</f>
        <v>694714</v>
      </c>
      <c r="AJ49" s="40">
        <f>IF($W49=1,VLOOKUP($Y49,data!$A$2:$XX$45000,AJ$3,FALSE),"")</f>
        <v>2758</v>
      </c>
      <c r="AK49" s="41">
        <f>IF($W49=1,VLOOKUP($Y49,data!$A$2:$XX$45000,AK$3,FALSE),"")</f>
        <v>0.4</v>
      </c>
      <c r="AL49" s="42">
        <f>IF($W49=1,VLOOKUP($Y49,data!$A$2:$XX$45000,AL$3,FALSE),"")</f>
        <v>122861</v>
      </c>
      <c r="AM49" s="40">
        <f>IF($W49=1,VLOOKUP($Y49,data!$A$2:$XX$45000,AM$3,FALSE),"")</f>
        <v>-12459</v>
      </c>
      <c r="AN49" s="43">
        <f>IF($W49=1,VLOOKUP($Y49,data!$A$2:$XX$45000,AN$3,FALSE),"")</f>
        <v>-9.2070646286010742</v>
      </c>
      <c r="AO49" s="2"/>
    </row>
    <row r="50" spans="1:41">
      <c r="A50" s="2"/>
      <c r="B50" s="2"/>
      <c r="C50" s="2"/>
      <c r="D50" s="2"/>
      <c r="E50" s="2"/>
      <c r="F50" s="2"/>
      <c r="G50" s="2"/>
      <c r="H50" s="2"/>
      <c r="I50" s="2"/>
      <c r="J50" s="2"/>
      <c r="K50" s="2">
        <f t="shared" si="0"/>
        <v>0</v>
      </c>
      <c r="L50" s="38">
        <f t="shared" si="1"/>
        <v>0</v>
      </c>
      <c r="M50" s="2"/>
      <c r="N50" s="2"/>
      <c r="O50" s="2"/>
      <c r="P50" s="2"/>
      <c r="Q50" s="2"/>
      <c r="R50" s="2"/>
      <c r="S50" s="2"/>
      <c r="T50" s="2"/>
      <c r="U50" s="34" t="s">
        <v>709</v>
      </c>
      <c r="V50" s="34">
        <f>VLOOKUP(U50,KEY!$Q$2:$R$1001,2,FALSE)</f>
        <v>21</v>
      </c>
      <c r="W50" s="33">
        <f t="shared" si="2"/>
        <v>1</v>
      </c>
      <c r="X50" s="35">
        <v>19</v>
      </c>
      <c r="Y50" s="24">
        <f>IF($W50=1,VLOOKUP($AA$25,'CROSSWALK REGION'!$A$2:$CE$13,$V50,FALSE),"")</f>
        <v>109532804</v>
      </c>
      <c r="Z50" s="2"/>
      <c r="AA50" s="2" t="str">
        <f>IF($W50=1,VLOOKUP($Y50,data!$A$2:$XX$45000,AA$3,FALSE),"")</f>
        <v>Galeton Area SD</v>
      </c>
      <c r="AB50" s="40">
        <f>IF($W50=1,VLOOKUP($Y50,data!$A$2:$XX$45000,AB$3,FALSE),"")</f>
        <v>2967334</v>
      </c>
      <c r="AC50" s="40">
        <f>IF($W50=1,VLOOKUP($Y50,data!$A$2:$XX$45000,AC$3,FALSE),"")</f>
        <v>19750</v>
      </c>
      <c r="AD50" s="41">
        <f>IF($W50=1,VLOOKUP($Y50,data!$A$2:$XX$45000,AD$3,FALSE),"")</f>
        <v>0.67</v>
      </c>
      <c r="AE50" s="42">
        <f>IF($W50=1,VLOOKUP($Y50,data!$A$2:$XX$45000,AE$3,FALSE),"")</f>
        <v>101377</v>
      </c>
      <c r="AF50" s="40">
        <f>IF($W50=1,VLOOKUP($Y50,data!$A$2:$XX$45000,AF$3,FALSE),"")</f>
        <v>23698.189453125</v>
      </c>
      <c r="AG50" s="6">
        <f>IF($W50=1,VLOOKUP($Y50,data!$A$2:$XX$45000,AG$3,FALSE),"")</f>
        <v>30.50792121887207</v>
      </c>
      <c r="AH50" s="41">
        <f>IF($W50=1,VLOOKUP($Y50,data!$A$2:$XX$45000,AH$3,FALSE),"")</f>
        <v>0</v>
      </c>
      <c r="AI50" s="42">
        <f>IF($W50=1,VLOOKUP($Y50,data!$A$2:$XX$45000,AI$3,FALSE),"")</f>
        <v>325597</v>
      </c>
      <c r="AJ50" s="40">
        <f>IF($W50=1,VLOOKUP($Y50,data!$A$2:$XX$45000,AJ$3,FALSE),"")</f>
        <v>7671</v>
      </c>
      <c r="AK50" s="41">
        <f>IF($W50=1,VLOOKUP($Y50,data!$A$2:$XX$45000,AK$3,FALSE),"")</f>
        <v>2.41</v>
      </c>
      <c r="AL50" s="42">
        <f>IF($W50=1,VLOOKUP($Y50,data!$A$2:$XX$45000,AL$3,FALSE),"")</f>
        <v>0</v>
      </c>
      <c r="AM50" s="40">
        <f>IF($W50=1,VLOOKUP($Y50,data!$A$2:$XX$45000,AM$3,FALSE),"")</f>
        <v>0</v>
      </c>
      <c r="AN50" s="43">
        <f>IF($W50=1,VLOOKUP($Y50,data!$A$2:$XX$45000,AN$3,FALSE),"")</f>
        <v>0</v>
      </c>
      <c r="AO50" s="2"/>
    </row>
    <row r="51" spans="1:41">
      <c r="A51" s="2"/>
      <c r="B51" s="2"/>
      <c r="C51" s="2"/>
      <c r="D51" s="2"/>
      <c r="E51" s="2"/>
      <c r="F51" s="2"/>
      <c r="G51" s="2"/>
      <c r="H51" s="2"/>
      <c r="I51" s="2"/>
      <c r="J51" s="2"/>
      <c r="K51" s="2">
        <f t="shared" si="0"/>
        <v>0</v>
      </c>
      <c r="L51" s="38">
        <f t="shared" si="1"/>
        <v>0</v>
      </c>
      <c r="M51" s="2"/>
      <c r="N51" s="2"/>
      <c r="O51" s="2"/>
      <c r="P51" s="2"/>
      <c r="Q51" s="2"/>
      <c r="R51" s="2"/>
      <c r="S51" s="2"/>
      <c r="T51" s="2"/>
      <c r="U51" s="34" t="s">
        <v>710</v>
      </c>
      <c r="V51" s="34">
        <f>VLOOKUP(U51,KEY!$Q$2:$R$1001,2,FALSE)</f>
        <v>22</v>
      </c>
      <c r="W51" s="33">
        <f t="shared" si="2"/>
        <v>1</v>
      </c>
      <c r="X51" s="35">
        <v>20</v>
      </c>
      <c r="Y51" s="24">
        <f>IF($W51=1,VLOOKUP($AA$25,'CROSSWALK REGION'!$A$2:$CE$13,$V51,FALSE),"")</f>
        <v>109535504</v>
      </c>
      <c r="Z51" s="2"/>
      <c r="AA51" s="2" t="str">
        <f>IF($W51=1,VLOOKUP($Y51,data!$A$2:$XX$45000,AA$3,FALSE),"")</f>
        <v>Northern Potter SD</v>
      </c>
      <c r="AB51" s="40">
        <f>IF($W51=1,VLOOKUP($Y51,data!$A$2:$XX$45000,AB$3,FALSE),"")</f>
        <v>5147771</v>
      </c>
      <c r="AC51" s="40">
        <f>IF($W51=1,VLOOKUP($Y51,data!$A$2:$XX$45000,AC$3,FALSE),"")</f>
        <v>32898</v>
      </c>
      <c r="AD51" s="41">
        <f>IF($W51=1,VLOOKUP($Y51,data!$A$2:$XX$45000,AD$3,FALSE),"")</f>
        <v>0.64</v>
      </c>
      <c r="AE51" s="42">
        <f>IF($W51=1,VLOOKUP($Y51,data!$A$2:$XX$45000,AE$3,FALSE),"")</f>
        <v>125855</v>
      </c>
      <c r="AF51" s="40">
        <f>IF($W51=1,VLOOKUP($Y51,data!$A$2:$XX$45000,AF$3,FALSE),"")</f>
        <v>5889.14990234375</v>
      </c>
      <c r="AG51" s="6">
        <f>IF($W51=1,VLOOKUP($Y51,data!$A$2:$XX$45000,AG$3,FALSE),"")</f>
        <v>4.9090218544006348</v>
      </c>
      <c r="AH51" s="41">
        <f>IF($W51=1,VLOOKUP($Y51,data!$A$2:$XX$45000,AH$3,FALSE),"")</f>
        <v>0</v>
      </c>
      <c r="AI51" s="42">
        <f>IF($W51=1,VLOOKUP($Y51,data!$A$2:$XX$45000,AI$3,FALSE),"")</f>
        <v>548587</v>
      </c>
      <c r="AJ51" s="40">
        <f>IF($W51=1,VLOOKUP($Y51,data!$A$2:$XX$45000,AJ$3,FALSE),"")</f>
        <v>9650</v>
      </c>
      <c r="AK51" s="41">
        <f>IF($W51=1,VLOOKUP($Y51,data!$A$2:$XX$45000,AK$3,FALSE),"")</f>
        <v>1.79</v>
      </c>
      <c r="AL51" s="42">
        <f>IF($W51=1,VLOOKUP($Y51,data!$A$2:$XX$45000,AL$3,FALSE),"")</f>
        <v>53231</v>
      </c>
      <c r="AM51" s="40">
        <f>IF($W51=1,VLOOKUP($Y51,data!$A$2:$XX$45000,AM$3,FALSE),"")</f>
        <v>-41443</v>
      </c>
      <c r="AN51" s="43">
        <f>IF($W51=1,VLOOKUP($Y51,data!$A$2:$XX$45000,AN$3,FALSE),"")</f>
        <v>-43.774425506591797</v>
      </c>
      <c r="AO51" s="2"/>
    </row>
    <row r="52" spans="1:41">
      <c r="A52" s="2"/>
      <c r="B52" s="2"/>
      <c r="C52" s="2"/>
      <c r="D52" s="2"/>
      <c r="E52" s="2"/>
      <c r="F52" s="2"/>
      <c r="G52" s="2"/>
      <c r="H52" s="2"/>
      <c r="I52" s="2"/>
      <c r="J52" s="2"/>
      <c r="K52" s="2">
        <f t="shared" si="0"/>
        <v>0</v>
      </c>
      <c r="L52" s="38">
        <f t="shared" si="1"/>
        <v>0</v>
      </c>
      <c r="M52" s="2"/>
      <c r="N52" s="2"/>
      <c r="O52" s="2"/>
      <c r="P52" s="2"/>
      <c r="Q52" s="2"/>
      <c r="R52" s="2"/>
      <c r="S52" s="2"/>
      <c r="T52" s="2"/>
      <c r="U52" s="34" t="s">
        <v>711</v>
      </c>
      <c r="V52" s="34">
        <f>VLOOKUP(U52,KEY!$Q$2:$R$1001,2,FALSE)</f>
        <v>23</v>
      </c>
      <c r="W52" s="33">
        <f t="shared" si="2"/>
        <v>1</v>
      </c>
      <c r="X52" s="35">
        <v>21</v>
      </c>
      <c r="Y52" s="24">
        <f>IF($W52=1,VLOOKUP($AA$25,'CROSSWALK REGION'!$A$2:$CE$13,$V52,FALSE),"")</f>
        <v>109537504</v>
      </c>
      <c r="Z52" s="2"/>
      <c r="AA52" s="2" t="str">
        <f>IF($W52=1,VLOOKUP($Y52,data!$A$2:$XX$45000,AA$3,FALSE),"")</f>
        <v>Oswayo Valley SD</v>
      </c>
      <c r="AB52" s="40">
        <f>IF($W52=1,VLOOKUP($Y52,data!$A$2:$XX$45000,AB$3,FALSE),"")</f>
        <v>4464854</v>
      </c>
      <c r="AC52" s="40">
        <f>IF($W52=1,VLOOKUP($Y52,data!$A$2:$XX$45000,AC$3,FALSE),"")</f>
        <v>20651</v>
      </c>
      <c r="AD52" s="41">
        <f>IF($W52=1,VLOOKUP($Y52,data!$A$2:$XX$45000,AD$3,FALSE),"")</f>
        <v>0.45999999999999996</v>
      </c>
      <c r="AE52" s="42">
        <f>IF($W52=1,VLOOKUP($Y52,data!$A$2:$XX$45000,AE$3,FALSE),"")</f>
        <v>318723</v>
      </c>
      <c r="AF52" s="40">
        <f>IF($W52=1,VLOOKUP($Y52,data!$A$2:$XX$45000,AF$3,FALSE),"")</f>
        <v>105391.640625</v>
      </c>
      <c r="AG52" s="6">
        <f>IF($W52=1,VLOOKUP($Y52,data!$A$2:$XX$45000,AG$3,FALSE),"")</f>
        <v>49.402790069580078</v>
      </c>
      <c r="AH52" s="41">
        <f>IF($W52=1,VLOOKUP($Y52,data!$A$2:$XX$45000,AH$3,FALSE),"")</f>
        <v>0</v>
      </c>
      <c r="AI52" s="42">
        <f>IF($W52=1,VLOOKUP($Y52,data!$A$2:$XX$45000,AI$3,FALSE),"")</f>
        <v>492162</v>
      </c>
      <c r="AJ52" s="40">
        <f>IF($W52=1,VLOOKUP($Y52,data!$A$2:$XX$45000,AJ$3,FALSE),"")</f>
        <v>13027</v>
      </c>
      <c r="AK52" s="41">
        <f>IF($W52=1,VLOOKUP($Y52,data!$A$2:$XX$45000,AK$3,FALSE),"")</f>
        <v>2.7199999999999998</v>
      </c>
      <c r="AL52" s="42">
        <f>IF($W52=1,VLOOKUP($Y52,data!$A$2:$XX$45000,AL$3,FALSE),"")</f>
        <v>0</v>
      </c>
      <c r="AM52" s="40">
        <f>IF($W52=1,VLOOKUP($Y52,data!$A$2:$XX$45000,AM$3,FALSE),"")</f>
        <v>0</v>
      </c>
      <c r="AN52" s="43">
        <f>IF($W52=1,VLOOKUP($Y52,data!$A$2:$XX$45000,AN$3,FALSE),"")</f>
        <v>0</v>
      </c>
      <c r="AO52" s="2"/>
    </row>
    <row r="53" spans="1:41">
      <c r="A53" s="2"/>
      <c r="B53" s="2"/>
      <c r="C53" s="2"/>
      <c r="D53" s="2"/>
      <c r="E53" s="2"/>
      <c r="F53" s="2"/>
      <c r="G53" s="2"/>
      <c r="H53" s="2"/>
      <c r="I53" s="2"/>
      <c r="J53" s="2"/>
      <c r="K53" s="2">
        <f t="shared" si="0"/>
        <v>0</v>
      </c>
      <c r="L53" s="38">
        <f t="shared" si="1"/>
        <v>0</v>
      </c>
      <c r="M53" s="2"/>
      <c r="N53" s="2"/>
      <c r="O53" s="2"/>
      <c r="P53" s="2"/>
      <c r="Q53" s="2"/>
      <c r="R53" s="2"/>
      <c r="S53" s="2"/>
      <c r="T53" s="2"/>
      <c r="U53" s="34" t="s">
        <v>712</v>
      </c>
      <c r="V53" s="34">
        <f>VLOOKUP(U53,KEY!$Q$2:$R$1001,2,FALSE)</f>
        <v>24</v>
      </c>
      <c r="W53" s="33">
        <f t="shared" si="2"/>
        <v>1</v>
      </c>
      <c r="X53" s="35">
        <v>22</v>
      </c>
      <c r="Y53" s="24">
        <f>IF($W53=1,VLOOKUP($AA$25,'CROSSWALK REGION'!$A$2:$CE$13,$V53,FALSE),"")</f>
        <v>110141003</v>
      </c>
      <c r="Z53" s="2"/>
      <c r="AA53" s="2" t="str">
        <f>IF($W53=1,VLOOKUP($Y53,data!$A$2:$XX$45000,AA$3,FALSE),"")</f>
        <v>Bald Eagle Area SD</v>
      </c>
      <c r="AB53" s="40">
        <f>IF($W53=1,VLOOKUP($Y53,data!$A$2:$XX$45000,AB$3,FALSE),"")</f>
        <v>9951449</v>
      </c>
      <c r="AC53" s="40">
        <f>IF($W53=1,VLOOKUP($Y53,data!$A$2:$XX$45000,AC$3,FALSE),"")</f>
        <v>64313</v>
      </c>
      <c r="AD53" s="41">
        <f>IF($W53=1,VLOOKUP($Y53,data!$A$2:$XX$45000,AD$3,FALSE),"")</f>
        <v>0.65</v>
      </c>
      <c r="AE53" s="42">
        <f>IF($W53=1,VLOOKUP($Y53,data!$A$2:$XX$45000,AE$3,FALSE),"")</f>
        <v>310813</v>
      </c>
      <c r="AF53" s="40">
        <f>IF($W53=1,VLOOKUP($Y53,data!$A$2:$XX$45000,AF$3,FALSE),"")</f>
        <v>0</v>
      </c>
      <c r="AG53" s="6">
        <f>IF($W53=1,VLOOKUP($Y53,data!$A$2:$XX$45000,AG$3,FALSE),"")</f>
        <v>0</v>
      </c>
      <c r="AH53" s="41">
        <f>IF($W53=1,VLOOKUP($Y53,data!$A$2:$XX$45000,AH$3,FALSE),"")</f>
        <v>0</v>
      </c>
      <c r="AI53" s="42">
        <f>IF($W53=1,VLOOKUP($Y53,data!$A$2:$XX$45000,AI$3,FALSE),"")</f>
        <v>1701515</v>
      </c>
      <c r="AJ53" s="40">
        <f>IF($W53=1,VLOOKUP($Y53,data!$A$2:$XX$45000,AJ$3,FALSE),"")</f>
        <v>45359</v>
      </c>
      <c r="AK53" s="41">
        <f>IF($W53=1,VLOOKUP($Y53,data!$A$2:$XX$45000,AK$3,FALSE),"")</f>
        <v>2.74</v>
      </c>
      <c r="AL53" s="42">
        <f>IF($W53=1,VLOOKUP($Y53,data!$A$2:$XX$45000,AL$3,FALSE),"")</f>
        <v>64435</v>
      </c>
      <c r="AM53" s="40">
        <f>IF($W53=1,VLOOKUP($Y53,data!$A$2:$XX$45000,AM$3,FALSE),"")</f>
        <v>-15132</v>
      </c>
      <c r="AN53" s="43">
        <f>IF($W53=1,VLOOKUP($Y53,data!$A$2:$XX$45000,AN$3,FALSE),"")</f>
        <v>-19.017934799194336</v>
      </c>
      <c r="AO53" s="2"/>
    </row>
    <row r="54" spans="1:41">
      <c r="A54" s="2"/>
      <c r="B54" s="2"/>
      <c r="C54" s="2"/>
      <c r="D54" s="2"/>
      <c r="E54" s="2"/>
      <c r="F54" s="2"/>
      <c r="G54" s="2"/>
      <c r="H54" s="2"/>
      <c r="I54" s="2"/>
      <c r="J54" s="2"/>
      <c r="K54" s="2">
        <f t="shared" si="0"/>
        <v>0</v>
      </c>
      <c r="L54" s="38">
        <f t="shared" si="1"/>
        <v>0</v>
      </c>
      <c r="M54" s="2"/>
      <c r="N54" s="2"/>
      <c r="O54" s="2"/>
      <c r="P54" s="2"/>
      <c r="Q54" s="2"/>
      <c r="R54" s="2"/>
      <c r="S54" s="2"/>
      <c r="T54" s="2"/>
      <c r="U54" s="34" t="s">
        <v>713</v>
      </c>
      <c r="V54" s="34">
        <f>VLOOKUP(U54,KEY!$Q$2:$R$1001,2,FALSE)</f>
        <v>25</v>
      </c>
      <c r="W54" s="33">
        <f t="shared" si="2"/>
        <v>1</v>
      </c>
      <c r="X54" s="35">
        <v>23</v>
      </c>
      <c r="Y54" s="24">
        <f>IF($W54=1,VLOOKUP($AA$25,'CROSSWALK REGION'!$A$2:$CE$13,$V54,FALSE),"")</f>
        <v>110141103</v>
      </c>
      <c r="Z54" s="2"/>
      <c r="AA54" s="2" t="str">
        <f>IF($W54=1,VLOOKUP($Y54,data!$A$2:$XX$45000,AA$3,FALSE),"")</f>
        <v>Bellefonte Area SD</v>
      </c>
      <c r="AB54" s="40">
        <f>IF($W54=1,VLOOKUP($Y54,data!$A$2:$XX$45000,AB$3,FALSE),"")</f>
        <v>10604366</v>
      </c>
      <c r="AC54" s="40">
        <f>IF($W54=1,VLOOKUP($Y54,data!$A$2:$XX$45000,AC$3,FALSE),"")</f>
        <v>111132</v>
      </c>
      <c r="AD54" s="41">
        <f>IF($W54=1,VLOOKUP($Y54,data!$A$2:$XX$45000,AD$3,FALSE),"")</f>
        <v>1.06</v>
      </c>
      <c r="AE54" s="42">
        <f>IF($W54=1,VLOOKUP($Y54,data!$A$2:$XX$45000,AE$3,FALSE),"")</f>
        <v>988848</v>
      </c>
      <c r="AF54" s="40">
        <f>IF($W54=1,VLOOKUP($Y54,data!$A$2:$XX$45000,AF$3,FALSE),"")</f>
        <v>289947.0625</v>
      </c>
      <c r="AG54" s="6">
        <f>IF($W54=1,VLOOKUP($Y54,data!$A$2:$XX$45000,AG$3,FALSE),"")</f>
        <v>41.486148834228516</v>
      </c>
      <c r="AH54" s="41">
        <f>IF($W54=1,VLOOKUP($Y54,data!$A$2:$XX$45000,AH$3,FALSE),"")</f>
        <v>0</v>
      </c>
      <c r="AI54" s="42">
        <f>IF($W54=1,VLOOKUP($Y54,data!$A$2:$XX$45000,AI$3,FALSE),"")</f>
        <v>2350734</v>
      </c>
      <c r="AJ54" s="40">
        <f>IF($W54=1,VLOOKUP($Y54,data!$A$2:$XX$45000,AJ$3,FALSE),"")</f>
        <v>43114</v>
      </c>
      <c r="AK54" s="41">
        <f>IF($W54=1,VLOOKUP($Y54,data!$A$2:$XX$45000,AK$3,FALSE),"")</f>
        <v>1.87</v>
      </c>
      <c r="AL54" s="42">
        <f>IF($W54=1,VLOOKUP($Y54,data!$A$2:$XX$45000,AL$3,FALSE),"")</f>
        <v>35207</v>
      </c>
      <c r="AM54" s="40">
        <f>IF($W54=1,VLOOKUP($Y54,data!$A$2:$XX$45000,AM$3,FALSE),"")</f>
        <v>7522</v>
      </c>
      <c r="AN54" s="43">
        <f>IF($W54=1,VLOOKUP($Y54,data!$A$2:$XX$45000,AN$3,FALSE),"")</f>
        <v>27.169948577880859</v>
      </c>
      <c r="AO54" s="2"/>
    </row>
    <row r="55" spans="1:41">
      <c r="A55" s="2"/>
      <c r="B55" s="2"/>
      <c r="C55" s="2"/>
      <c r="D55" s="2"/>
      <c r="E55" s="2"/>
      <c r="F55" s="2"/>
      <c r="G55" s="2"/>
      <c r="H55" s="2"/>
      <c r="I55" s="2"/>
      <c r="J55" s="2"/>
      <c r="K55" s="2">
        <f t="shared" si="0"/>
        <v>0</v>
      </c>
      <c r="L55" s="38">
        <f t="shared" si="1"/>
        <v>0</v>
      </c>
      <c r="M55" s="2"/>
      <c r="N55" s="2"/>
      <c r="O55" s="2"/>
      <c r="P55" s="2"/>
      <c r="Q55" s="2"/>
      <c r="R55" s="2"/>
      <c r="S55" s="2"/>
      <c r="T55" s="2"/>
      <c r="U55" s="34" t="s">
        <v>714</v>
      </c>
      <c r="V55" s="34">
        <f>VLOOKUP(U55,KEY!$Q$2:$R$1001,2,FALSE)</f>
        <v>26</v>
      </c>
      <c r="W55" s="33">
        <f t="shared" si="2"/>
        <v>1</v>
      </c>
      <c r="X55" s="35">
        <v>24</v>
      </c>
      <c r="Y55" s="24">
        <f>IF($W55=1,VLOOKUP($AA$25,'CROSSWALK REGION'!$A$2:$CE$13,$V55,FALSE),"")</f>
        <v>110147003</v>
      </c>
      <c r="Z55" s="2"/>
      <c r="AA55" s="2" t="str">
        <f>IF($W55=1,VLOOKUP($Y55,data!$A$2:$XX$45000,AA$3,FALSE),"")</f>
        <v>Penns Valley Area SD</v>
      </c>
      <c r="AB55" s="40">
        <f>IF($W55=1,VLOOKUP($Y55,data!$A$2:$XX$45000,AB$3,FALSE),"")</f>
        <v>7079199</v>
      </c>
      <c r="AC55" s="40">
        <f>IF($W55=1,VLOOKUP($Y55,data!$A$2:$XX$45000,AC$3,FALSE),"")</f>
        <v>79848</v>
      </c>
      <c r="AD55" s="41">
        <f>IF($W55=1,VLOOKUP($Y55,data!$A$2:$XX$45000,AD$3,FALSE),"")</f>
        <v>1.1400000000000001</v>
      </c>
      <c r="AE55" s="42">
        <f>IF($W55=1,VLOOKUP($Y55,data!$A$2:$XX$45000,AE$3,FALSE),"")</f>
        <v>1048242</v>
      </c>
      <c r="AF55" s="40">
        <f>IF($W55=1,VLOOKUP($Y55,data!$A$2:$XX$45000,AF$3,FALSE),"")</f>
        <v>427409.0625</v>
      </c>
      <c r="AG55" s="6">
        <f>IF($W55=1,VLOOKUP($Y55,data!$A$2:$XX$45000,AG$3,FALSE),"")</f>
        <v>68.844459533691406</v>
      </c>
      <c r="AH55" s="41">
        <f>IF($W55=1,VLOOKUP($Y55,data!$A$2:$XX$45000,AH$3,FALSE),"")</f>
        <v>0</v>
      </c>
      <c r="AI55" s="42">
        <f>IF($W55=1,VLOOKUP($Y55,data!$A$2:$XX$45000,AI$3,FALSE),"")</f>
        <v>1175684</v>
      </c>
      <c r="AJ55" s="40">
        <f>IF($W55=1,VLOOKUP($Y55,data!$A$2:$XX$45000,AJ$3,FALSE),"")</f>
        <v>28675</v>
      </c>
      <c r="AK55" s="41">
        <f>IF($W55=1,VLOOKUP($Y55,data!$A$2:$XX$45000,AK$3,FALSE),"")</f>
        <v>2.5</v>
      </c>
      <c r="AL55" s="42">
        <f>IF($W55=1,VLOOKUP($Y55,data!$A$2:$XX$45000,AL$3,FALSE),"")</f>
        <v>0</v>
      </c>
      <c r="AM55" s="40">
        <f>IF($W55=1,VLOOKUP($Y55,data!$A$2:$XX$45000,AM$3,FALSE),"")</f>
        <v>0</v>
      </c>
      <c r="AN55" s="43">
        <f>IF($W55=1,VLOOKUP($Y55,data!$A$2:$XX$45000,AN$3,FALSE),"")</f>
        <v>0</v>
      </c>
      <c r="AO55" s="2"/>
    </row>
    <row r="56" spans="1:41">
      <c r="A56" s="2"/>
      <c r="B56" s="2"/>
      <c r="C56" s="2"/>
      <c r="D56" s="2"/>
      <c r="E56" s="2"/>
      <c r="F56" s="2"/>
      <c r="G56" s="2"/>
      <c r="H56" s="2"/>
      <c r="I56" s="2"/>
      <c r="J56" s="2"/>
      <c r="K56" s="2">
        <f t="shared" si="0"/>
        <v>0</v>
      </c>
      <c r="L56" s="38">
        <f t="shared" si="1"/>
        <v>0</v>
      </c>
      <c r="M56" s="2"/>
      <c r="N56" s="2"/>
      <c r="O56" s="2"/>
      <c r="P56" s="2"/>
      <c r="Q56" s="2"/>
      <c r="R56" s="2"/>
      <c r="S56" s="2"/>
      <c r="T56" s="2"/>
      <c r="U56" s="34" t="s">
        <v>715</v>
      </c>
      <c r="V56" s="34">
        <f>VLOOKUP(U56,KEY!$Q$2:$R$1001,2,FALSE)</f>
        <v>27</v>
      </c>
      <c r="W56" s="33">
        <f t="shared" si="2"/>
        <v>1</v>
      </c>
      <c r="X56" s="35">
        <v>25</v>
      </c>
      <c r="Y56" s="24">
        <f>IF($W56=1,VLOOKUP($AA$25,'CROSSWALK REGION'!$A$2:$CE$13,$V56,FALSE),"")</f>
        <v>110148002</v>
      </c>
      <c r="Z56" s="2"/>
      <c r="AA56" s="2" t="str">
        <f>IF($W56=1,VLOOKUP($Y56,data!$A$2:$XX$45000,AA$3,FALSE),"")</f>
        <v>State College Area SD</v>
      </c>
      <c r="AB56" s="40">
        <f>IF($W56=1,VLOOKUP($Y56,data!$A$2:$XX$45000,AB$3,FALSE),"")</f>
        <v>13964609</v>
      </c>
      <c r="AC56" s="40">
        <f>IF($W56=1,VLOOKUP($Y56,data!$A$2:$XX$45000,AC$3,FALSE),"")</f>
        <v>188299</v>
      </c>
      <c r="AD56" s="41">
        <f>IF($W56=1,VLOOKUP($Y56,data!$A$2:$XX$45000,AD$3,FALSE),"")</f>
        <v>1.37</v>
      </c>
      <c r="AE56" s="42">
        <f>IF($W56=1,VLOOKUP($Y56,data!$A$2:$XX$45000,AE$3,FALSE),"")</f>
        <v>310013</v>
      </c>
      <c r="AF56" s="40">
        <f>IF($W56=1,VLOOKUP($Y56,data!$A$2:$XX$45000,AF$3,FALSE),"")</f>
        <v>0</v>
      </c>
      <c r="AG56" s="6">
        <f>IF($W56=1,VLOOKUP($Y56,data!$A$2:$XX$45000,AG$3,FALSE),"")</f>
        <v>0</v>
      </c>
      <c r="AH56" s="41">
        <f>IF($W56=1,VLOOKUP($Y56,data!$A$2:$XX$45000,AH$3,FALSE),"")</f>
        <v>0</v>
      </c>
      <c r="AI56" s="42">
        <f>IF($W56=1,VLOOKUP($Y56,data!$A$2:$XX$45000,AI$3,FALSE),"")</f>
        <v>3711256</v>
      </c>
      <c r="AJ56" s="40">
        <f>IF($W56=1,VLOOKUP($Y56,data!$A$2:$XX$45000,AJ$3,FALSE),"")</f>
        <v>56076</v>
      </c>
      <c r="AK56" s="41">
        <f>IF($W56=1,VLOOKUP($Y56,data!$A$2:$XX$45000,AK$3,FALSE),"")</f>
        <v>1.53</v>
      </c>
      <c r="AL56" s="42">
        <f>IF($W56=1,VLOOKUP($Y56,data!$A$2:$XX$45000,AL$3,FALSE),"")</f>
        <v>240646</v>
      </c>
      <c r="AM56" s="40">
        <f>IF($W56=1,VLOOKUP($Y56,data!$A$2:$XX$45000,AM$3,FALSE),"")</f>
        <v>-24319</v>
      </c>
      <c r="AN56" s="43">
        <f>IF($W56=1,VLOOKUP($Y56,data!$A$2:$XX$45000,AN$3,FALSE),"")</f>
        <v>-9.1781930923461914</v>
      </c>
      <c r="AO56" s="2"/>
    </row>
    <row r="57" spans="1:41">
      <c r="A57" s="2"/>
      <c r="B57" s="2"/>
      <c r="C57" s="2"/>
      <c r="D57" s="2"/>
      <c r="E57" s="2"/>
      <c r="F57" s="2"/>
      <c r="G57" s="2"/>
      <c r="H57" s="2"/>
      <c r="I57" s="2"/>
      <c r="J57" s="2"/>
      <c r="K57" s="2">
        <f t="shared" si="0"/>
        <v>0</v>
      </c>
      <c r="L57" s="38">
        <f t="shared" si="1"/>
        <v>0</v>
      </c>
      <c r="M57" s="2"/>
      <c r="N57" s="2"/>
      <c r="O57" s="2"/>
      <c r="P57" s="2"/>
      <c r="Q57" s="2"/>
      <c r="R57" s="2"/>
      <c r="S57" s="2"/>
      <c r="T57" s="2"/>
      <c r="U57" s="34" t="s">
        <v>716</v>
      </c>
      <c r="V57" s="34">
        <f>VLOOKUP(U57,KEY!$Q$2:$R$1001,2,FALSE)</f>
        <v>28</v>
      </c>
      <c r="W57" s="33">
        <f t="shared" si="2"/>
        <v>1</v>
      </c>
      <c r="X57" s="35">
        <v>26</v>
      </c>
      <c r="Y57" s="24">
        <f>IF($W57=1,VLOOKUP($AA$25,'CROSSWALK REGION'!$A$2:$CE$13,$V57,FALSE),"")</f>
        <v>110171003</v>
      </c>
      <c r="Z57" s="2"/>
      <c r="AA57" s="2" t="str">
        <f>IF($W57=1,VLOOKUP($Y57,data!$A$2:$XX$45000,AA$3,FALSE),"")</f>
        <v>Clearfield Area SD</v>
      </c>
      <c r="AB57" s="40">
        <f>IF($W57=1,VLOOKUP($Y57,data!$A$2:$XX$45000,AB$3,FALSE),"")</f>
        <v>15665095</v>
      </c>
      <c r="AC57" s="40">
        <f>IF($W57=1,VLOOKUP($Y57,data!$A$2:$XX$45000,AC$3,FALSE),"")</f>
        <v>93655</v>
      </c>
      <c r="AD57" s="41">
        <f>IF($W57=1,VLOOKUP($Y57,data!$A$2:$XX$45000,AD$3,FALSE),"")</f>
        <v>0.6</v>
      </c>
      <c r="AE57" s="42">
        <f>IF($W57=1,VLOOKUP($Y57,data!$A$2:$XX$45000,AE$3,FALSE),"")</f>
        <v>1579001</v>
      </c>
      <c r="AF57" s="40">
        <f>IF($W57=1,VLOOKUP($Y57,data!$A$2:$XX$45000,AF$3,FALSE),"")</f>
        <v>553640.125</v>
      </c>
      <c r="AG57" s="6">
        <f>IF($W57=1,VLOOKUP($Y57,data!$A$2:$XX$45000,AG$3,FALSE),"")</f>
        <v>53.994655609130859</v>
      </c>
      <c r="AH57" s="41">
        <f>IF($W57=1,VLOOKUP($Y57,data!$A$2:$XX$45000,AH$3,FALSE),"")</f>
        <v>0</v>
      </c>
      <c r="AI57" s="42">
        <f>IF($W57=1,VLOOKUP($Y57,data!$A$2:$XX$45000,AI$3,FALSE),"")</f>
        <v>2411031</v>
      </c>
      <c r="AJ57" s="40">
        <f>IF($W57=1,VLOOKUP($Y57,data!$A$2:$XX$45000,AJ$3,FALSE),"")</f>
        <v>75766</v>
      </c>
      <c r="AK57" s="41">
        <f>IF($W57=1,VLOOKUP($Y57,data!$A$2:$XX$45000,AK$3,FALSE),"")</f>
        <v>3.2399999999999998</v>
      </c>
      <c r="AL57" s="42">
        <f>IF($W57=1,VLOOKUP($Y57,data!$A$2:$XX$45000,AL$3,FALSE),"")</f>
        <v>0</v>
      </c>
      <c r="AM57" s="40">
        <f>IF($W57=1,VLOOKUP($Y57,data!$A$2:$XX$45000,AM$3,FALSE),"")</f>
        <v>0</v>
      </c>
      <c r="AN57" s="43">
        <f>IF($W57=1,VLOOKUP($Y57,data!$A$2:$XX$45000,AN$3,FALSE),"")</f>
        <v>0</v>
      </c>
      <c r="AO57" s="2"/>
    </row>
    <row r="58" spans="1:41">
      <c r="A58" s="2"/>
      <c r="B58" s="2"/>
      <c r="C58" s="2"/>
      <c r="D58" s="2"/>
      <c r="E58" s="2"/>
      <c r="F58" s="2"/>
      <c r="G58" s="2"/>
      <c r="H58" s="2"/>
      <c r="I58" s="2"/>
      <c r="J58" s="2"/>
      <c r="K58" s="2">
        <f t="shared" si="0"/>
        <v>0</v>
      </c>
      <c r="L58" s="38">
        <f t="shared" si="1"/>
        <v>0</v>
      </c>
      <c r="M58" s="2"/>
      <c r="N58" s="2"/>
      <c r="O58" s="2"/>
      <c r="P58" s="2"/>
      <c r="Q58" s="2"/>
      <c r="R58" s="2"/>
      <c r="S58" s="2"/>
      <c r="T58" s="2"/>
      <c r="U58" s="34" t="s">
        <v>717</v>
      </c>
      <c r="V58" s="34">
        <f>VLOOKUP(U58,KEY!$Q$2:$R$1001,2,FALSE)</f>
        <v>29</v>
      </c>
      <c r="W58" s="33">
        <f t="shared" si="2"/>
        <v>1</v>
      </c>
      <c r="X58" s="35">
        <v>27</v>
      </c>
      <c r="Y58" s="24">
        <f>IF($W58=1,VLOOKUP($AA$25,'CROSSWALK REGION'!$A$2:$CE$13,$V58,FALSE),"")</f>
        <v>110171803</v>
      </c>
      <c r="Z58" s="2"/>
      <c r="AA58" s="2" t="str">
        <f>IF($W58=1,VLOOKUP($Y58,data!$A$2:$XX$45000,AA$3,FALSE),"")</f>
        <v>Curwensville Area SD</v>
      </c>
      <c r="AB58" s="40">
        <f>IF($W58=1,VLOOKUP($Y58,data!$A$2:$XX$45000,AB$3,FALSE),"")</f>
        <v>8923446</v>
      </c>
      <c r="AC58" s="40">
        <f>IF($W58=1,VLOOKUP($Y58,data!$A$2:$XX$45000,AC$3,FALSE),"")</f>
        <v>57614</v>
      </c>
      <c r="AD58" s="41">
        <f>IF($W58=1,VLOOKUP($Y58,data!$A$2:$XX$45000,AD$3,FALSE),"")</f>
        <v>0.65</v>
      </c>
      <c r="AE58" s="42">
        <f>IF($W58=1,VLOOKUP($Y58,data!$A$2:$XX$45000,AE$3,FALSE),"")</f>
        <v>1002081</v>
      </c>
      <c r="AF58" s="40">
        <f>IF($W58=1,VLOOKUP($Y58,data!$A$2:$XX$45000,AF$3,FALSE),"")</f>
        <v>389019.90625</v>
      </c>
      <c r="AG58" s="6">
        <f>IF($W58=1,VLOOKUP($Y58,data!$A$2:$XX$45000,AG$3,FALSE),"")</f>
        <v>63.455326080322266</v>
      </c>
      <c r="AH58" s="41">
        <f>IF($W58=1,VLOOKUP($Y58,data!$A$2:$XX$45000,AH$3,FALSE),"")</f>
        <v>0</v>
      </c>
      <c r="AI58" s="42">
        <f>IF($W58=1,VLOOKUP($Y58,data!$A$2:$XX$45000,AI$3,FALSE),"")</f>
        <v>1045616</v>
      </c>
      <c r="AJ58" s="40">
        <f>IF($W58=1,VLOOKUP($Y58,data!$A$2:$XX$45000,AJ$3,FALSE),"")</f>
        <v>25317</v>
      </c>
      <c r="AK58" s="41">
        <f>IF($W58=1,VLOOKUP($Y58,data!$A$2:$XX$45000,AK$3,FALSE),"")</f>
        <v>2.48</v>
      </c>
      <c r="AL58" s="42">
        <f>IF($W58=1,VLOOKUP($Y58,data!$A$2:$XX$45000,AL$3,FALSE),"")</f>
        <v>0</v>
      </c>
      <c r="AM58" s="40">
        <f>IF($W58=1,VLOOKUP($Y58,data!$A$2:$XX$45000,AM$3,FALSE),"")</f>
        <v>0</v>
      </c>
      <c r="AN58" s="43">
        <f>IF($W58=1,VLOOKUP($Y58,data!$A$2:$XX$45000,AN$3,FALSE),"")</f>
        <v>0</v>
      </c>
      <c r="AO58" s="2"/>
    </row>
    <row r="59" spans="1:41">
      <c r="A59" s="2"/>
      <c r="B59" s="2"/>
      <c r="C59" s="2"/>
      <c r="D59" s="2"/>
      <c r="E59" s="2"/>
      <c r="F59" s="2"/>
      <c r="G59" s="2"/>
      <c r="H59" s="2"/>
      <c r="I59" s="2"/>
      <c r="J59" s="2"/>
      <c r="K59" s="2">
        <f t="shared" si="0"/>
        <v>0</v>
      </c>
      <c r="L59" s="38">
        <f t="shared" si="1"/>
        <v>0</v>
      </c>
      <c r="M59" s="2"/>
      <c r="N59" s="2"/>
      <c r="O59" s="2"/>
      <c r="P59" s="2"/>
      <c r="Q59" s="2"/>
      <c r="R59" s="2"/>
      <c r="S59" s="2"/>
      <c r="T59" s="2"/>
      <c r="U59" s="34" t="s">
        <v>718</v>
      </c>
      <c r="V59" s="34">
        <f>VLOOKUP(U59,KEY!$Q$2:$R$1001,2,FALSE)</f>
        <v>30</v>
      </c>
      <c r="W59" s="33">
        <f t="shared" si="2"/>
        <v>1</v>
      </c>
      <c r="X59" s="35">
        <v>28</v>
      </c>
      <c r="Y59" s="24">
        <f>IF($W59=1,VLOOKUP($AA$25,'CROSSWALK REGION'!$A$2:$CE$13,$V59,FALSE),"")</f>
        <v>110173003</v>
      </c>
      <c r="Z59" s="2"/>
      <c r="AA59" s="2" t="str">
        <f>IF($W59=1,VLOOKUP($Y59,data!$A$2:$XX$45000,AA$3,FALSE),"")</f>
        <v>Glendale SD</v>
      </c>
      <c r="AB59" s="40">
        <f>IF($W59=1,VLOOKUP($Y59,data!$A$2:$XX$45000,AB$3,FALSE),"")</f>
        <v>6753671</v>
      </c>
      <c r="AC59" s="40">
        <f>IF($W59=1,VLOOKUP($Y59,data!$A$2:$XX$45000,AC$3,FALSE),"")</f>
        <v>51730</v>
      </c>
      <c r="AD59" s="41">
        <f>IF($W59=1,VLOOKUP($Y59,data!$A$2:$XX$45000,AD$3,FALSE),"")</f>
        <v>0.77</v>
      </c>
      <c r="AE59" s="42">
        <f>IF($W59=1,VLOOKUP($Y59,data!$A$2:$XX$45000,AE$3,FALSE),"")</f>
        <v>799458</v>
      </c>
      <c r="AF59" s="40">
        <f>IF($W59=1,VLOOKUP($Y59,data!$A$2:$XX$45000,AF$3,FALSE),"")</f>
        <v>311981.09375</v>
      </c>
      <c r="AG59" s="6">
        <f>IF($W59=1,VLOOKUP($Y59,data!$A$2:$XX$45000,AG$3,FALSE),"")</f>
        <v>63.999149322509766</v>
      </c>
      <c r="AH59" s="41">
        <f>IF($W59=1,VLOOKUP($Y59,data!$A$2:$XX$45000,AH$3,FALSE),"")</f>
        <v>0</v>
      </c>
      <c r="AI59" s="42">
        <f>IF($W59=1,VLOOKUP($Y59,data!$A$2:$XX$45000,AI$3,FALSE),"")</f>
        <v>905354</v>
      </c>
      <c r="AJ59" s="40">
        <f>IF($W59=1,VLOOKUP($Y59,data!$A$2:$XX$45000,AJ$3,FALSE),"")</f>
        <v>29416</v>
      </c>
      <c r="AK59" s="41">
        <f>IF($W59=1,VLOOKUP($Y59,data!$A$2:$XX$45000,AK$3,FALSE),"")</f>
        <v>3.36</v>
      </c>
      <c r="AL59" s="42">
        <f>IF($W59=1,VLOOKUP($Y59,data!$A$2:$XX$45000,AL$3,FALSE),"")</f>
        <v>0</v>
      </c>
      <c r="AM59" s="40">
        <f>IF($W59=1,VLOOKUP($Y59,data!$A$2:$XX$45000,AM$3,FALSE),"")</f>
        <v>0</v>
      </c>
      <c r="AN59" s="43">
        <f>IF($W59=1,VLOOKUP($Y59,data!$A$2:$XX$45000,AN$3,FALSE),"")</f>
        <v>0</v>
      </c>
      <c r="AO59" s="2"/>
    </row>
    <row r="60" spans="1:41">
      <c r="A60" s="2"/>
      <c r="B60" s="2"/>
      <c r="C60" s="2"/>
      <c r="D60" s="2"/>
      <c r="E60" s="2"/>
      <c r="F60" s="2"/>
      <c r="G60" s="2"/>
      <c r="H60" s="2"/>
      <c r="I60" s="2"/>
      <c r="J60" s="2"/>
      <c r="K60" s="2">
        <f t="shared" si="0"/>
        <v>0</v>
      </c>
      <c r="L60" s="38">
        <f t="shared" si="1"/>
        <v>0</v>
      </c>
      <c r="M60" s="2"/>
      <c r="N60" s="2"/>
      <c r="O60" s="2"/>
      <c r="P60" s="2"/>
      <c r="Q60" s="2"/>
      <c r="R60" s="2"/>
      <c r="S60" s="2"/>
      <c r="T60" s="2"/>
      <c r="U60" s="34" t="s">
        <v>719</v>
      </c>
      <c r="V60" s="34">
        <f>VLOOKUP(U60,KEY!$Q$2:$R$1001,2,FALSE)</f>
        <v>31</v>
      </c>
      <c r="W60" s="33">
        <f t="shared" si="2"/>
        <v>1</v>
      </c>
      <c r="X60" s="35">
        <v>29</v>
      </c>
      <c r="Y60" s="24">
        <f>IF($W60=1,VLOOKUP($AA$25,'CROSSWALK REGION'!$A$2:$CE$13,$V60,FALSE),"")</f>
        <v>110173504</v>
      </c>
      <c r="Z60" s="2"/>
      <c r="AA60" s="2" t="str">
        <f>IF($W60=1,VLOOKUP($Y60,data!$A$2:$XX$45000,AA$3,FALSE),"")</f>
        <v>Harmony Area SD</v>
      </c>
      <c r="AB60" s="40">
        <f>IF($W60=1,VLOOKUP($Y60,data!$A$2:$XX$45000,AB$3,FALSE),"")</f>
        <v>3082382</v>
      </c>
      <c r="AC60" s="40">
        <f>IF($W60=1,VLOOKUP($Y60,data!$A$2:$XX$45000,AC$3,FALSE),"")</f>
        <v>3934</v>
      </c>
      <c r="AD60" s="41">
        <f>IF($W60=1,VLOOKUP($Y60,data!$A$2:$XX$45000,AD$3,FALSE),"")</f>
        <v>0.13</v>
      </c>
      <c r="AE60" s="42">
        <f>IF($W60=1,VLOOKUP($Y60,data!$A$2:$XX$45000,AE$3,FALSE),"")</f>
        <v>79182</v>
      </c>
      <c r="AF60" s="40">
        <f>IF($W60=1,VLOOKUP($Y60,data!$A$2:$XX$45000,AF$3,FALSE),"")</f>
        <v>2956.8701171875</v>
      </c>
      <c r="AG60" s="6">
        <f>IF($W60=1,VLOOKUP($Y60,data!$A$2:$XX$45000,AG$3,FALSE),"")</f>
        <v>3.8791275024414063</v>
      </c>
      <c r="AH60" s="41">
        <f>IF($W60=1,VLOOKUP($Y60,data!$A$2:$XX$45000,AH$3,FALSE),"")</f>
        <v>0</v>
      </c>
      <c r="AI60" s="42">
        <f>IF($W60=1,VLOOKUP($Y60,data!$A$2:$XX$45000,AI$3,FALSE),"")</f>
        <v>323741</v>
      </c>
      <c r="AJ60" s="40">
        <f>IF($W60=1,VLOOKUP($Y60,data!$A$2:$XX$45000,AJ$3,FALSE),"")</f>
        <v>7875</v>
      </c>
      <c r="AK60" s="41">
        <f>IF($W60=1,VLOOKUP($Y60,data!$A$2:$XX$45000,AK$3,FALSE),"")</f>
        <v>2.4899999999999998</v>
      </c>
      <c r="AL60" s="42">
        <f>IF($W60=1,VLOOKUP($Y60,data!$A$2:$XX$45000,AL$3,FALSE),"")</f>
        <v>0</v>
      </c>
      <c r="AM60" s="40">
        <f>IF($W60=1,VLOOKUP($Y60,data!$A$2:$XX$45000,AM$3,FALSE),"")</f>
        <v>0</v>
      </c>
      <c r="AN60" s="43">
        <f>IF($W60=1,VLOOKUP($Y60,data!$A$2:$XX$45000,AN$3,FALSE),"")</f>
        <v>0</v>
      </c>
      <c r="AO60" s="2"/>
    </row>
    <row r="61" spans="1:41">
      <c r="A61" s="2"/>
      <c r="B61" s="2"/>
      <c r="C61" s="2"/>
      <c r="D61" s="2"/>
      <c r="E61" s="2"/>
      <c r="F61" s="2"/>
      <c r="G61" s="2"/>
      <c r="H61" s="2"/>
      <c r="I61" s="2"/>
      <c r="J61" s="2"/>
      <c r="K61" s="2">
        <f t="shared" si="0"/>
        <v>0</v>
      </c>
      <c r="L61" s="38">
        <f t="shared" si="1"/>
        <v>0</v>
      </c>
      <c r="M61" s="2"/>
      <c r="N61" s="2"/>
      <c r="O61" s="2"/>
      <c r="P61" s="2"/>
      <c r="Q61" s="2"/>
      <c r="R61" s="2"/>
      <c r="S61" s="2"/>
      <c r="T61" s="2"/>
      <c r="U61" s="34" t="s">
        <v>720</v>
      </c>
      <c r="V61" s="34">
        <f>VLOOKUP(U61,KEY!$Q$2:$R$1001,2,FALSE)</f>
        <v>32</v>
      </c>
      <c r="W61" s="33">
        <f t="shared" si="2"/>
        <v>1</v>
      </c>
      <c r="X61" s="35">
        <v>30</v>
      </c>
      <c r="Y61" s="24">
        <f>IF($W61=1,VLOOKUP($AA$25,'CROSSWALK REGION'!$A$2:$CE$13,$V61,FALSE),"")</f>
        <v>110175003</v>
      </c>
      <c r="Z61" s="2"/>
      <c r="AA61" s="2" t="str">
        <f>IF($W61=1,VLOOKUP($Y61,data!$A$2:$XX$45000,AA$3,FALSE),"")</f>
        <v>Moshannon Valley SD</v>
      </c>
      <c r="AB61" s="40">
        <f>IF($W61=1,VLOOKUP($Y61,data!$A$2:$XX$45000,AB$3,FALSE),"")</f>
        <v>8044636</v>
      </c>
      <c r="AC61" s="40">
        <f>IF($W61=1,VLOOKUP($Y61,data!$A$2:$XX$45000,AC$3,FALSE),"")</f>
        <v>29103</v>
      </c>
      <c r="AD61" s="41">
        <f>IF($W61=1,VLOOKUP($Y61,data!$A$2:$XX$45000,AD$3,FALSE),"")</f>
        <v>0.36</v>
      </c>
      <c r="AE61" s="42">
        <f>IF($W61=1,VLOOKUP($Y61,data!$A$2:$XX$45000,AE$3,FALSE),"")</f>
        <v>602870</v>
      </c>
      <c r="AF61" s="40">
        <f>IF($W61=1,VLOOKUP($Y61,data!$A$2:$XX$45000,AF$3,FALSE),"")</f>
        <v>193148.84375</v>
      </c>
      <c r="AG61" s="6">
        <f>IF($W61=1,VLOOKUP($Y61,data!$A$2:$XX$45000,AG$3,FALSE),"")</f>
        <v>47.141532897949219</v>
      </c>
      <c r="AH61" s="41">
        <f>IF($W61=1,VLOOKUP($Y61,data!$A$2:$XX$45000,AH$3,FALSE),"")</f>
        <v>0</v>
      </c>
      <c r="AI61" s="42">
        <f>IF($W61=1,VLOOKUP($Y61,data!$A$2:$XX$45000,AI$3,FALSE),"")</f>
        <v>1004639</v>
      </c>
      <c r="AJ61" s="40">
        <f>IF($W61=1,VLOOKUP($Y61,data!$A$2:$XX$45000,AJ$3,FALSE),"")</f>
        <v>26868</v>
      </c>
      <c r="AK61" s="41">
        <f>IF($W61=1,VLOOKUP($Y61,data!$A$2:$XX$45000,AK$3,FALSE),"")</f>
        <v>2.75</v>
      </c>
      <c r="AL61" s="42">
        <f>IF($W61=1,VLOOKUP($Y61,data!$A$2:$XX$45000,AL$3,FALSE),"")</f>
        <v>0</v>
      </c>
      <c r="AM61" s="40">
        <f>IF($W61=1,VLOOKUP($Y61,data!$A$2:$XX$45000,AM$3,FALSE),"")</f>
        <v>0</v>
      </c>
      <c r="AN61" s="43">
        <f>IF($W61=1,VLOOKUP($Y61,data!$A$2:$XX$45000,AN$3,FALSE),"")</f>
        <v>0</v>
      </c>
      <c r="AO61" s="2"/>
    </row>
    <row r="62" spans="1:41">
      <c r="A62" s="2"/>
      <c r="B62" s="2"/>
      <c r="C62" s="2"/>
      <c r="D62" s="2"/>
      <c r="E62" s="2"/>
      <c r="F62" s="2"/>
      <c r="G62" s="2"/>
      <c r="H62" s="2"/>
      <c r="I62" s="2"/>
      <c r="J62" s="2"/>
      <c r="K62" s="2">
        <f t="shared" si="0"/>
        <v>0</v>
      </c>
      <c r="L62" s="38">
        <f t="shared" si="1"/>
        <v>0</v>
      </c>
      <c r="M62" s="2"/>
      <c r="N62" s="2"/>
      <c r="O62" s="2"/>
      <c r="P62" s="2"/>
      <c r="Q62" s="2"/>
      <c r="R62" s="2"/>
      <c r="S62" s="2"/>
      <c r="T62" s="2"/>
      <c r="U62" s="34" t="s">
        <v>721</v>
      </c>
      <c r="V62" s="34">
        <f>VLOOKUP(U62,KEY!$Q$2:$R$1001,2,FALSE)</f>
        <v>33</v>
      </c>
      <c r="W62" s="33">
        <f t="shared" si="2"/>
        <v>1</v>
      </c>
      <c r="X62" s="35">
        <v>31</v>
      </c>
      <c r="Y62" s="24">
        <f>IF($W62=1,VLOOKUP($AA$25,'CROSSWALK REGION'!$A$2:$CE$13,$V62,FALSE),"")</f>
        <v>110177003</v>
      </c>
      <c r="Z62" s="2"/>
      <c r="AA62" s="2" t="str">
        <f>IF($W62=1,VLOOKUP($Y62,data!$A$2:$XX$45000,AA$3,FALSE),"")</f>
        <v>Philipsburg-Osceola Area SD</v>
      </c>
      <c r="AB62" s="40">
        <f>IF($W62=1,VLOOKUP($Y62,data!$A$2:$XX$45000,AB$3,FALSE),"")</f>
        <v>14232674</v>
      </c>
      <c r="AC62" s="40">
        <f>IF($W62=1,VLOOKUP($Y62,data!$A$2:$XX$45000,AC$3,FALSE),"")</f>
        <v>113366</v>
      </c>
      <c r="AD62" s="41">
        <f>IF($W62=1,VLOOKUP($Y62,data!$A$2:$XX$45000,AD$3,FALSE),"")</f>
        <v>0.8</v>
      </c>
      <c r="AE62" s="42">
        <f>IF($W62=1,VLOOKUP($Y62,data!$A$2:$XX$45000,AE$3,FALSE),"")</f>
        <v>905297</v>
      </c>
      <c r="AF62" s="40">
        <f>IF($W62=1,VLOOKUP($Y62,data!$A$2:$XX$45000,AF$3,FALSE),"")</f>
        <v>278048.78125</v>
      </c>
      <c r="AG62" s="6">
        <f>IF($W62=1,VLOOKUP($Y62,data!$A$2:$XX$45000,AG$3,FALSE),"")</f>
        <v>44.328350067138672</v>
      </c>
      <c r="AH62" s="41">
        <f>IF($W62=1,VLOOKUP($Y62,data!$A$2:$XX$45000,AH$3,FALSE),"")</f>
        <v>0</v>
      </c>
      <c r="AI62" s="42">
        <f>IF($W62=1,VLOOKUP($Y62,data!$A$2:$XX$45000,AI$3,FALSE),"")</f>
        <v>1932922</v>
      </c>
      <c r="AJ62" s="40">
        <f>IF($W62=1,VLOOKUP($Y62,data!$A$2:$XX$45000,AJ$3,FALSE),"")</f>
        <v>72925</v>
      </c>
      <c r="AK62" s="41">
        <f>IF($W62=1,VLOOKUP($Y62,data!$A$2:$XX$45000,AK$3,FALSE),"")</f>
        <v>3.92</v>
      </c>
      <c r="AL62" s="42">
        <f>IF($W62=1,VLOOKUP($Y62,data!$A$2:$XX$45000,AL$3,FALSE),"")</f>
        <v>0</v>
      </c>
      <c r="AM62" s="40">
        <f>IF($W62=1,VLOOKUP($Y62,data!$A$2:$XX$45000,AM$3,FALSE),"")</f>
        <v>0</v>
      </c>
      <c r="AN62" s="43">
        <f>IF($W62=1,VLOOKUP($Y62,data!$A$2:$XX$45000,AN$3,FALSE),"")</f>
        <v>0</v>
      </c>
      <c r="AO62" s="2"/>
    </row>
    <row r="63" spans="1:41">
      <c r="A63" s="2"/>
      <c r="B63" s="2"/>
      <c r="C63" s="2"/>
      <c r="D63" s="2"/>
      <c r="E63" s="2"/>
      <c r="F63" s="2"/>
      <c r="G63" s="2"/>
      <c r="H63" s="2"/>
      <c r="I63" s="2"/>
      <c r="J63" s="2"/>
      <c r="K63" s="2">
        <f t="shared" si="0"/>
        <v>0</v>
      </c>
      <c r="L63" s="38">
        <f t="shared" si="1"/>
        <v>0</v>
      </c>
      <c r="M63" s="2"/>
      <c r="N63" s="2"/>
      <c r="O63" s="2"/>
      <c r="P63" s="2"/>
      <c r="Q63" s="2"/>
      <c r="R63" s="2"/>
      <c r="S63" s="2"/>
      <c r="T63" s="2"/>
      <c r="U63" s="34" t="s">
        <v>722</v>
      </c>
      <c r="V63" s="34">
        <f>VLOOKUP(U63,KEY!$Q$2:$R$1001,2,FALSE)</f>
        <v>34</v>
      </c>
      <c r="W63" s="33">
        <f t="shared" si="2"/>
        <v>1</v>
      </c>
      <c r="X63" s="35">
        <v>32</v>
      </c>
      <c r="Y63" s="24">
        <f>IF($W63=1,VLOOKUP($AA$25,'CROSSWALK REGION'!$A$2:$CE$13,$V63,FALSE),"")</f>
        <v>110179003</v>
      </c>
      <c r="Z63" s="2"/>
      <c r="AA63" s="2" t="str">
        <f>IF($W63=1,VLOOKUP($Y63,data!$A$2:$XX$45000,AA$3,FALSE),"")</f>
        <v>West Branch Area SD</v>
      </c>
      <c r="AB63" s="40">
        <f>IF($W63=1,VLOOKUP($Y63,data!$A$2:$XX$45000,AB$3,FALSE),"")</f>
        <v>8739329</v>
      </c>
      <c r="AC63" s="40">
        <f>IF($W63=1,VLOOKUP($Y63,data!$A$2:$XX$45000,AC$3,FALSE),"")</f>
        <v>41113</v>
      </c>
      <c r="AD63" s="41">
        <f>IF($W63=1,VLOOKUP($Y63,data!$A$2:$XX$45000,AD$3,FALSE),"")</f>
        <v>0.47000000000000003</v>
      </c>
      <c r="AE63" s="42">
        <f>IF($W63=1,VLOOKUP($Y63,data!$A$2:$XX$45000,AE$3,FALSE),"")</f>
        <v>1023128</v>
      </c>
      <c r="AF63" s="40">
        <f>IF($W63=1,VLOOKUP($Y63,data!$A$2:$XX$45000,AF$3,FALSE),"")</f>
        <v>392579.15625</v>
      </c>
      <c r="AG63" s="6">
        <f>IF($W63=1,VLOOKUP($Y63,data!$A$2:$XX$45000,AG$3,FALSE),"")</f>
        <v>62.259914398193359</v>
      </c>
      <c r="AH63" s="41">
        <f>IF($W63=1,VLOOKUP($Y63,data!$A$2:$XX$45000,AH$3,FALSE),"")</f>
        <v>0</v>
      </c>
      <c r="AI63" s="42">
        <f>IF($W63=1,VLOOKUP($Y63,data!$A$2:$XX$45000,AI$3,FALSE),"")</f>
        <v>1185229</v>
      </c>
      <c r="AJ63" s="40">
        <f>IF($W63=1,VLOOKUP($Y63,data!$A$2:$XX$45000,AJ$3,FALSE),"")</f>
        <v>33088</v>
      </c>
      <c r="AK63" s="41">
        <f>IF($W63=1,VLOOKUP($Y63,data!$A$2:$XX$45000,AK$3,FALSE),"")</f>
        <v>2.87</v>
      </c>
      <c r="AL63" s="42">
        <f>IF($W63=1,VLOOKUP($Y63,data!$A$2:$XX$45000,AL$3,FALSE),"")</f>
        <v>0</v>
      </c>
      <c r="AM63" s="40">
        <f>IF($W63=1,VLOOKUP($Y63,data!$A$2:$XX$45000,AM$3,FALSE),"")</f>
        <v>0</v>
      </c>
      <c r="AN63" s="43">
        <f>IF($W63=1,VLOOKUP($Y63,data!$A$2:$XX$45000,AN$3,FALSE),"")</f>
        <v>0</v>
      </c>
      <c r="AO63" s="2"/>
    </row>
    <row r="64" spans="1:41">
      <c r="A64" s="2"/>
      <c r="B64" s="2"/>
      <c r="C64" s="2"/>
      <c r="D64" s="2"/>
      <c r="E64" s="2"/>
      <c r="F64" s="2"/>
      <c r="G64" s="2"/>
      <c r="H64" s="2"/>
      <c r="I64" s="2"/>
      <c r="J64" s="2"/>
      <c r="K64" s="2">
        <f t="shared" si="0"/>
        <v>0</v>
      </c>
      <c r="L64" s="38">
        <f t="shared" si="1"/>
        <v>0</v>
      </c>
      <c r="M64" s="2"/>
      <c r="N64" s="2"/>
      <c r="O64" s="2"/>
      <c r="P64" s="2"/>
      <c r="Q64" s="2"/>
      <c r="R64" s="2"/>
      <c r="S64" s="2"/>
      <c r="T64" s="2"/>
      <c r="U64" s="34" t="s">
        <v>723</v>
      </c>
      <c r="V64" s="34">
        <f>VLOOKUP(U64,KEY!$Q$2:$R$1001,2,FALSE)</f>
        <v>35</v>
      </c>
      <c r="W64" s="33">
        <f t="shared" si="2"/>
        <v>1</v>
      </c>
      <c r="X64" s="35">
        <v>33</v>
      </c>
      <c r="Y64" s="24">
        <f>IF($W64=1,VLOOKUP($AA$25,'CROSSWALK REGION'!$A$2:$CE$13,$V64,FALSE),"")</f>
        <v>110183602</v>
      </c>
      <c r="Z64" s="2"/>
      <c r="AA64" s="2" t="str">
        <f>IF($W64=1,VLOOKUP($Y64,data!$A$2:$XX$45000,AA$3,FALSE),"")</f>
        <v>Keystone Central SD</v>
      </c>
      <c r="AB64" s="40">
        <f>IF($W64=1,VLOOKUP($Y64,data!$A$2:$XX$45000,AB$3,FALSE),"")</f>
        <v>24607675</v>
      </c>
      <c r="AC64" s="40">
        <f>IF($W64=1,VLOOKUP($Y64,data!$A$2:$XX$45000,AC$3,FALSE),"")</f>
        <v>173263</v>
      </c>
      <c r="AD64" s="41">
        <f>IF($W64=1,VLOOKUP($Y64,data!$A$2:$XX$45000,AD$3,FALSE),"")</f>
        <v>0.71000000000000008</v>
      </c>
      <c r="AE64" s="42">
        <f>IF($W64=1,VLOOKUP($Y64,data!$A$2:$XX$45000,AE$3,FALSE),"")</f>
        <v>1749985</v>
      </c>
      <c r="AF64" s="40">
        <f>IF($W64=1,VLOOKUP($Y64,data!$A$2:$XX$45000,AF$3,FALSE),"")</f>
        <v>489661.28125</v>
      </c>
      <c r="AG64" s="6">
        <f>IF($W64=1,VLOOKUP($Y64,data!$A$2:$XX$45000,AG$3,FALSE),"")</f>
        <v>38.852024078369141</v>
      </c>
      <c r="AH64" s="41">
        <f>IF($W64=1,VLOOKUP($Y64,data!$A$2:$XX$45000,AH$3,FALSE),"")</f>
        <v>0</v>
      </c>
      <c r="AI64" s="42">
        <f>IF($W64=1,VLOOKUP($Y64,data!$A$2:$XX$45000,AI$3,FALSE),"")</f>
        <v>4262067</v>
      </c>
      <c r="AJ64" s="40">
        <f>IF($W64=1,VLOOKUP($Y64,data!$A$2:$XX$45000,AJ$3,FALSE),"")</f>
        <v>88992</v>
      </c>
      <c r="AK64" s="41">
        <f>IF($W64=1,VLOOKUP($Y64,data!$A$2:$XX$45000,AK$3,FALSE),"")</f>
        <v>2.13</v>
      </c>
      <c r="AL64" s="42">
        <f>IF($W64=1,VLOOKUP($Y64,data!$A$2:$XX$45000,AL$3,FALSE),"")</f>
        <v>0</v>
      </c>
      <c r="AM64" s="40">
        <f>IF($W64=1,VLOOKUP($Y64,data!$A$2:$XX$45000,AM$3,FALSE),"")</f>
        <v>0</v>
      </c>
      <c r="AN64" s="43">
        <f>IF($W64=1,VLOOKUP($Y64,data!$A$2:$XX$45000,AN$3,FALSE),"")</f>
        <v>0</v>
      </c>
      <c r="AO64" s="2"/>
    </row>
    <row r="65" spans="1:41">
      <c r="A65" s="2"/>
      <c r="B65" s="2"/>
      <c r="C65" s="2"/>
      <c r="D65" s="2"/>
      <c r="E65" s="2"/>
      <c r="F65" s="2"/>
      <c r="G65" s="2"/>
      <c r="H65" s="2"/>
      <c r="I65" s="2"/>
      <c r="J65" s="2"/>
      <c r="K65" s="2">
        <f t="shared" si="0"/>
        <v>0</v>
      </c>
      <c r="L65" s="38">
        <f t="shared" si="1"/>
        <v>0</v>
      </c>
      <c r="M65" s="2"/>
      <c r="N65" s="2"/>
      <c r="O65" s="2"/>
      <c r="P65" s="2"/>
      <c r="Q65" s="2"/>
      <c r="R65" s="2"/>
      <c r="S65" s="2"/>
      <c r="T65" s="2"/>
      <c r="U65" s="34" t="s">
        <v>724</v>
      </c>
      <c r="V65" s="34">
        <f>VLOOKUP(U65,KEY!$Q$2:$R$1001,2,FALSE)</f>
        <v>36</v>
      </c>
      <c r="W65" s="33">
        <f t="shared" si="2"/>
        <v>1</v>
      </c>
      <c r="X65" s="35">
        <v>34</v>
      </c>
      <c r="Y65" s="24">
        <f>IF($W65=1,VLOOKUP($AA$25,'CROSSWALK REGION'!$A$2:$CE$13,$V65,FALSE),"")</f>
        <v>111312503</v>
      </c>
      <c r="Z65" s="2"/>
      <c r="AA65" s="2" t="str">
        <f>IF($W65=1,VLOOKUP($Y65,data!$A$2:$XX$45000,AA$3,FALSE),"")</f>
        <v>Huntingdon Area SD</v>
      </c>
      <c r="AB65" s="40">
        <f>IF($W65=1,VLOOKUP($Y65,data!$A$2:$XX$45000,AB$3,FALSE),"")</f>
        <v>9952016</v>
      </c>
      <c r="AC65" s="40">
        <f>IF($W65=1,VLOOKUP($Y65,data!$A$2:$XX$45000,AC$3,FALSE),"")</f>
        <v>51535</v>
      </c>
      <c r="AD65" s="41">
        <f>IF($W65=1,VLOOKUP($Y65,data!$A$2:$XX$45000,AD$3,FALSE),"")</f>
        <v>0.52</v>
      </c>
      <c r="AE65" s="42">
        <f>IF($W65=1,VLOOKUP($Y65,data!$A$2:$XX$45000,AE$3,FALSE),"")</f>
        <v>1470314</v>
      </c>
      <c r="AF65" s="40">
        <f>IF($W65=1,VLOOKUP($Y65,data!$A$2:$XX$45000,AF$3,FALSE),"")</f>
        <v>568094.9375</v>
      </c>
      <c r="AG65" s="6">
        <f>IF($W65=1,VLOOKUP($Y65,data!$A$2:$XX$45000,AG$3,FALSE),"")</f>
        <v>62.966403961181641</v>
      </c>
      <c r="AH65" s="41">
        <f>IF($W65=1,VLOOKUP($Y65,data!$A$2:$XX$45000,AH$3,FALSE),"")</f>
        <v>0</v>
      </c>
      <c r="AI65" s="42">
        <f>IF($W65=1,VLOOKUP($Y65,data!$A$2:$XX$45000,AI$3,FALSE),"")</f>
        <v>1898796</v>
      </c>
      <c r="AJ65" s="40">
        <f>IF($W65=1,VLOOKUP($Y65,data!$A$2:$XX$45000,AJ$3,FALSE),"")</f>
        <v>62361</v>
      </c>
      <c r="AK65" s="41">
        <f>IF($W65=1,VLOOKUP($Y65,data!$A$2:$XX$45000,AK$3,FALSE),"")</f>
        <v>3.4000000000000004</v>
      </c>
      <c r="AL65" s="42">
        <f>IF($W65=1,VLOOKUP($Y65,data!$A$2:$XX$45000,AL$3,FALSE),"")</f>
        <v>0</v>
      </c>
      <c r="AM65" s="40">
        <f>IF($W65=1,VLOOKUP($Y65,data!$A$2:$XX$45000,AM$3,FALSE),"")</f>
        <v>0</v>
      </c>
      <c r="AN65" s="43">
        <f>IF($W65=1,VLOOKUP($Y65,data!$A$2:$XX$45000,AN$3,FALSE),"")</f>
        <v>0</v>
      </c>
      <c r="AO65" s="2"/>
    </row>
    <row r="66" spans="1:41">
      <c r="A66" s="2"/>
      <c r="B66" s="2"/>
      <c r="C66" s="2"/>
      <c r="D66" s="2"/>
      <c r="E66" s="2"/>
      <c r="F66" s="2"/>
      <c r="G66" s="2"/>
      <c r="H66" s="2"/>
      <c r="I66" s="2"/>
      <c r="J66" s="2"/>
      <c r="K66" s="2">
        <f t="shared" si="0"/>
        <v>0</v>
      </c>
      <c r="L66" s="38">
        <f t="shared" si="1"/>
        <v>0</v>
      </c>
      <c r="M66" s="2"/>
      <c r="N66" s="2"/>
      <c r="O66" s="2"/>
      <c r="P66" s="2"/>
      <c r="Q66" s="2"/>
      <c r="R66" s="2"/>
      <c r="S66" s="2"/>
      <c r="T66" s="2"/>
      <c r="U66" s="34" t="s">
        <v>725</v>
      </c>
      <c r="V66" s="34">
        <f>VLOOKUP(U66,KEY!$Q$2:$R$1001,2,FALSE)</f>
        <v>37</v>
      </c>
      <c r="W66" s="33">
        <f t="shared" si="2"/>
        <v>1</v>
      </c>
      <c r="X66" s="35">
        <v>35</v>
      </c>
      <c r="Y66" s="24">
        <f>IF($W66=1,VLOOKUP($AA$25,'CROSSWALK REGION'!$A$2:$CE$13,$V66,FALSE),"")</f>
        <v>111312804</v>
      </c>
      <c r="Z66" s="2"/>
      <c r="AA66" s="2" t="str">
        <f>IF($W66=1,VLOOKUP($Y66,data!$A$2:$XX$45000,AA$3,FALSE),"")</f>
        <v>Juniata Valley SD</v>
      </c>
      <c r="AB66" s="40">
        <f>IF($W66=1,VLOOKUP($Y66,data!$A$2:$XX$45000,AB$3,FALSE),"")</f>
        <v>5893907</v>
      </c>
      <c r="AC66" s="40">
        <f>IF($W66=1,VLOOKUP($Y66,data!$A$2:$XX$45000,AC$3,FALSE),"")</f>
        <v>23420</v>
      </c>
      <c r="AD66" s="41">
        <f>IF($W66=1,VLOOKUP($Y66,data!$A$2:$XX$45000,AD$3,FALSE),"")</f>
        <v>0.4</v>
      </c>
      <c r="AE66" s="42">
        <f>IF($W66=1,VLOOKUP($Y66,data!$A$2:$XX$45000,AE$3,FALSE),"")</f>
        <v>967883</v>
      </c>
      <c r="AF66" s="40">
        <f>IF($W66=1,VLOOKUP($Y66,data!$A$2:$XX$45000,AF$3,FALSE),"")</f>
        <v>412669.15625</v>
      </c>
      <c r="AG66" s="6">
        <f>IF($W66=1,VLOOKUP($Y66,data!$A$2:$XX$45000,AG$3,FALSE),"")</f>
        <v>74.326164245605469</v>
      </c>
      <c r="AH66" s="41">
        <f>IF($W66=1,VLOOKUP($Y66,data!$A$2:$XX$45000,AH$3,FALSE),"")</f>
        <v>0</v>
      </c>
      <c r="AI66" s="42">
        <f>IF($W66=1,VLOOKUP($Y66,data!$A$2:$XX$45000,AI$3,FALSE),"")</f>
        <v>659196</v>
      </c>
      <c r="AJ66" s="40">
        <f>IF($W66=1,VLOOKUP($Y66,data!$A$2:$XX$45000,AJ$3,FALSE),"")</f>
        <v>-489</v>
      </c>
      <c r="AK66" s="41">
        <f>IF($W66=1,VLOOKUP($Y66,data!$A$2:$XX$45000,AK$3,FALSE),"")</f>
        <v>-6.9999999999999993E-2</v>
      </c>
      <c r="AL66" s="42">
        <f>IF($W66=1,VLOOKUP($Y66,data!$A$2:$XX$45000,AL$3,FALSE),"")</f>
        <v>80350</v>
      </c>
      <c r="AM66" s="40">
        <f>IF($W66=1,VLOOKUP($Y66,data!$A$2:$XX$45000,AM$3,FALSE),"")</f>
        <v>-37462</v>
      </c>
      <c r="AN66" s="43">
        <f>IF($W66=1,VLOOKUP($Y66,data!$A$2:$XX$45000,AN$3,FALSE),"")</f>
        <v>-31.798118591308594</v>
      </c>
      <c r="AO66" s="2"/>
    </row>
    <row r="67" spans="1:41">
      <c r="A67" s="2"/>
      <c r="B67" s="2"/>
      <c r="C67" s="2"/>
      <c r="D67" s="2"/>
      <c r="E67" s="2"/>
      <c r="F67" s="2"/>
      <c r="G67" s="2"/>
      <c r="H67" s="2"/>
      <c r="I67" s="2"/>
      <c r="J67" s="2"/>
      <c r="K67" s="2">
        <f t="shared" si="0"/>
        <v>0</v>
      </c>
      <c r="L67" s="38">
        <f t="shared" si="1"/>
        <v>0</v>
      </c>
      <c r="M67" s="2"/>
      <c r="N67" s="2"/>
      <c r="O67" s="2"/>
      <c r="P67" s="2"/>
      <c r="Q67" s="2"/>
      <c r="R67" s="2"/>
      <c r="S67" s="2"/>
      <c r="T67" s="2"/>
      <c r="U67" s="34" t="s">
        <v>726</v>
      </c>
      <c r="V67" s="34">
        <f>VLOOKUP(U67,KEY!$Q$2:$R$1001,2,FALSE)</f>
        <v>38</v>
      </c>
      <c r="W67" s="33">
        <f t="shared" si="2"/>
        <v>1</v>
      </c>
      <c r="X67" s="35">
        <v>36</v>
      </c>
      <c r="Y67" s="24">
        <f>IF($W67=1,VLOOKUP($AA$25,'CROSSWALK REGION'!$A$2:$CE$13,$V67,FALSE),"")</f>
        <v>111316003</v>
      </c>
      <c r="Z67" s="2"/>
      <c r="AA67" s="2" t="str">
        <f>IF($W67=1,VLOOKUP($Y67,data!$A$2:$XX$45000,AA$3,FALSE),"")</f>
        <v>Mount Union Area SD</v>
      </c>
      <c r="AB67" s="40">
        <f>IF($W67=1,VLOOKUP($Y67,data!$A$2:$XX$45000,AB$3,FALSE),"")</f>
        <v>11216196</v>
      </c>
      <c r="AC67" s="40">
        <f>IF($W67=1,VLOOKUP($Y67,data!$A$2:$XX$45000,AC$3,FALSE),"")</f>
        <v>83506</v>
      </c>
      <c r="AD67" s="41">
        <f>IF($W67=1,VLOOKUP($Y67,data!$A$2:$XX$45000,AD$3,FALSE),"")</f>
        <v>0.75</v>
      </c>
      <c r="AE67" s="42">
        <f>IF($W67=1,VLOOKUP($Y67,data!$A$2:$XX$45000,AE$3,FALSE),"")</f>
        <v>1360372</v>
      </c>
      <c r="AF67" s="40">
        <f>IF($W67=1,VLOOKUP($Y67,data!$A$2:$XX$45000,AF$3,FALSE),"")</f>
        <v>512941.375</v>
      </c>
      <c r="AG67" s="6">
        <f>IF($W67=1,VLOOKUP($Y67,data!$A$2:$XX$45000,AG$3,FALSE),"")</f>
        <v>60.529010772705078</v>
      </c>
      <c r="AH67" s="41">
        <f>IF($W67=1,VLOOKUP($Y67,data!$A$2:$XX$45000,AH$3,FALSE),"")</f>
        <v>0</v>
      </c>
      <c r="AI67" s="42">
        <f>IF($W67=1,VLOOKUP($Y67,data!$A$2:$XX$45000,AI$3,FALSE),"")</f>
        <v>1251324</v>
      </c>
      <c r="AJ67" s="40">
        <f>IF($W67=1,VLOOKUP($Y67,data!$A$2:$XX$45000,AJ$3,FALSE),"")</f>
        <v>15319</v>
      </c>
      <c r="AK67" s="41">
        <f>IF($W67=1,VLOOKUP($Y67,data!$A$2:$XX$45000,AK$3,FALSE),"")</f>
        <v>1.24</v>
      </c>
      <c r="AL67" s="42">
        <f>IF($W67=1,VLOOKUP($Y67,data!$A$2:$XX$45000,AL$3,FALSE),"")</f>
        <v>95157</v>
      </c>
      <c r="AM67" s="40">
        <f>IF($W67=1,VLOOKUP($Y67,data!$A$2:$XX$45000,AM$3,FALSE),"")</f>
        <v>0</v>
      </c>
      <c r="AN67" s="43">
        <f>IF($W67=1,VLOOKUP($Y67,data!$A$2:$XX$45000,AN$3,FALSE),"")</f>
        <v>0</v>
      </c>
      <c r="AO67" s="2"/>
    </row>
    <row r="68" spans="1:41">
      <c r="A68" s="2"/>
      <c r="B68" s="2"/>
      <c r="C68" s="2"/>
      <c r="D68" s="2"/>
      <c r="E68" s="2"/>
      <c r="F68" s="2"/>
      <c r="G68" s="2"/>
      <c r="H68" s="2"/>
      <c r="I68" s="2"/>
      <c r="J68" s="2"/>
      <c r="K68" s="2">
        <f t="shared" si="0"/>
        <v>0</v>
      </c>
      <c r="L68" s="38">
        <f t="shared" si="1"/>
        <v>0</v>
      </c>
      <c r="M68" s="2"/>
      <c r="N68" s="2"/>
      <c r="O68" s="2"/>
      <c r="P68" s="2"/>
      <c r="Q68" s="2"/>
      <c r="R68" s="2"/>
      <c r="S68" s="2"/>
      <c r="T68" s="2"/>
      <c r="U68" s="34" t="s">
        <v>727</v>
      </c>
      <c r="V68" s="34">
        <f>VLOOKUP(U68,KEY!$Q$2:$R$1001,2,FALSE)</f>
        <v>39</v>
      </c>
      <c r="W68" s="33">
        <f t="shared" si="2"/>
        <v>1</v>
      </c>
      <c r="X68" s="35">
        <v>37</v>
      </c>
      <c r="Y68" s="24">
        <f>IF($W68=1,VLOOKUP($AA$25,'CROSSWALK REGION'!$A$2:$CE$13,$V68,FALSE),"")</f>
        <v>111317503</v>
      </c>
      <c r="Z68" s="2"/>
      <c r="AA68" s="2" t="str">
        <f>IF($W68=1,VLOOKUP($Y68,data!$A$2:$XX$45000,AA$3,FALSE),"")</f>
        <v>Southern Huntingdon County SD</v>
      </c>
      <c r="AB68" s="40">
        <f>IF($W68=1,VLOOKUP($Y68,data!$A$2:$XX$45000,AB$3,FALSE),"")</f>
        <v>8044226</v>
      </c>
      <c r="AC68" s="40">
        <f>IF($W68=1,VLOOKUP($Y68,data!$A$2:$XX$45000,AC$3,FALSE),"")</f>
        <v>34400</v>
      </c>
      <c r="AD68" s="41">
        <f>IF($W68=1,VLOOKUP($Y68,data!$A$2:$XX$45000,AD$3,FALSE),"")</f>
        <v>0.43</v>
      </c>
      <c r="AE68" s="42">
        <f>IF($W68=1,VLOOKUP($Y68,data!$A$2:$XX$45000,AE$3,FALSE),"")</f>
        <v>1019139</v>
      </c>
      <c r="AF68" s="40">
        <f>IF($W68=1,VLOOKUP($Y68,data!$A$2:$XX$45000,AF$3,FALSE),"")</f>
        <v>390437.6875</v>
      </c>
      <c r="AG68" s="6">
        <f>IF($W68=1,VLOOKUP($Y68,data!$A$2:$XX$45000,AG$3,FALSE),"")</f>
        <v>62.102252960205078</v>
      </c>
      <c r="AH68" s="41">
        <f>IF($W68=1,VLOOKUP($Y68,data!$A$2:$XX$45000,AH$3,FALSE),"")</f>
        <v>0</v>
      </c>
      <c r="AI68" s="42">
        <f>IF($W68=1,VLOOKUP($Y68,data!$A$2:$XX$45000,AI$3,FALSE),"")</f>
        <v>952566</v>
      </c>
      <c r="AJ68" s="40">
        <f>IF($W68=1,VLOOKUP($Y68,data!$A$2:$XX$45000,AJ$3,FALSE),"")</f>
        <v>17840</v>
      </c>
      <c r="AK68" s="41">
        <f>IF($W68=1,VLOOKUP($Y68,data!$A$2:$XX$45000,AK$3,FALSE),"")</f>
        <v>1.91</v>
      </c>
      <c r="AL68" s="42">
        <f>IF($W68=1,VLOOKUP($Y68,data!$A$2:$XX$45000,AL$3,FALSE),"")</f>
        <v>152332</v>
      </c>
      <c r="AM68" s="40">
        <f>IF($W68=1,VLOOKUP($Y68,data!$A$2:$XX$45000,AM$3,FALSE),"")</f>
        <v>130911</v>
      </c>
      <c r="AN68" s="43">
        <f>IF($W68=1,VLOOKUP($Y68,data!$A$2:$XX$45000,AN$3,FALSE),"")</f>
        <v>611.1339111328125</v>
      </c>
      <c r="AO68" s="2"/>
    </row>
    <row r="69" spans="1:41">
      <c r="A69" s="2"/>
      <c r="B69" s="2"/>
      <c r="C69" s="2"/>
      <c r="D69" s="2"/>
      <c r="E69" s="2"/>
      <c r="F69" s="2"/>
      <c r="G69" s="2"/>
      <c r="H69" s="2"/>
      <c r="I69" s="2"/>
      <c r="J69" s="2"/>
      <c r="K69" s="2">
        <f t="shared" si="0"/>
        <v>0</v>
      </c>
      <c r="L69" s="38">
        <f t="shared" si="1"/>
        <v>0</v>
      </c>
      <c r="M69" s="2"/>
      <c r="N69" s="2"/>
      <c r="O69" s="2"/>
      <c r="P69" s="2"/>
      <c r="Q69" s="2"/>
      <c r="R69" s="2"/>
      <c r="S69" s="2"/>
      <c r="T69" s="2"/>
      <c r="U69" s="34" t="s">
        <v>728</v>
      </c>
      <c r="V69" s="34">
        <f>VLOOKUP(U69,KEY!$Q$2:$R$1001,2,FALSE)</f>
        <v>40</v>
      </c>
      <c r="W69" s="33">
        <f t="shared" si="2"/>
        <v>1</v>
      </c>
      <c r="X69" s="35">
        <v>38</v>
      </c>
      <c r="Y69" s="24">
        <f>IF($W69=1,VLOOKUP($AA$25,'CROSSWALK REGION'!$A$2:$CE$13,$V69,FALSE),"")</f>
        <v>111444602</v>
      </c>
      <c r="Z69" s="2"/>
      <c r="AA69" s="2" t="str">
        <f>IF($W69=1,VLOOKUP($Y69,data!$A$2:$XX$45000,AA$3,FALSE),"")</f>
        <v>Mifflin County SD</v>
      </c>
      <c r="AB69" s="40">
        <f>IF($W69=1,VLOOKUP($Y69,data!$A$2:$XX$45000,AB$3,FALSE),"")</f>
        <v>27314391</v>
      </c>
      <c r="AC69" s="40">
        <f>IF($W69=1,VLOOKUP($Y69,data!$A$2:$XX$45000,AC$3,FALSE),"")</f>
        <v>236475</v>
      </c>
      <c r="AD69" s="41">
        <f>IF($W69=1,VLOOKUP($Y69,data!$A$2:$XX$45000,AD$3,FALSE),"")</f>
        <v>0.86999999999999988</v>
      </c>
      <c r="AE69" s="42">
        <f>IF($W69=1,VLOOKUP($Y69,data!$A$2:$XX$45000,AE$3,FALSE),"")</f>
        <v>5978841</v>
      </c>
      <c r="AF69" s="40">
        <f>IF($W69=1,VLOOKUP($Y69,data!$A$2:$XX$45000,AF$3,FALSE),"")</f>
        <v>2504994.25</v>
      </c>
      <c r="AG69" s="6">
        <f>IF($W69=1,VLOOKUP($Y69,data!$A$2:$XX$45000,AG$3,FALSE),"")</f>
        <v>72.110099792480469</v>
      </c>
      <c r="AH69" s="41">
        <f>IF($W69=1,VLOOKUP($Y69,data!$A$2:$XX$45000,AH$3,FALSE),"")</f>
        <v>0</v>
      </c>
      <c r="AI69" s="42">
        <f>IF($W69=1,VLOOKUP($Y69,data!$A$2:$XX$45000,AI$3,FALSE),"")</f>
        <v>4498684</v>
      </c>
      <c r="AJ69" s="40">
        <f>IF($W69=1,VLOOKUP($Y69,data!$A$2:$XX$45000,AJ$3,FALSE),"")</f>
        <v>69368</v>
      </c>
      <c r="AK69" s="41">
        <f>IF($W69=1,VLOOKUP($Y69,data!$A$2:$XX$45000,AK$3,FALSE),"")</f>
        <v>1.5699999999999998</v>
      </c>
      <c r="AL69" s="42">
        <f>IF($W69=1,VLOOKUP($Y69,data!$A$2:$XX$45000,AL$3,FALSE),"")</f>
        <v>0</v>
      </c>
      <c r="AM69" s="40">
        <f>IF($W69=1,VLOOKUP($Y69,data!$A$2:$XX$45000,AM$3,FALSE),"")</f>
        <v>0</v>
      </c>
      <c r="AN69" s="43">
        <f>IF($W69=1,VLOOKUP($Y69,data!$A$2:$XX$45000,AN$3,FALSE),"")</f>
        <v>0</v>
      </c>
      <c r="AO69" s="2"/>
    </row>
    <row r="70" spans="1:41">
      <c r="A70" s="2"/>
      <c r="B70" s="2"/>
      <c r="C70" s="2"/>
      <c r="D70" s="2"/>
      <c r="E70" s="2"/>
      <c r="F70" s="2"/>
      <c r="G70" s="2"/>
      <c r="H70" s="2"/>
      <c r="I70" s="2"/>
      <c r="J70" s="2"/>
      <c r="K70" s="2">
        <f t="shared" si="0"/>
        <v>0</v>
      </c>
      <c r="L70" s="38">
        <f t="shared" si="1"/>
        <v>0</v>
      </c>
      <c r="M70" s="2"/>
      <c r="N70" s="2"/>
      <c r="O70" s="2"/>
      <c r="P70" s="2"/>
      <c r="Q70" s="2"/>
      <c r="R70" s="2"/>
      <c r="S70" s="2"/>
      <c r="T70" s="2"/>
      <c r="U70" s="34" t="s">
        <v>729</v>
      </c>
      <c r="V70" s="34">
        <f>VLOOKUP(U70,KEY!$Q$2:$R$1001,2,FALSE)</f>
        <v>41</v>
      </c>
      <c r="W70" s="33">
        <f t="shared" si="2"/>
        <v>1</v>
      </c>
      <c r="X70" s="35">
        <v>39</v>
      </c>
      <c r="Y70" s="24">
        <f>IF($W70=1,VLOOKUP($AA$25,'CROSSWALK REGION'!$A$2:$CE$13,$V70,FALSE),"")</f>
        <v>116555003</v>
      </c>
      <c r="Z70" s="2"/>
      <c r="AA70" s="2" t="str">
        <f>IF($W70=1,VLOOKUP($Y70,data!$A$2:$XX$45000,AA$3,FALSE),"")</f>
        <v>Midd-West SD</v>
      </c>
      <c r="AB70" s="40">
        <f>IF($W70=1,VLOOKUP($Y70,data!$A$2:$XX$45000,AB$3,FALSE),"")</f>
        <v>11051092</v>
      </c>
      <c r="AC70" s="40">
        <f>IF($W70=1,VLOOKUP($Y70,data!$A$2:$XX$45000,AC$3,FALSE),"")</f>
        <v>86017</v>
      </c>
      <c r="AD70" s="41">
        <f>IF($W70=1,VLOOKUP($Y70,data!$A$2:$XX$45000,AD$3,FALSE),"")</f>
        <v>0.77999999999999992</v>
      </c>
      <c r="AE70" s="42">
        <f>IF($W70=1,VLOOKUP($Y70,data!$A$2:$XX$45000,AE$3,FALSE),"")</f>
        <v>1712108</v>
      </c>
      <c r="AF70" s="40">
        <f>IF($W70=1,VLOOKUP($Y70,data!$A$2:$XX$45000,AF$3,FALSE),"")</f>
        <v>666254.1875</v>
      </c>
      <c r="AG70" s="6">
        <f>IF($W70=1,VLOOKUP($Y70,data!$A$2:$XX$45000,AG$3,FALSE),"")</f>
        <v>63.704334259033203</v>
      </c>
      <c r="AH70" s="41">
        <f>IF($W70=1,VLOOKUP($Y70,data!$A$2:$XX$45000,AH$3,FALSE),"")</f>
        <v>0</v>
      </c>
      <c r="AI70" s="42">
        <f>IF($W70=1,VLOOKUP($Y70,data!$A$2:$XX$45000,AI$3,FALSE),"")</f>
        <v>1934692</v>
      </c>
      <c r="AJ70" s="40">
        <f>IF($W70=1,VLOOKUP($Y70,data!$A$2:$XX$45000,AJ$3,FALSE),"")</f>
        <v>29068</v>
      </c>
      <c r="AK70" s="41">
        <f>IF($W70=1,VLOOKUP($Y70,data!$A$2:$XX$45000,AK$3,FALSE),"")</f>
        <v>1.53</v>
      </c>
      <c r="AL70" s="42">
        <f>IF($W70=1,VLOOKUP($Y70,data!$A$2:$XX$45000,AL$3,FALSE),"")</f>
        <v>210008</v>
      </c>
      <c r="AM70" s="40">
        <f>IF($W70=1,VLOOKUP($Y70,data!$A$2:$XX$45000,AM$3,FALSE),"")</f>
        <v>61976</v>
      </c>
      <c r="AN70" s="43">
        <f>IF($W70=1,VLOOKUP($Y70,data!$A$2:$XX$45000,AN$3,FALSE),"")</f>
        <v>41.866622924804688</v>
      </c>
      <c r="AO70" s="2"/>
    </row>
    <row r="71" spans="1:41">
      <c r="A71" s="2"/>
      <c r="B71" s="2"/>
      <c r="C71" s="2"/>
      <c r="D71" s="2"/>
      <c r="E71" s="2"/>
      <c r="F71" s="2"/>
      <c r="G71" s="2"/>
      <c r="H71" s="2"/>
      <c r="I71" s="2"/>
      <c r="J71" s="2"/>
      <c r="K71" s="2">
        <f t="shared" si="0"/>
        <v>0</v>
      </c>
      <c r="L71" s="38">
        <f t="shared" si="1"/>
        <v>0</v>
      </c>
      <c r="M71" s="2"/>
      <c r="N71" s="2"/>
      <c r="O71" s="2"/>
      <c r="P71" s="2"/>
      <c r="Q71" s="2"/>
      <c r="R71" s="2"/>
      <c r="S71" s="2"/>
      <c r="T71" s="2"/>
      <c r="U71" s="34" t="s">
        <v>730</v>
      </c>
      <c r="V71" s="34">
        <f>VLOOKUP(U71,KEY!$Q$2:$R$1001,2,FALSE)</f>
        <v>42</v>
      </c>
      <c r="W71" s="33">
        <f t="shared" si="2"/>
        <v>1</v>
      </c>
      <c r="X71" s="35">
        <v>40</v>
      </c>
      <c r="Y71" s="24">
        <f>IF($W71=1,VLOOKUP($AA$25,'CROSSWALK REGION'!$A$2:$CE$13,$V71,FALSE),"")</f>
        <v>116557103</v>
      </c>
      <c r="Z71" s="2"/>
      <c r="AA71" s="2" t="str">
        <f>IF($W71=1,VLOOKUP($Y71,data!$A$2:$XX$45000,AA$3,FALSE),"")</f>
        <v>Selinsgrove Area SD</v>
      </c>
      <c r="AB71" s="40">
        <f>IF($W71=1,VLOOKUP($Y71,data!$A$2:$XX$45000,AB$3,FALSE),"")</f>
        <v>9899501</v>
      </c>
      <c r="AC71" s="40">
        <f>IF($W71=1,VLOOKUP($Y71,data!$A$2:$XX$45000,AC$3,FALSE),"")</f>
        <v>101234</v>
      </c>
      <c r="AD71" s="41">
        <f>IF($W71=1,VLOOKUP($Y71,data!$A$2:$XX$45000,AD$3,FALSE),"")</f>
        <v>1.03</v>
      </c>
      <c r="AE71" s="42">
        <f>IF($W71=1,VLOOKUP($Y71,data!$A$2:$XX$45000,AE$3,FALSE),"")</f>
        <v>1373436</v>
      </c>
      <c r="AF71" s="40">
        <f>IF($W71=1,VLOOKUP($Y71,data!$A$2:$XX$45000,AF$3,FALSE),"")</f>
        <v>477393.375</v>
      </c>
      <c r="AG71" s="6">
        <f>IF($W71=1,VLOOKUP($Y71,data!$A$2:$XX$45000,AG$3,FALSE),"")</f>
        <v>53.277973175048828</v>
      </c>
      <c r="AH71" s="41">
        <f>IF($W71=1,VLOOKUP($Y71,data!$A$2:$XX$45000,AH$3,FALSE),"")</f>
        <v>0</v>
      </c>
      <c r="AI71" s="42">
        <f>IF($W71=1,VLOOKUP($Y71,data!$A$2:$XX$45000,AI$3,FALSE),"")</f>
        <v>1813381</v>
      </c>
      <c r="AJ71" s="40">
        <f>IF($W71=1,VLOOKUP($Y71,data!$A$2:$XX$45000,AJ$3,FALSE),"")</f>
        <v>13920</v>
      </c>
      <c r="AK71" s="41">
        <f>IF($W71=1,VLOOKUP($Y71,data!$A$2:$XX$45000,AK$3,FALSE),"")</f>
        <v>0.77</v>
      </c>
      <c r="AL71" s="42">
        <f>IF($W71=1,VLOOKUP($Y71,data!$A$2:$XX$45000,AL$3,FALSE),"")</f>
        <v>88248</v>
      </c>
      <c r="AM71" s="40">
        <f>IF($W71=1,VLOOKUP($Y71,data!$A$2:$XX$45000,AM$3,FALSE),"")</f>
        <v>4256</v>
      </c>
      <c r="AN71" s="43">
        <f>IF($W71=1,VLOOKUP($Y71,data!$A$2:$XX$45000,AN$3,FALSE),"")</f>
        <v>5.0671491622924805</v>
      </c>
      <c r="AO71" s="2"/>
    </row>
    <row r="72" spans="1:41">
      <c r="A72" s="2"/>
      <c r="B72" s="2"/>
      <c r="C72" s="2"/>
      <c r="D72" s="2"/>
      <c r="E72" s="2"/>
      <c r="F72" s="2"/>
      <c r="G72" s="2"/>
      <c r="H72" s="2"/>
      <c r="I72" s="2"/>
      <c r="J72" s="2"/>
      <c r="K72" s="2">
        <f t="shared" si="0"/>
        <v>0</v>
      </c>
      <c r="L72" s="38">
        <f t="shared" si="1"/>
        <v>0</v>
      </c>
      <c r="M72" s="2"/>
      <c r="N72" s="2"/>
      <c r="O72" s="2"/>
      <c r="P72" s="2"/>
      <c r="Q72" s="2"/>
      <c r="R72" s="2"/>
      <c r="S72" s="2"/>
      <c r="T72" s="2"/>
      <c r="U72" s="34" t="s">
        <v>731</v>
      </c>
      <c r="V72" s="34">
        <f>VLOOKUP(U72,KEY!$Q$2:$R$1001,2,FALSE)</f>
        <v>43</v>
      </c>
      <c r="W72" s="33">
        <f t="shared" si="2"/>
        <v>1</v>
      </c>
      <c r="X72" s="35">
        <v>41</v>
      </c>
      <c r="Y72" s="24">
        <f>IF($W72=1,VLOOKUP($AA$25,'CROSSWALK REGION'!$A$2:$CE$13,$V72,FALSE),"")</f>
        <v>116604003</v>
      </c>
      <c r="Z72" s="2"/>
      <c r="AA72" s="2" t="str">
        <f>IF($W72=1,VLOOKUP($Y72,data!$A$2:$XX$45000,AA$3,FALSE),"")</f>
        <v>Lewisburg Area SD</v>
      </c>
      <c r="AB72" s="40">
        <f>IF($W72=1,VLOOKUP($Y72,data!$A$2:$XX$45000,AB$3,FALSE),"")</f>
        <v>6471206</v>
      </c>
      <c r="AC72" s="40">
        <f>IF($W72=1,VLOOKUP($Y72,data!$A$2:$XX$45000,AC$3,FALSE),"")</f>
        <v>51382</v>
      </c>
      <c r="AD72" s="41">
        <f>IF($W72=1,VLOOKUP($Y72,data!$A$2:$XX$45000,AD$3,FALSE),"")</f>
        <v>0.8</v>
      </c>
      <c r="AE72" s="42">
        <f>IF($W72=1,VLOOKUP($Y72,data!$A$2:$XX$45000,AE$3,FALSE),"")</f>
        <v>375872</v>
      </c>
      <c r="AF72" s="40">
        <f>IF($W72=1,VLOOKUP($Y72,data!$A$2:$XX$45000,AF$3,FALSE),"")</f>
        <v>103737.2890625</v>
      </c>
      <c r="AG72" s="6">
        <f>IF($W72=1,VLOOKUP($Y72,data!$A$2:$XX$45000,AG$3,FALSE),"")</f>
        <v>38.119831085205078</v>
      </c>
      <c r="AH72" s="41">
        <f>IF($W72=1,VLOOKUP($Y72,data!$A$2:$XX$45000,AH$3,FALSE),"")</f>
        <v>0</v>
      </c>
      <c r="AI72" s="42">
        <f>IF($W72=1,VLOOKUP($Y72,data!$A$2:$XX$45000,AI$3,FALSE),"")</f>
        <v>1345268</v>
      </c>
      <c r="AJ72" s="40">
        <f>IF($W72=1,VLOOKUP($Y72,data!$A$2:$XX$45000,AJ$3,FALSE),"")</f>
        <v>22774</v>
      </c>
      <c r="AK72" s="41">
        <f>IF($W72=1,VLOOKUP($Y72,data!$A$2:$XX$45000,AK$3,FALSE),"")</f>
        <v>1.72</v>
      </c>
      <c r="AL72" s="42">
        <f>IF($W72=1,VLOOKUP($Y72,data!$A$2:$XX$45000,AL$3,FALSE),"")</f>
        <v>0</v>
      </c>
      <c r="AM72" s="40">
        <f>IF($W72=1,VLOOKUP($Y72,data!$A$2:$XX$45000,AM$3,FALSE),"")</f>
        <v>0</v>
      </c>
      <c r="AN72" s="43">
        <f>IF($W72=1,VLOOKUP($Y72,data!$A$2:$XX$45000,AN$3,FALSE),"")</f>
        <v>0</v>
      </c>
      <c r="AO72" s="2"/>
    </row>
    <row r="73" spans="1:41">
      <c r="A73" s="2"/>
      <c r="B73" s="2"/>
      <c r="C73" s="2"/>
      <c r="D73" s="2"/>
      <c r="E73" s="2"/>
      <c r="F73" s="2"/>
      <c r="G73" s="2"/>
      <c r="H73" s="2"/>
      <c r="I73" s="2"/>
      <c r="J73" s="2"/>
      <c r="K73" s="2">
        <f t="shared" si="0"/>
        <v>0</v>
      </c>
      <c r="L73" s="38">
        <f t="shared" si="1"/>
        <v>0</v>
      </c>
      <c r="M73" s="2"/>
      <c r="N73" s="2"/>
      <c r="O73" s="2"/>
      <c r="P73" s="2"/>
      <c r="Q73" s="2"/>
      <c r="R73" s="2"/>
      <c r="S73" s="2"/>
      <c r="T73" s="2"/>
      <c r="U73" s="34" t="s">
        <v>732</v>
      </c>
      <c r="V73" s="34">
        <f>VLOOKUP(U73,KEY!$Q$2:$R$1001,2,FALSE)</f>
        <v>44</v>
      </c>
      <c r="W73" s="33">
        <f t="shared" si="2"/>
        <v>1</v>
      </c>
      <c r="X73" s="35">
        <v>42</v>
      </c>
      <c r="Y73" s="24">
        <f>IF($W73=1,VLOOKUP($AA$25,'CROSSWALK REGION'!$A$2:$CE$13,$V73,FALSE),"")</f>
        <v>116605003</v>
      </c>
      <c r="Z73" s="2"/>
      <c r="AA73" s="2" t="str">
        <f>IF($W73=1,VLOOKUP($Y73,data!$A$2:$XX$45000,AA$3,FALSE),"")</f>
        <v>Mifflinburg Area SD</v>
      </c>
      <c r="AB73" s="40">
        <f>IF($W73=1,VLOOKUP($Y73,data!$A$2:$XX$45000,AB$3,FALSE),"")</f>
        <v>10011145</v>
      </c>
      <c r="AC73" s="40">
        <f>IF($W73=1,VLOOKUP($Y73,data!$A$2:$XX$45000,AC$3,FALSE),"")</f>
        <v>90025</v>
      </c>
      <c r="AD73" s="41">
        <f>IF($W73=1,VLOOKUP($Y73,data!$A$2:$XX$45000,AD$3,FALSE),"")</f>
        <v>0.91</v>
      </c>
      <c r="AE73" s="42">
        <f>IF($W73=1,VLOOKUP($Y73,data!$A$2:$XX$45000,AE$3,FALSE),"")</f>
        <v>888684</v>
      </c>
      <c r="AF73" s="40">
        <f>IF($W73=1,VLOOKUP($Y73,data!$A$2:$XX$45000,AF$3,FALSE),"")</f>
        <v>266968.03125</v>
      </c>
      <c r="AG73" s="6">
        <f>IF($W73=1,VLOOKUP($Y73,data!$A$2:$XX$45000,AG$3,FALSE),"")</f>
        <v>42.940509796142578</v>
      </c>
      <c r="AH73" s="41">
        <f>IF($W73=1,VLOOKUP($Y73,data!$A$2:$XX$45000,AH$3,FALSE),"")</f>
        <v>0</v>
      </c>
      <c r="AI73" s="42">
        <f>IF($W73=1,VLOOKUP($Y73,data!$A$2:$XX$45000,AI$3,FALSE),"")</f>
        <v>1638328</v>
      </c>
      <c r="AJ73" s="40">
        <f>IF($W73=1,VLOOKUP($Y73,data!$A$2:$XX$45000,AJ$3,FALSE),"")</f>
        <v>30765</v>
      </c>
      <c r="AK73" s="41">
        <f>IF($W73=1,VLOOKUP($Y73,data!$A$2:$XX$45000,AK$3,FALSE),"")</f>
        <v>1.91</v>
      </c>
      <c r="AL73" s="42">
        <f>IF($W73=1,VLOOKUP($Y73,data!$A$2:$XX$45000,AL$3,FALSE),"")</f>
        <v>133034</v>
      </c>
      <c r="AM73" s="40">
        <f>IF($W73=1,VLOOKUP($Y73,data!$A$2:$XX$45000,AM$3,FALSE),"")</f>
        <v>-15283</v>
      </c>
      <c r="AN73" s="43">
        <f>IF($W73=1,VLOOKUP($Y73,data!$A$2:$XX$45000,AN$3,FALSE),"")</f>
        <v>-10.304280281066895</v>
      </c>
      <c r="AO73" s="2"/>
    </row>
    <row r="74" spans="1:41">
      <c r="A74" s="2"/>
      <c r="B74" s="2"/>
      <c r="C74" s="2"/>
      <c r="D74" s="2"/>
      <c r="E74" s="2"/>
      <c r="F74" s="2"/>
      <c r="G74" s="2"/>
      <c r="H74" s="2"/>
      <c r="I74" s="2"/>
      <c r="J74" s="2"/>
      <c r="K74" s="2">
        <f t="shared" si="0"/>
        <v>0</v>
      </c>
      <c r="L74" s="38">
        <f t="shared" si="1"/>
        <v>0</v>
      </c>
      <c r="M74" s="2"/>
      <c r="N74" s="2"/>
      <c r="O74" s="2"/>
      <c r="P74" s="2"/>
      <c r="Q74" s="2"/>
      <c r="R74" s="2"/>
      <c r="S74" s="2"/>
      <c r="T74" s="2"/>
      <c r="U74" s="34" t="s">
        <v>733</v>
      </c>
      <c r="V74" s="34">
        <f>VLOOKUP(U74,KEY!$Q$2:$R$1001,2,FALSE)</f>
        <v>45</v>
      </c>
      <c r="W74" s="33">
        <f t="shared" si="2"/>
        <v>1</v>
      </c>
      <c r="X74" s="35">
        <v>43</v>
      </c>
      <c r="Y74" s="24">
        <f>IF($W74=1,VLOOKUP($AA$25,'CROSSWALK REGION'!$A$2:$CE$13,$V74,FALSE),"")</f>
        <v>117412003</v>
      </c>
      <c r="Z74" s="2"/>
      <c r="AA74" s="2" t="str">
        <f>IF($W74=1,VLOOKUP($Y74,data!$A$2:$XX$45000,AA$3,FALSE),"")</f>
        <v>East Lycoming SD</v>
      </c>
      <c r="AB74" s="40">
        <f>IF($W74=1,VLOOKUP($Y74,data!$A$2:$XX$45000,AB$3,FALSE),"")</f>
        <v>9594157</v>
      </c>
      <c r="AC74" s="40">
        <f>IF($W74=1,VLOOKUP($Y74,data!$A$2:$XX$45000,AC$3,FALSE),"")</f>
        <v>69122</v>
      </c>
      <c r="AD74" s="41">
        <f>IF($W74=1,VLOOKUP($Y74,data!$A$2:$XX$45000,AD$3,FALSE),"")</f>
        <v>0.73</v>
      </c>
      <c r="AE74" s="42">
        <f>IF($W74=1,VLOOKUP($Y74,data!$A$2:$XX$45000,AE$3,FALSE),"")</f>
        <v>1416538</v>
      </c>
      <c r="AF74" s="40">
        <f>IF($W74=1,VLOOKUP($Y74,data!$A$2:$XX$45000,AF$3,FALSE),"")</f>
        <v>574457.0625</v>
      </c>
      <c r="AG74" s="6">
        <f>IF($W74=1,VLOOKUP($Y74,data!$A$2:$XX$45000,AG$3,FALSE),"")</f>
        <v>68.21875</v>
      </c>
      <c r="AH74" s="41">
        <f>IF($W74=1,VLOOKUP($Y74,data!$A$2:$XX$45000,AH$3,FALSE),"")</f>
        <v>0</v>
      </c>
      <c r="AI74" s="42">
        <f>IF($W74=1,VLOOKUP($Y74,data!$A$2:$XX$45000,AI$3,FALSE),"")</f>
        <v>1409213</v>
      </c>
      <c r="AJ74" s="40">
        <f>IF($W74=1,VLOOKUP($Y74,data!$A$2:$XX$45000,AJ$3,FALSE),"")</f>
        <v>46660</v>
      </c>
      <c r="AK74" s="41">
        <f>IF($W74=1,VLOOKUP($Y74,data!$A$2:$XX$45000,AK$3,FALSE),"")</f>
        <v>3.42</v>
      </c>
      <c r="AL74" s="42">
        <f>IF($W74=1,VLOOKUP($Y74,data!$A$2:$XX$45000,AL$3,FALSE),"")</f>
        <v>0</v>
      </c>
      <c r="AM74" s="40">
        <f>IF($W74=1,VLOOKUP($Y74,data!$A$2:$XX$45000,AM$3,FALSE),"")</f>
        <v>0</v>
      </c>
      <c r="AN74" s="43">
        <f>IF($W74=1,VLOOKUP($Y74,data!$A$2:$XX$45000,AN$3,FALSE),"")</f>
        <v>0</v>
      </c>
      <c r="AO74" s="2"/>
    </row>
    <row r="75" spans="1:41">
      <c r="A75" s="2"/>
      <c r="B75" s="2"/>
      <c r="C75" s="2"/>
      <c r="D75" s="2"/>
      <c r="E75" s="2"/>
      <c r="F75" s="2"/>
      <c r="G75" s="2"/>
      <c r="H75" s="2"/>
      <c r="I75" s="2"/>
      <c r="J75" s="2"/>
      <c r="K75" s="2">
        <f t="shared" si="0"/>
        <v>0</v>
      </c>
      <c r="L75" s="38">
        <f t="shared" si="1"/>
        <v>0</v>
      </c>
      <c r="M75" s="2"/>
      <c r="N75" s="2"/>
      <c r="O75" s="2"/>
      <c r="P75" s="2"/>
      <c r="Q75" s="2"/>
      <c r="R75" s="2"/>
      <c r="S75" s="2"/>
      <c r="T75" s="2"/>
      <c r="U75" s="34" t="s">
        <v>734</v>
      </c>
      <c r="V75" s="34">
        <f>VLOOKUP(U75,KEY!$Q$2:$R$1001,2,FALSE)</f>
        <v>46</v>
      </c>
      <c r="W75" s="33">
        <f t="shared" si="2"/>
        <v>1</v>
      </c>
      <c r="X75" s="35">
        <v>44</v>
      </c>
      <c r="Y75" s="24">
        <f>IF($W75=1,VLOOKUP($AA$25,'CROSSWALK REGION'!$A$2:$CE$13,$V75,FALSE),"")</f>
        <v>117414003</v>
      </c>
      <c r="Z75" s="2"/>
      <c r="AA75" s="2" t="str">
        <f>IF($W75=1,VLOOKUP($Y75,data!$A$2:$XX$45000,AA$3,FALSE),"")</f>
        <v>Jersey Shore Area SD</v>
      </c>
      <c r="AB75" s="40">
        <f>IF($W75=1,VLOOKUP($Y75,data!$A$2:$XX$45000,AB$3,FALSE),"")</f>
        <v>15074494</v>
      </c>
      <c r="AC75" s="40">
        <f>IF($W75=1,VLOOKUP($Y75,data!$A$2:$XX$45000,AC$3,FALSE),"")</f>
        <v>63678</v>
      </c>
      <c r="AD75" s="41">
        <f>IF($W75=1,VLOOKUP($Y75,data!$A$2:$XX$45000,AD$3,FALSE),"")</f>
        <v>0.42</v>
      </c>
      <c r="AE75" s="42">
        <f>IF($W75=1,VLOOKUP($Y75,data!$A$2:$XX$45000,AE$3,FALSE),"")</f>
        <v>926763</v>
      </c>
      <c r="AF75" s="40">
        <f>IF($W75=1,VLOOKUP($Y75,data!$A$2:$XX$45000,AF$3,FALSE),"")</f>
        <v>218748.703125</v>
      </c>
      <c r="AG75" s="6">
        <f>IF($W75=1,VLOOKUP($Y75,data!$A$2:$XX$45000,AG$3,FALSE),"")</f>
        <v>30.896087646484375</v>
      </c>
      <c r="AH75" s="41">
        <f>IF($W75=1,VLOOKUP($Y75,data!$A$2:$XX$45000,AH$3,FALSE),"")</f>
        <v>0</v>
      </c>
      <c r="AI75" s="42">
        <f>IF($W75=1,VLOOKUP($Y75,data!$A$2:$XX$45000,AI$3,FALSE),"")</f>
        <v>2247882</v>
      </c>
      <c r="AJ75" s="40">
        <f>IF($W75=1,VLOOKUP($Y75,data!$A$2:$XX$45000,AJ$3,FALSE),"")</f>
        <v>34670</v>
      </c>
      <c r="AK75" s="41">
        <f>IF($W75=1,VLOOKUP($Y75,data!$A$2:$XX$45000,AK$3,FALSE),"")</f>
        <v>1.5699999999999998</v>
      </c>
      <c r="AL75" s="42">
        <f>IF($W75=1,VLOOKUP($Y75,data!$A$2:$XX$45000,AL$3,FALSE),"")</f>
        <v>252777</v>
      </c>
      <c r="AM75" s="40">
        <f>IF($W75=1,VLOOKUP($Y75,data!$A$2:$XX$45000,AM$3,FALSE),"")</f>
        <v>21448</v>
      </c>
      <c r="AN75" s="43">
        <f>IF($W75=1,VLOOKUP($Y75,data!$A$2:$XX$45000,AN$3,FALSE),"")</f>
        <v>9.2716436386108398</v>
      </c>
      <c r="AO75" s="2"/>
    </row>
    <row r="76" spans="1:41">
      <c r="A76" s="2"/>
      <c r="B76" s="2"/>
      <c r="C76" s="2"/>
      <c r="D76" s="2"/>
      <c r="E76" s="2"/>
      <c r="F76" s="2"/>
      <c r="G76" s="2"/>
      <c r="H76" s="2"/>
      <c r="I76" s="2"/>
      <c r="J76" s="2"/>
      <c r="K76" s="2">
        <f t="shared" si="0"/>
        <v>0</v>
      </c>
      <c r="L76" s="38">
        <f t="shared" si="1"/>
        <v>0</v>
      </c>
      <c r="M76" s="2"/>
      <c r="N76" s="2"/>
      <c r="O76" s="2"/>
      <c r="P76" s="2"/>
      <c r="Q76" s="2"/>
      <c r="R76" s="2"/>
      <c r="S76" s="2"/>
      <c r="T76" s="2"/>
      <c r="U76" s="34" t="s">
        <v>735</v>
      </c>
      <c r="V76" s="34">
        <f>VLOOKUP(U76,KEY!$Q$2:$R$1001,2,FALSE)</f>
        <v>47</v>
      </c>
      <c r="W76" s="33">
        <f t="shared" si="2"/>
        <v>1</v>
      </c>
      <c r="X76" s="35">
        <v>45</v>
      </c>
      <c r="Y76" s="24">
        <f>IF($W76=1,VLOOKUP($AA$25,'CROSSWALK REGION'!$A$2:$CE$13,$V76,FALSE),"")</f>
        <v>117414203</v>
      </c>
      <c r="Z76" s="2"/>
      <c r="AA76" s="2" t="str">
        <f>IF($W76=1,VLOOKUP($Y76,data!$A$2:$XX$45000,AA$3,FALSE),"")</f>
        <v>Loyalsock Township SD</v>
      </c>
      <c r="AB76" s="40">
        <f>IF($W76=1,VLOOKUP($Y76,data!$A$2:$XX$45000,AB$3,FALSE),"")</f>
        <v>4926209</v>
      </c>
      <c r="AC76" s="40">
        <f>IF($W76=1,VLOOKUP($Y76,data!$A$2:$XX$45000,AC$3,FALSE),"")</f>
        <v>78191</v>
      </c>
      <c r="AD76" s="41">
        <f>IF($W76=1,VLOOKUP($Y76,data!$A$2:$XX$45000,AD$3,FALSE),"")</f>
        <v>1.6099999999999999</v>
      </c>
      <c r="AE76" s="42">
        <f>IF($W76=1,VLOOKUP($Y76,data!$A$2:$XX$45000,AE$3,FALSE),"")</f>
        <v>1508050</v>
      </c>
      <c r="AF76" s="40">
        <f>IF($W76=1,VLOOKUP($Y76,data!$A$2:$XX$45000,AF$3,FALSE),"")</f>
        <v>684195.1875</v>
      </c>
      <c r="AG76" s="6">
        <f>IF($W76=1,VLOOKUP($Y76,data!$A$2:$XX$45000,AG$3,FALSE),"")</f>
        <v>83.048027038574219</v>
      </c>
      <c r="AH76" s="41">
        <f>IF($W76=1,VLOOKUP($Y76,data!$A$2:$XX$45000,AH$3,FALSE),"")</f>
        <v>0</v>
      </c>
      <c r="AI76" s="42">
        <f>IF($W76=1,VLOOKUP($Y76,data!$A$2:$XX$45000,AI$3,FALSE),"")</f>
        <v>1004889</v>
      </c>
      <c r="AJ76" s="40">
        <f>IF($W76=1,VLOOKUP($Y76,data!$A$2:$XX$45000,AJ$3,FALSE),"")</f>
        <v>23633</v>
      </c>
      <c r="AK76" s="41">
        <f>IF($W76=1,VLOOKUP($Y76,data!$A$2:$XX$45000,AK$3,FALSE),"")</f>
        <v>2.41</v>
      </c>
      <c r="AL76" s="42">
        <f>IF($W76=1,VLOOKUP($Y76,data!$A$2:$XX$45000,AL$3,FALSE),"")</f>
        <v>0</v>
      </c>
      <c r="AM76" s="40">
        <f>IF($W76=1,VLOOKUP($Y76,data!$A$2:$XX$45000,AM$3,FALSE),"")</f>
        <v>0</v>
      </c>
      <c r="AN76" s="43">
        <f>IF($W76=1,VLOOKUP($Y76,data!$A$2:$XX$45000,AN$3,FALSE),"")</f>
        <v>0</v>
      </c>
      <c r="AO76" s="2"/>
    </row>
    <row r="77" spans="1:41">
      <c r="A77" s="2"/>
      <c r="B77" s="2"/>
      <c r="C77" s="2"/>
      <c r="D77" s="2"/>
      <c r="E77" s="2"/>
      <c r="F77" s="2"/>
      <c r="G77" s="2"/>
      <c r="H77" s="2"/>
      <c r="I77" s="2"/>
      <c r="J77" s="2"/>
      <c r="K77" s="2">
        <f t="shared" si="0"/>
        <v>0</v>
      </c>
      <c r="L77" s="38">
        <f t="shared" si="1"/>
        <v>0</v>
      </c>
      <c r="M77" s="2"/>
      <c r="N77" s="2"/>
      <c r="O77" s="2"/>
      <c r="P77" s="2"/>
      <c r="Q77" s="2"/>
      <c r="R77" s="2"/>
      <c r="S77" s="2"/>
      <c r="T77" s="2"/>
      <c r="U77" s="34" t="s">
        <v>736</v>
      </c>
      <c r="V77" s="34">
        <f>VLOOKUP(U77,KEY!$Q$2:$R$1001,2,FALSE)</f>
        <v>48</v>
      </c>
      <c r="W77" s="33">
        <f t="shared" si="2"/>
        <v>1</v>
      </c>
      <c r="X77" s="35">
        <v>46</v>
      </c>
      <c r="Y77" s="24">
        <f>IF($W77=1,VLOOKUP($AA$25,'CROSSWALK REGION'!$A$2:$CE$13,$V77,FALSE),"")</f>
        <v>117415004</v>
      </c>
      <c r="Z77" s="2"/>
      <c r="AA77" s="2" t="str">
        <f>IF($W77=1,VLOOKUP($Y77,data!$A$2:$XX$45000,AA$3,FALSE),"")</f>
        <v>Montgomery Area SD</v>
      </c>
      <c r="AB77" s="40">
        <f>IF($W77=1,VLOOKUP($Y77,data!$A$2:$XX$45000,AB$3,FALSE),"")</f>
        <v>6859371</v>
      </c>
      <c r="AC77" s="40">
        <f>IF($W77=1,VLOOKUP($Y77,data!$A$2:$XX$45000,AC$3,FALSE),"")</f>
        <v>52831</v>
      </c>
      <c r="AD77" s="41">
        <f>IF($W77=1,VLOOKUP($Y77,data!$A$2:$XX$45000,AD$3,FALSE),"")</f>
        <v>0.77999999999999992</v>
      </c>
      <c r="AE77" s="42">
        <f>IF($W77=1,VLOOKUP($Y77,data!$A$2:$XX$45000,AE$3,FALSE),"")</f>
        <v>454215</v>
      </c>
      <c r="AF77" s="40">
        <f>IF($W77=1,VLOOKUP($Y77,data!$A$2:$XX$45000,AF$3,FALSE),"")</f>
        <v>158906.484375</v>
      </c>
      <c r="AG77" s="6">
        <f>IF($W77=1,VLOOKUP($Y77,data!$A$2:$XX$45000,AG$3,FALSE),"")</f>
        <v>53.810325622558594</v>
      </c>
      <c r="AH77" s="41">
        <f>IF($W77=1,VLOOKUP($Y77,data!$A$2:$XX$45000,AH$3,FALSE),"")</f>
        <v>0</v>
      </c>
      <c r="AI77" s="42">
        <f>IF($W77=1,VLOOKUP($Y77,data!$A$2:$XX$45000,AI$3,FALSE),"")</f>
        <v>795504</v>
      </c>
      <c r="AJ77" s="40">
        <f>IF($W77=1,VLOOKUP($Y77,data!$A$2:$XX$45000,AJ$3,FALSE),"")</f>
        <v>25156</v>
      </c>
      <c r="AK77" s="41">
        <f>IF($W77=1,VLOOKUP($Y77,data!$A$2:$XX$45000,AK$3,FALSE),"")</f>
        <v>3.27</v>
      </c>
      <c r="AL77" s="42">
        <f>IF($W77=1,VLOOKUP($Y77,data!$A$2:$XX$45000,AL$3,FALSE),"")</f>
        <v>20382</v>
      </c>
      <c r="AM77" s="40">
        <f>IF($W77=1,VLOOKUP($Y77,data!$A$2:$XX$45000,AM$3,FALSE),"")</f>
        <v>7241</v>
      </c>
      <c r="AN77" s="43">
        <f>IF($W77=1,VLOOKUP($Y77,data!$A$2:$XX$45000,AN$3,FALSE),"")</f>
        <v>55.102352142333984</v>
      </c>
      <c r="AO77" s="2"/>
    </row>
    <row r="78" spans="1:41">
      <c r="A78" s="2"/>
      <c r="B78" s="2"/>
      <c r="C78" s="2"/>
      <c r="D78" s="2"/>
      <c r="E78" s="2"/>
      <c r="F78" s="2"/>
      <c r="G78" s="2"/>
      <c r="H78" s="2"/>
      <c r="I78" s="2"/>
      <c r="J78" s="2"/>
      <c r="K78" s="2">
        <f t="shared" si="0"/>
        <v>0</v>
      </c>
      <c r="L78" s="38">
        <f t="shared" si="1"/>
        <v>0</v>
      </c>
      <c r="M78" s="2"/>
      <c r="N78" s="2"/>
      <c r="O78" s="2"/>
      <c r="P78" s="2"/>
      <c r="Q78" s="2"/>
      <c r="R78" s="2"/>
      <c r="S78" s="2"/>
      <c r="T78" s="2"/>
      <c r="U78" s="34" t="s">
        <v>737</v>
      </c>
      <c r="V78" s="34">
        <f>VLOOKUP(U78,KEY!$Q$2:$R$1001,2,FALSE)</f>
        <v>49</v>
      </c>
      <c r="W78" s="33">
        <f t="shared" si="2"/>
        <v>1</v>
      </c>
      <c r="X78" s="35">
        <v>47</v>
      </c>
      <c r="Y78" s="24">
        <f>IF($W78=1,VLOOKUP($AA$25,'CROSSWALK REGION'!$A$2:$CE$13,$V78,FALSE),"")</f>
        <v>117415103</v>
      </c>
      <c r="Z78" s="2"/>
      <c r="AA78" s="2" t="str">
        <f>IF($W78=1,VLOOKUP($Y78,data!$A$2:$XX$45000,AA$3,FALSE),"")</f>
        <v>Montoursville Area SD</v>
      </c>
      <c r="AB78" s="40">
        <f>IF($W78=1,VLOOKUP($Y78,data!$A$2:$XX$45000,AB$3,FALSE),"")</f>
        <v>8525838</v>
      </c>
      <c r="AC78" s="40">
        <f>IF($W78=1,VLOOKUP($Y78,data!$A$2:$XX$45000,AC$3,FALSE),"")</f>
        <v>63404</v>
      </c>
      <c r="AD78" s="41">
        <f>IF($W78=1,VLOOKUP($Y78,data!$A$2:$XX$45000,AD$3,FALSE),"")</f>
        <v>0.75</v>
      </c>
      <c r="AE78" s="42">
        <f>IF($W78=1,VLOOKUP($Y78,data!$A$2:$XX$45000,AE$3,FALSE),"")</f>
        <v>1432646</v>
      </c>
      <c r="AF78" s="40">
        <f>IF($W78=1,VLOOKUP($Y78,data!$A$2:$XX$45000,AF$3,FALSE),"")</f>
        <v>583952.75</v>
      </c>
      <c r="AG78" s="6">
        <f>IF($W78=1,VLOOKUP($Y78,data!$A$2:$XX$45000,AG$3,FALSE),"")</f>
        <v>68.806098937988281</v>
      </c>
      <c r="AH78" s="41">
        <f>IF($W78=1,VLOOKUP($Y78,data!$A$2:$XX$45000,AH$3,FALSE),"")</f>
        <v>0</v>
      </c>
      <c r="AI78" s="42">
        <f>IF($W78=1,VLOOKUP($Y78,data!$A$2:$XX$45000,AI$3,FALSE),"")</f>
        <v>1569962</v>
      </c>
      <c r="AJ78" s="40">
        <f>IF($W78=1,VLOOKUP($Y78,data!$A$2:$XX$45000,AJ$3,FALSE),"")</f>
        <v>22953</v>
      </c>
      <c r="AK78" s="41">
        <f>IF($W78=1,VLOOKUP($Y78,data!$A$2:$XX$45000,AK$3,FALSE),"")</f>
        <v>1.48</v>
      </c>
      <c r="AL78" s="42">
        <f>IF($W78=1,VLOOKUP($Y78,data!$A$2:$XX$45000,AL$3,FALSE),"")</f>
        <v>0</v>
      </c>
      <c r="AM78" s="40">
        <f>IF($W78=1,VLOOKUP($Y78,data!$A$2:$XX$45000,AM$3,FALSE),"")</f>
        <v>0</v>
      </c>
      <c r="AN78" s="43">
        <f>IF($W78=1,VLOOKUP($Y78,data!$A$2:$XX$45000,AN$3,FALSE),"")</f>
        <v>0</v>
      </c>
      <c r="AO78" s="2"/>
    </row>
    <row r="79" spans="1:41">
      <c r="A79" s="2"/>
      <c r="B79" s="2"/>
      <c r="C79" s="2"/>
      <c r="D79" s="2"/>
      <c r="E79" s="2"/>
      <c r="F79" s="2"/>
      <c r="G79" s="2"/>
      <c r="H79" s="2"/>
      <c r="I79" s="2"/>
      <c r="J79" s="2"/>
      <c r="K79" s="2">
        <f t="shared" si="0"/>
        <v>0</v>
      </c>
      <c r="L79" s="38">
        <f t="shared" si="1"/>
        <v>0</v>
      </c>
      <c r="M79" s="2"/>
      <c r="N79" s="2"/>
      <c r="O79" s="2"/>
      <c r="P79" s="2"/>
      <c r="Q79" s="2"/>
      <c r="R79" s="2"/>
      <c r="S79" s="2"/>
      <c r="T79" s="2"/>
      <c r="U79" s="34" t="s">
        <v>738</v>
      </c>
      <c r="V79" s="34">
        <f>VLOOKUP(U79,KEY!$Q$2:$R$1001,2,FALSE)</f>
        <v>50</v>
      </c>
      <c r="W79" s="33">
        <f t="shared" si="2"/>
        <v>1</v>
      </c>
      <c r="X79" s="35">
        <v>48</v>
      </c>
      <c r="Y79" s="24">
        <f>IF($W79=1,VLOOKUP($AA$25,'CROSSWALK REGION'!$A$2:$CE$13,$V79,FALSE),"")</f>
        <v>117415303</v>
      </c>
      <c r="Z79" s="2"/>
      <c r="AA79" s="2" t="str">
        <f>IF($W79=1,VLOOKUP($Y79,data!$A$2:$XX$45000,AA$3,FALSE),"")</f>
        <v>Muncy SD</v>
      </c>
      <c r="AB79" s="40">
        <f>IF($W79=1,VLOOKUP($Y79,data!$A$2:$XX$45000,AB$3,FALSE),"")</f>
        <v>4784635</v>
      </c>
      <c r="AC79" s="40">
        <f>IF($W79=1,VLOOKUP($Y79,data!$A$2:$XX$45000,AC$3,FALSE),"")</f>
        <v>23075</v>
      </c>
      <c r="AD79" s="41">
        <f>IF($W79=1,VLOOKUP($Y79,data!$A$2:$XX$45000,AD$3,FALSE),"")</f>
        <v>0.48</v>
      </c>
      <c r="AE79" s="42">
        <f>IF($W79=1,VLOOKUP($Y79,data!$A$2:$XX$45000,AE$3,FALSE),"")</f>
        <v>328744</v>
      </c>
      <c r="AF79" s="40">
        <f>IF($W79=1,VLOOKUP($Y79,data!$A$2:$XX$45000,AF$3,FALSE),"")</f>
        <v>97310.03125</v>
      </c>
      <c r="AG79" s="6">
        <f>IF($W79=1,VLOOKUP($Y79,data!$A$2:$XX$45000,AG$3,FALSE),"")</f>
        <v>42.046562194824219</v>
      </c>
      <c r="AH79" s="41">
        <f>IF($W79=1,VLOOKUP($Y79,data!$A$2:$XX$45000,AH$3,FALSE),"")</f>
        <v>0</v>
      </c>
      <c r="AI79" s="42">
        <f>IF($W79=1,VLOOKUP($Y79,data!$A$2:$XX$45000,AI$3,FALSE),"")</f>
        <v>811920</v>
      </c>
      <c r="AJ79" s="40">
        <f>IF($W79=1,VLOOKUP($Y79,data!$A$2:$XX$45000,AJ$3,FALSE),"")</f>
        <v>24376</v>
      </c>
      <c r="AK79" s="41">
        <f>IF($W79=1,VLOOKUP($Y79,data!$A$2:$XX$45000,AK$3,FALSE),"")</f>
        <v>3.1</v>
      </c>
      <c r="AL79" s="42">
        <f>IF($W79=1,VLOOKUP($Y79,data!$A$2:$XX$45000,AL$3,FALSE),"")</f>
        <v>0</v>
      </c>
      <c r="AM79" s="40">
        <f>IF($W79=1,VLOOKUP($Y79,data!$A$2:$XX$45000,AM$3,FALSE),"")</f>
        <v>0</v>
      </c>
      <c r="AN79" s="43">
        <f>IF($W79=1,VLOOKUP($Y79,data!$A$2:$XX$45000,AN$3,FALSE),"")</f>
        <v>0</v>
      </c>
      <c r="AO79" s="2"/>
    </row>
    <row r="80" spans="1:41">
      <c r="A80" s="2"/>
      <c r="B80" s="2"/>
      <c r="C80" s="2"/>
      <c r="D80" s="2"/>
      <c r="E80" s="2"/>
      <c r="F80" s="2"/>
      <c r="G80" s="2"/>
      <c r="H80" s="2"/>
      <c r="I80" s="2"/>
      <c r="J80" s="2"/>
      <c r="K80" s="2">
        <f t="shared" si="0"/>
        <v>0</v>
      </c>
      <c r="L80" s="38">
        <f t="shared" si="1"/>
        <v>0</v>
      </c>
      <c r="M80" s="2"/>
      <c r="N80" s="2"/>
      <c r="O80" s="2"/>
      <c r="P80" s="2"/>
      <c r="Q80" s="2"/>
      <c r="R80" s="2"/>
      <c r="S80" s="2"/>
      <c r="T80" s="2"/>
      <c r="U80" s="34" t="s">
        <v>739</v>
      </c>
      <c r="V80" s="34">
        <f>VLOOKUP(U80,KEY!$Q$2:$R$1001,2,FALSE)</f>
        <v>51</v>
      </c>
      <c r="W80" s="33">
        <f t="shared" si="2"/>
        <v>1</v>
      </c>
      <c r="X80" s="35">
        <v>49</v>
      </c>
      <c r="Y80" s="24">
        <f>IF($W80=1,VLOOKUP($AA$25,'CROSSWALK REGION'!$A$2:$CE$13,$V80,FALSE),"")</f>
        <v>117416103</v>
      </c>
      <c r="Z80" s="2"/>
      <c r="AA80" s="2" t="str">
        <f>IF($W80=1,VLOOKUP($Y80,data!$A$2:$XX$45000,AA$3,FALSE),"")</f>
        <v>South Williamsport Area SD</v>
      </c>
      <c r="AB80" s="40">
        <f>IF($W80=1,VLOOKUP($Y80,data!$A$2:$XX$45000,AB$3,FALSE),"")</f>
        <v>7326447</v>
      </c>
      <c r="AC80" s="40">
        <f>IF($W80=1,VLOOKUP($Y80,data!$A$2:$XX$45000,AC$3,FALSE),"")</f>
        <v>53466</v>
      </c>
      <c r="AD80" s="41">
        <f>IF($W80=1,VLOOKUP($Y80,data!$A$2:$XX$45000,AD$3,FALSE),"")</f>
        <v>0.74</v>
      </c>
      <c r="AE80" s="42">
        <f>IF($W80=1,VLOOKUP($Y80,data!$A$2:$XX$45000,AE$3,FALSE),"")</f>
        <v>966536</v>
      </c>
      <c r="AF80" s="40">
        <f>IF($W80=1,VLOOKUP($Y80,data!$A$2:$XX$45000,AF$3,FALSE),"")</f>
        <v>369266.9375</v>
      </c>
      <c r="AG80" s="6">
        <f>IF($W80=1,VLOOKUP($Y80,data!$A$2:$XX$45000,AG$3,FALSE),"")</f>
        <v>61.825893402099609</v>
      </c>
      <c r="AH80" s="41">
        <f>IF($W80=1,VLOOKUP($Y80,data!$A$2:$XX$45000,AH$3,FALSE),"")</f>
        <v>0</v>
      </c>
      <c r="AI80" s="42">
        <f>IF($W80=1,VLOOKUP($Y80,data!$A$2:$XX$45000,AI$3,FALSE),"")</f>
        <v>1094857</v>
      </c>
      <c r="AJ80" s="40">
        <f>IF($W80=1,VLOOKUP($Y80,data!$A$2:$XX$45000,AJ$3,FALSE),"")</f>
        <v>27718</v>
      </c>
      <c r="AK80" s="41">
        <f>IF($W80=1,VLOOKUP($Y80,data!$A$2:$XX$45000,AK$3,FALSE),"")</f>
        <v>2.6</v>
      </c>
      <c r="AL80" s="42">
        <f>IF($W80=1,VLOOKUP($Y80,data!$A$2:$XX$45000,AL$3,FALSE),"")</f>
        <v>0</v>
      </c>
      <c r="AM80" s="40">
        <f>IF($W80=1,VLOOKUP($Y80,data!$A$2:$XX$45000,AM$3,FALSE),"")</f>
        <v>0</v>
      </c>
      <c r="AN80" s="43">
        <f>IF($W80=1,VLOOKUP($Y80,data!$A$2:$XX$45000,AN$3,FALSE),"")</f>
        <v>0</v>
      </c>
      <c r="AO80" s="2"/>
    </row>
    <row r="81" spans="1:41">
      <c r="A81" s="2"/>
      <c r="B81" s="2"/>
      <c r="C81" s="2"/>
      <c r="D81" s="2"/>
      <c r="E81" s="2"/>
      <c r="F81" s="2"/>
      <c r="G81" s="2"/>
      <c r="H81" s="2"/>
      <c r="I81" s="2"/>
      <c r="J81" s="2"/>
      <c r="K81" s="2">
        <f t="shared" si="0"/>
        <v>0</v>
      </c>
      <c r="L81" s="38">
        <f t="shared" si="1"/>
        <v>0</v>
      </c>
      <c r="M81" s="2"/>
      <c r="N81" s="2"/>
      <c r="O81" s="2"/>
      <c r="P81" s="2"/>
      <c r="Q81" s="2"/>
      <c r="R81" s="2"/>
      <c r="S81" s="2"/>
      <c r="T81" s="2"/>
      <c r="U81" s="34" t="s">
        <v>740</v>
      </c>
      <c r="V81" s="34">
        <f>VLOOKUP(U81,KEY!$Q$2:$R$1001,2,FALSE)</f>
        <v>52</v>
      </c>
      <c r="W81" s="33">
        <f t="shared" si="2"/>
        <v>1</v>
      </c>
      <c r="X81" s="35">
        <v>50</v>
      </c>
      <c r="Y81" s="24">
        <f>IF($W81=1,VLOOKUP($AA$25,'CROSSWALK REGION'!$A$2:$CE$13,$V81,FALSE),"")</f>
        <v>117417202</v>
      </c>
      <c r="Z81" s="2"/>
      <c r="AA81" s="2" t="str">
        <f>IF($W81=1,VLOOKUP($Y81,data!$A$2:$XX$45000,AA$3,FALSE),"")</f>
        <v>Williamsport Area SD</v>
      </c>
      <c r="AB81" s="40">
        <f>IF($W81=1,VLOOKUP($Y81,data!$A$2:$XX$45000,AB$3,FALSE),"")</f>
        <v>37661771</v>
      </c>
      <c r="AC81" s="40">
        <f>IF($W81=1,VLOOKUP($Y81,data!$A$2:$XX$45000,AC$3,FALSE),"")</f>
        <v>264933</v>
      </c>
      <c r="AD81" s="41">
        <f>IF($W81=1,VLOOKUP($Y81,data!$A$2:$XX$45000,AD$3,FALSE),"")</f>
        <v>0.71000000000000008</v>
      </c>
      <c r="AE81" s="42">
        <f>IF($W81=1,VLOOKUP($Y81,data!$A$2:$XX$45000,AE$3,FALSE),"")</f>
        <v>4594615</v>
      </c>
      <c r="AF81" s="40">
        <f>IF($W81=1,VLOOKUP($Y81,data!$A$2:$XX$45000,AF$3,FALSE),"")</f>
        <v>1802569.125</v>
      </c>
      <c r="AG81" s="6">
        <f>IF($W81=1,VLOOKUP($Y81,data!$A$2:$XX$45000,AG$3,FALSE),"")</f>
        <v>64.560867309570313</v>
      </c>
      <c r="AH81" s="41">
        <f>IF($W81=1,VLOOKUP($Y81,data!$A$2:$XX$45000,AH$3,FALSE),"")</f>
        <v>0</v>
      </c>
      <c r="AI81" s="42">
        <f>IF($W81=1,VLOOKUP($Y81,data!$A$2:$XX$45000,AI$3,FALSE),"")</f>
        <v>5880258</v>
      </c>
      <c r="AJ81" s="40">
        <f>IF($W81=1,VLOOKUP($Y81,data!$A$2:$XX$45000,AJ$3,FALSE),"")</f>
        <v>108878</v>
      </c>
      <c r="AK81" s="41">
        <f>IF($W81=1,VLOOKUP($Y81,data!$A$2:$XX$45000,AK$3,FALSE),"")</f>
        <v>1.8900000000000001</v>
      </c>
      <c r="AL81" s="42">
        <f>IF($W81=1,VLOOKUP($Y81,data!$A$2:$XX$45000,AL$3,FALSE),"")</f>
        <v>954588</v>
      </c>
      <c r="AM81" s="40">
        <f>IF($W81=1,VLOOKUP($Y81,data!$A$2:$XX$45000,AM$3,FALSE),"")</f>
        <v>17524</v>
      </c>
      <c r="AN81" s="43">
        <f>IF($W81=1,VLOOKUP($Y81,data!$A$2:$XX$45000,AN$3,FALSE),"")</f>
        <v>1.8700964450836182</v>
      </c>
      <c r="AO81" s="2"/>
    </row>
    <row r="82" spans="1:41">
      <c r="A82" s="2"/>
      <c r="B82" s="2"/>
      <c r="C82" s="2"/>
      <c r="D82" s="2"/>
      <c r="E82" s="2"/>
      <c r="F82" s="2"/>
      <c r="G82" s="2"/>
      <c r="H82" s="2"/>
      <c r="I82" s="2"/>
      <c r="J82" s="2"/>
      <c r="K82" s="2">
        <f t="shared" si="0"/>
        <v>0</v>
      </c>
      <c r="L82" s="38">
        <f t="shared" si="1"/>
        <v>0</v>
      </c>
      <c r="M82" s="2"/>
      <c r="N82" s="2"/>
      <c r="O82" s="2"/>
      <c r="P82" s="2"/>
      <c r="Q82" s="2"/>
      <c r="R82" s="2"/>
      <c r="S82" s="2"/>
      <c r="T82" s="2"/>
      <c r="U82" s="34" t="s">
        <v>741</v>
      </c>
      <c r="V82" s="34">
        <f>VLOOKUP(U82,KEY!$Q$2:$R$1001,2,FALSE)</f>
        <v>53</v>
      </c>
      <c r="W82" s="33">
        <f t="shared" si="2"/>
        <v>1</v>
      </c>
      <c r="X82" s="35">
        <v>51</v>
      </c>
      <c r="Y82" s="24">
        <f>IF($W82=1,VLOOKUP($AA$25,'CROSSWALK REGION'!$A$2:$CE$13,$V82,FALSE),"")</f>
        <v>117596003</v>
      </c>
      <c r="Z82" s="2"/>
      <c r="AA82" s="2" t="str">
        <f>IF($W82=1,VLOOKUP($Y82,data!$A$2:$XX$45000,AA$3,FALSE),"")</f>
        <v>Northern Tioga SD</v>
      </c>
      <c r="AB82" s="40">
        <f>IF($W82=1,VLOOKUP($Y82,data!$A$2:$XX$45000,AB$3,FALSE),"")</f>
        <v>15944059</v>
      </c>
      <c r="AC82" s="40">
        <f>IF($W82=1,VLOOKUP($Y82,data!$A$2:$XX$45000,AC$3,FALSE),"")</f>
        <v>143907</v>
      </c>
      <c r="AD82" s="41">
        <f>IF($W82=1,VLOOKUP($Y82,data!$A$2:$XX$45000,AD$3,FALSE),"")</f>
        <v>0.91</v>
      </c>
      <c r="AE82" s="42">
        <f>IF($W82=1,VLOOKUP($Y82,data!$A$2:$XX$45000,AE$3,FALSE),"")</f>
        <v>2288111</v>
      </c>
      <c r="AF82" s="40">
        <f>IF($W82=1,VLOOKUP($Y82,data!$A$2:$XX$45000,AF$3,FALSE),"")</f>
        <v>920940.6875</v>
      </c>
      <c r="AG82" s="6">
        <f>IF($W82=1,VLOOKUP($Y82,data!$A$2:$XX$45000,AG$3,FALSE),"")</f>
        <v>67.361083984375</v>
      </c>
      <c r="AH82" s="41">
        <f>IF($W82=1,VLOOKUP($Y82,data!$A$2:$XX$45000,AH$3,FALSE),"")</f>
        <v>0</v>
      </c>
      <c r="AI82" s="42">
        <f>IF($W82=1,VLOOKUP($Y82,data!$A$2:$XX$45000,AI$3,FALSE),"")</f>
        <v>2244163</v>
      </c>
      <c r="AJ82" s="40">
        <f>IF($W82=1,VLOOKUP($Y82,data!$A$2:$XX$45000,AJ$3,FALSE),"")</f>
        <v>48380</v>
      </c>
      <c r="AK82" s="41">
        <f>IF($W82=1,VLOOKUP($Y82,data!$A$2:$XX$45000,AK$3,FALSE),"")</f>
        <v>2.1999999999999997</v>
      </c>
      <c r="AL82" s="42">
        <f>IF($W82=1,VLOOKUP($Y82,data!$A$2:$XX$45000,AL$3,FALSE),"")</f>
        <v>0</v>
      </c>
      <c r="AM82" s="40">
        <f>IF($W82=1,VLOOKUP($Y82,data!$A$2:$XX$45000,AM$3,FALSE),"")</f>
        <v>0</v>
      </c>
      <c r="AN82" s="43">
        <f>IF($W82=1,VLOOKUP($Y82,data!$A$2:$XX$45000,AN$3,FALSE),"")</f>
        <v>0</v>
      </c>
      <c r="AO82" s="2"/>
    </row>
    <row r="83" spans="1:41">
      <c r="A83" s="2"/>
      <c r="B83" s="2"/>
      <c r="C83" s="2"/>
      <c r="D83" s="2"/>
      <c r="E83" s="2"/>
      <c r="F83" s="2"/>
      <c r="G83" s="2"/>
      <c r="H83" s="2"/>
      <c r="I83" s="2"/>
      <c r="J83" s="2"/>
      <c r="K83" s="2">
        <f t="shared" si="0"/>
        <v>0</v>
      </c>
      <c r="L83" s="38">
        <f t="shared" si="1"/>
        <v>0</v>
      </c>
      <c r="M83" s="2"/>
      <c r="N83" s="2"/>
      <c r="O83" s="2"/>
      <c r="P83" s="2"/>
      <c r="Q83" s="2"/>
      <c r="R83" s="2"/>
      <c r="S83" s="2"/>
      <c r="T83" s="2"/>
      <c r="U83" s="34" t="s">
        <v>742</v>
      </c>
      <c r="V83" s="34">
        <f>VLOOKUP(U83,KEY!$Q$2:$R$1001,2,FALSE)</f>
        <v>54</v>
      </c>
      <c r="W83" s="33">
        <f t="shared" si="2"/>
        <v>1</v>
      </c>
      <c r="X83" s="35">
        <v>52</v>
      </c>
      <c r="Y83" s="24">
        <f>IF($W83=1,VLOOKUP($AA$25,'CROSSWALK REGION'!$A$2:$CE$13,$V83,FALSE),"")</f>
        <v>117597003</v>
      </c>
      <c r="Z83" s="2"/>
      <c r="AA83" s="2" t="str">
        <f>IF($W83=1,VLOOKUP($Y83,data!$A$2:$XX$45000,AA$3,FALSE),"")</f>
        <v>Southern Tioga SD</v>
      </c>
      <c r="AB83" s="40">
        <f>IF($W83=1,VLOOKUP($Y83,data!$A$2:$XX$45000,AB$3,FALSE),"")</f>
        <v>10711209</v>
      </c>
      <c r="AC83" s="40">
        <f>IF($W83=1,VLOOKUP($Y83,data!$A$2:$XX$45000,AC$3,FALSE),"")</f>
        <v>69009</v>
      </c>
      <c r="AD83" s="41">
        <f>IF($W83=1,VLOOKUP($Y83,data!$A$2:$XX$45000,AD$3,FALSE),"")</f>
        <v>0.65</v>
      </c>
      <c r="AE83" s="42">
        <f>IF($W83=1,VLOOKUP($Y83,data!$A$2:$XX$45000,AE$3,FALSE),"")</f>
        <v>1565607</v>
      </c>
      <c r="AF83" s="40">
        <f>IF($W83=1,VLOOKUP($Y83,data!$A$2:$XX$45000,AF$3,FALSE),"")</f>
        <v>612351.5625</v>
      </c>
      <c r="AG83" s="6">
        <f>IF($W83=1,VLOOKUP($Y83,data!$A$2:$XX$45000,AG$3,FALSE),"")</f>
        <v>64.237937927246094</v>
      </c>
      <c r="AH83" s="41">
        <f>IF($W83=1,VLOOKUP($Y83,data!$A$2:$XX$45000,AH$3,FALSE),"")</f>
        <v>0</v>
      </c>
      <c r="AI83" s="42">
        <f>IF($W83=1,VLOOKUP($Y83,data!$A$2:$XX$45000,AI$3,FALSE),"")</f>
        <v>1759308</v>
      </c>
      <c r="AJ83" s="40">
        <f>IF($W83=1,VLOOKUP($Y83,data!$A$2:$XX$45000,AJ$3,FALSE),"")</f>
        <v>37934</v>
      </c>
      <c r="AK83" s="41">
        <f>IF($W83=1,VLOOKUP($Y83,data!$A$2:$XX$45000,AK$3,FALSE),"")</f>
        <v>2.1999999999999997</v>
      </c>
      <c r="AL83" s="42">
        <f>IF($W83=1,VLOOKUP($Y83,data!$A$2:$XX$45000,AL$3,FALSE),"")</f>
        <v>65322</v>
      </c>
      <c r="AM83" s="40">
        <f>IF($W83=1,VLOOKUP($Y83,data!$A$2:$XX$45000,AM$3,FALSE),"")</f>
        <v>-15537</v>
      </c>
      <c r="AN83" s="43">
        <f>IF($W83=1,VLOOKUP($Y83,data!$A$2:$XX$45000,AN$3,FALSE),"")</f>
        <v>-19.214929580688477</v>
      </c>
      <c r="AO83" s="2"/>
    </row>
    <row r="84" spans="1:41">
      <c r="A84" s="2"/>
      <c r="B84" s="2"/>
      <c r="C84" s="2"/>
      <c r="D84" s="2"/>
      <c r="E84" s="2"/>
      <c r="F84" s="2"/>
      <c r="G84" s="2"/>
      <c r="H84" s="2"/>
      <c r="I84" s="2"/>
      <c r="J84" s="2"/>
      <c r="K84" s="2">
        <f t="shared" si="0"/>
        <v>0</v>
      </c>
      <c r="L84" s="38">
        <f t="shared" si="1"/>
        <v>0</v>
      </c>
      <c r="M84" s="2"/>
      <c r="N84" s="2"/>
      <c r="O84" s="2"/>
      <c r="P84" s="2"/>
      <c r="Q84" s="2"/>
      <c r="R84" s="2"/>
      <c r="S84" s="2"/>
      <c r="T84" s="2"/>
      <c r="U84" s="34" t="s">
        <v>743</v>
      </c>
      <c r="V84" s="34">
        <f>VLOOKUP(U84,KEY!$Q$2:$R$1001,2,FALSE)</f>
        <v>55</v>
      </c>
      <c r="W84" s="33">
        <f t="shared" si="2"/>
        <v>1</v>
      </c>
      <c r="X84" s="35">
        <v>53</v>
      </c>
      <c r="Y84" s="24">
        <f>IF($W84=1,VLOOKUP($AA$25,'CROSSWALK REGION'!$A$2:$CE$13,$V84,FALSE),"")</f>
        <v>117598503</v>
      </c>
      <c r="Z84" s="2"/>
      <c r="AA84" s="2" t="str">
        <f>IF($W84=1,VLOOKUP($Y84,data!$A$2:$XX$45000,AA$3,FALSE),"")</f>
        <v>Wellsboro Area SD</v>
      </c>
      <c r="AB84" s="40">
        <f>IF($W84=1,VLOOKUP($Y84,data!$A$2:$XX$45000,AB$3,FALSE),"")</f>
        <v>7696751</v>
      </c>
      <c r="AC84" s="40">
        <f>IF($W84=1,VLOOKUP($Y84,data!$A$2:$XX$45000,AC$3,FALSE),"")</f>
        <v>50660</v>
      </c>
      <c r="AD84" s="41">
        <f>IF($W84=1,VLOOKUP($Y84,data!$A$2:$XX$45000,AD$3,FALSE),"")</f>
        <v>0.66</v>
      </c>
      <c r="AE84" s="42">
        <f>IF($W84=1,VLOOKUP($Y84,data!$A$2:$XX$45000,AE$3,FALSE),"")</f>
        <v>1186225</v>
      </c>
      <c r="AF84" s="40">
        <f>IF($W84=1,VLOOKUP($Y84,data!$A$2:$XX$45000,AF$3,FALSE),"")</f>
        <v>483163.78125</v>
      </c>
      <c r="AG84" s="6">
        <f>IF($W84=1,VLOOKUP($Y84,data!$A$2:$XX$45000,AG$3,FALSE),"")</f>
        <v>68.722862243652344</v>
      </c>
      <c r="AH84" s="41">
        <f>IF($W84=1,VLOOKUP($Y84,data!$A$2:$XX$45000,AH$3,FALSE),"")</f>
        <v>0</v>
      </c>
      <c r="AI84" s="42">
        <f>IF($W84=1,VLOOKUP($Y84,data!$A$2:$XX$45000,AI$3,FALSE),"")</f>
        <v>1250038</v>
      </c>
      <c r="AJ84" s="40">
        <f>IF($W84=1,VLOOKUP($Y84,data!$A$2:$XX$45000,AJ$3,FALSE),"")</f>
        <v>16265</v>
      </c>
      <c r="AK84" s="41">
        <f>IF($W84=1,VLOOKUP($Y84,data!$A$2:$XX$45000,AK$3,FALSE),"")</f>
        <v>1.32</v>
      </c>
      <c r="AL84" s="42">
        <f>IF($W84=1,VLOOKUP($Y84,data!$A$2:$XX$45000,AL$3,FALSE),"")</f>
        <v>205553</v>
      </c>
      <c r="AM84" s="40">
        <f>IF($W84=1,VLOOKUP($Y84,data!$A$2:$XX$45000,AM$3,FALSE),"")</f>
        <v>90624</v>
      </c>
      <c r="AN84" s="43">
        <f>IF($W84=1,VLOOKUP($Y84,data!$A$2:$XX$45000,AN$3,FALSE),"")</f>
        <v>78.852157592773438</v>
      </c>
      <c r="AO84" s="2"/>
    </row>
    <row r="85" spans="1:41">
      <c r="A85" s="2"/>
      <c r="B85" s="2"/>
      <c r="C85" s="2"/>
      <c r="D85" s="2"/>
      <c r="E85" s="2"/>
      <c r="F85" s="2"/>
      <c r="G85" s="2"/>
      <c r="H85" s="2"/>
      <c r="I85" s="2"/>
      <c r="J85" s="2"/>
      <c r="K85" s="2">
        <f t="shared" si="0"/>
        <v>0</v>
      </c>
      <c r="L85" s="38">
        <f t="shared" si="1"/>
        <v>0</v>
      </c>
      <c r="M85" s="2"/>
      <c r="N85" s="2"/>
      <c r="O85" s="2"/>
      <c r="P85" s="2"/>
      <c r="Q85" s="2"/>
      <c r="R85" s="2"/>
      <c r="S85" s="2"/>
      <c r="T85" s="2"/>
      <c r="U85" s="34" t="s">
        <v>744</v>
      </c>
      <c r="V85" s="34">
        <f>VLOOKUP(U85,KEY!$Q$2:$R$1001,2,FALSE)</f>
        <v>56</v>
      </c>
      <c r="W85" s="33">
        <f t="shared" si="2"/>
        <v>1</v>
      </c>
      <c r="X85" s="35">
        <v>54</v>
      </c>
      <c r="Y85" s="24">
        <f>IF($W85=1,VLOOKUP($AA$25,'CROSSWALK REGION'!$A$2:$CE$13,$V85,FALSE),"")</f>
        <v>108070607</v>
      </c>
      <c r="Z85" s="2"/>
      <c r="AA85" s="2" t="str">
        <f>IF($W85=1,VLOOKUP($Y85,data!$A$2:$XX$45000,AA$3,FALSE),"")</f>
        <v>Greater Altoona CTC</v>
      </c>
      <c r="AB85" s="40">
        <f>IF($W85=1,VLOOKUP($Y85,data!$A$2:$XX$45000,AB$3,FALSE),"")</f>
        <v>0</v>
      </c>
      <c r="AC85" s="40">
        <f>IF($W85=1,VLOOKUP($Y85,data!$A$2:$XX$45000,AC$3,FALSE),"")</f>
        <v>0</v>
      </c>
      <c r="AD85" s="41">
        <f>IF($W85=1,VLOOKUP($Y85,data!$A$2:$XX$45000,AD$3,FALSE),"")</f>
        <v>0</v>
      </c>
      <c r="AE85" s="42">
        <f>IF($W85=1,VLOOKUP($Y85,data!$A$2:$XX$45000,AE$3,FALSE),"")</f>
        <v>0</v>
      </c>
      <c r="AF85" s="40">
        <f>IF($W85=1,VLOOKUP($Y85,data!$A$2:$XX$45000,AF$3,FALSE),"")</f>
        <v>0</v>
      </c>
      <c r="AG85" s="6">
        <f>IF($W85=1,VLOOKUP($Y85,data!$A$2:$XX$45000,AG$3,FALSE),"")</f>
        <v>0</v>
      </c>
      <c r="AH85" s="41">
        <f>IF($W85=1,VLOOKUP($Y85,data!$A$2:$XX$45000,AH$3,FALSE),"")</f>
        <v>0</v>
      </c>
      <c r="AI85" s="42">
        <f>IF($W85=1,VLOOKUP($Y85,data!$A$2:$XX$45000,AI$3,FALSE),"")</f>
        <v>0</v>
      </c>
      <c r="AJ85" s="40">
        <f>IF($W85=1,VLOOKUP($Y85,data!$A$2:$XX$45000,AJ$3,FALSE),"")</f>
        <v>0</v>
      </c>
      <c r="AK85" s="41">
        <f>IF($W85=1,VLOOKUP($Y85,data!$A$2:$XX$45000,AK$3,FALSE),"")</f>
        <v>0</v>
      </c>
      <c r="AL85" s="42">
        <f>IF($W85=1,VLOOKUP($Y85,data!$A$2:$XX$45000,AL$3,FALSE),"")</f>
        <v>1745314</v>
      </c>
      <c r="AM85" s="40">
        <f>IF($W85=1,VLOOKUP($Y85,data!$A$2:$XX$45000,AM$3,FALSE),"")</f>
        <v>98274</v>
      </c>
      <c r="AN85" s="43">
        <f>IF($W85=1,VLOOKUP($Y85,data!$A$2:$XX$45000,AN$3,FALSE),"")</f>
        <v>5.9667038917541504</v>
      </c>
      <c r="AO85" s="2"/>
    </row>
    <row r="86" spans="1:41">
      <c r="A86" s="2"/>
      <c r="B86" s="2"/>
      <c r="C86" s="2"/>
      <c r="D86" s="2"/>
      <c r="E86" s="2"/>
      <c r="F86" s="2"/>
      <c r="G86" s="2"/>
      <c r="H86" s="2"/>
      <c r="I86" s="2"/>
      <c r="J86" s="2"/>
      <c r="K86" s="2">
        <f t="shared" si="0"/>
        <v>0</v>
      </c>
      <c r="L86" s="38">
        <f t="shared" si="1"/>
        <v>0</v>
      </c>
      <c r="M86" s="2"/>
      <c r="N86" s="2"/>
      <c r="O86" s="2"/>
      <c r="P86" s="2"/>
      <c r="Q86" s="2"/>
      <c r="R86" s="2"/>
      <c r="S86" s="2"/>
      <c r="T86" s="2"/>
      <c r="U86" s="34" t="s">
        <v>745</v>
      </c>
      <c r="V86" s="34">
        <f>VLOOKUP(U86,KEY!$Q$2:$R$1001,2,FALSE)</f>
        <v>57</v>
      </c>
      <c r="W86" s="33">
        <f t="shared" si="2"/>
        <v>1</v>
      </c>
      <c r="X86" s="35">
        <v>55</v>
      </c>
      <c r="Y86" s="24">
        <f>IF($W86=1,VLOOKUP($AA$25,'CROSSWALK REGION'!$A$2:$CE$13,$V86,FALSE),"")</f>
        <v>109420107</v>
      </c>
      <c r="Z86" s="2"/>
      <c r="AA86" s="2" t="str">
        <f>IF($W86=1,VLOOKUP($Y86,data!$A$2:$XX$45000,AA$3,FALSE),"")</f>
        <v>Seneca Highlands Career and Technical Center</v>
      </c>
      <c r="AB86" s="40">
        <f>IF($W86=1,VLOOKUP($Y86,data!$A$2:$XX$45000,AB$3,FALSE),"")</f>
        <v>0</v>
      </c>
      <c r="AC86" s="40">
        <f>IF($W86=1,VLOOKUP($Y86,data!$A$2:$XX$45000,AC$3,FALSE),"")</f>
        <v>0</v>
      </c>
      <c r="AD86" s="41">
        <f>IF($W86=1,VLOOKUP($Y86,data!$A$2:$XX$45000,AD$3,FALSE),"")</f>
        <v>0</v>
      </c>
      <c r="AE86" s="42">
        <f>IF($W86=1,VLOOKUP($Y86,data!$A$2:$XX$45000,AE$3,FALSE),"")</f>
        <v>0</v>
      </c>
      <c r="AF86" s="40">
        <f>IF($W86=1,VLOOKUP($Y86,data!$A$2:$XX$45000,AF$3,FALSE),"")</f>
        <v>0</v>
      </c>
      <c r="AG86" s="6">
        <f>IF($W86=1,VLOOKUP($Y86,data!$A$2:$XX$45000,AG$3,FALSE),"")</f>
        <v>0</v>
      </c>
      <c r="AH86" s="41">
        <f>IF($W86=1,VLOOKUP($Y86,data!$A$2:$XX$45000,AH$3,FALSE),"")</f>
        <v>0</v>
      </c>
      <c r="AI86" s="42">
        <f>IF($W86=1,VLOOKUP($Y86,data!$A$2:$XX$45000,AI$3,FALSE),"")</f>
        <v>0</v>
      </c>
      <c r="AJ86" s="40">
        <f>IF($W86=1,VLOOKUP($Y86,data!$A$2:$XX$45000,AJ$3,FALSE),"")</f>
        <v>0</v>
      </c>
      <c r="AK86" s="41">
        <f>IF($W86=1,VLOOKUP($Y86,data!$A$2:$XX$45000,AK$3,FALSE),"")</f>
        <v>0</v>
      </c>
      <c r="AL86" s="42">
        <f>IF($W86=1,VLOOKUP($Y86,data!$A$2:$XX$45000,AL$3,FALSE),"")</f>
        <v>648330</v>
      </c>
      <c r="AM86" s="40">
        <f>IF($W86=1,VLOOKUP($Y86,data!$A$2:$XX$45000,AM$3,FALSE),"")</f>
        <v>-30753</v>
      </c>
      <c r="AN86" s="43">
        <f>IF($W86=1,VLOOKUP($Y86,data!$A$2:$XX$45000,AN$3,FALSE),"")</f>
        <v>-4.5286068916320801</v>
      </c>
      <c r="AO86" s="2"/>
    </row>
    <row r="87" spans="1:41">
      <c r="A87" s="2"/>
      <c r="B87" s="2"/>
      <c r="C87" s="2"/>
      <c r="D87" s="2"/>
      <c r="E87" s="2"/>
      <c r="F87" s="2"/>
      <c r="G87" s="2"/>
      <c r="H87" s="2"/>
      <c r="I87" s="2"/>
      <c r="J87" s="2"/>
      <c r="K87" s="2">
        <f t="shared" si="0"/>
        <v>0</v>
      </c>
      <c r="L87" s="38">
        <f t="shared" si="1"/>
        <v>0</v>
      </c>
      <c r="M87" s="2"/>
      <c r="N87" s="2"/>
      <c r="O87" s="2"/>
      <c r="P87" s="2"/>
      <c r="Q87" s="2"/>
      <c r="R87" s="2"/>
      <c r="S87" s="2"/>
      <c r="T87" s="2"/>
      <c r="U87" s="34" t="s">
        <v>746</v>
      </c>
      <c r="V87" s="34">
        <f>VLOOKUP(U87,KEY!$Q$2:$R$1001,2,FALSE)</f>
        <v>58</v>
      </c>
      <c r="W87" s="33">
        <f t="shared" si="2"/>
        <v>1</v>
      </c>
      <c r="X87" s="35">
        <v>56</v>
      </c>
      <c r="Y87" s="24">
        <f>IF($W87=1,VLOOKUP($AA$25,'CROSSWALK REGION'!$A$2:$CE$13,$V87,FALSE),"")</f>
        <v>110171607</v>
      </c>
      <c r="Z87" s="2"/>
      <c r="AA87" s="2" t="str">
        <f>IF($W87=1,VLOOKUP($Y87,data!$A$2:$XX$45000,AA$3,FALSE),"")</f>
        <v>Clearfield County CTC</v>
      </c>
      <c r="AB87" s="40">
        <f>IF($W87=1,VLOOKUP($Y87,data!$A$2:$XX$45000,AB$3,FALSE),"")</f>
        <v>0</v>
      </c>
      <c r="AC87" s="40">
        <f>IF($W87=1,VLOOKUP($Y87,data!$A$2:$XX$45000,AC$3,FALSE),"")</f>
        <v>0</v>
      </c>
      <c r="AD87" s="41">
        <f>IF($W87=1,VLOOKUP($Y87,data!$A$2:$XX$45000,AD$3,FALSE),"")</f>
        <v>0</v>
      </c>
      <c r="AE87" s="42">
        <f>IF($W87=1,VLOOKUP($Y87,data!$A$2:$XX$45000,AE$3,FALSE),"")</f>
        <v>0</v>
      </c>
      <c r="AF87" s="40">
        <f>IF($W87=1,VLOOKUP($Y87,data!$A$2:$XX$45000,AF$3,FALSE),"")</f>
        <v>0</v>
      </c>
      <c r="AG87" s="6">
        <f>IF($W87=1,VLOOKUP($Y87,data!$A$2:$XX$45000,AG$3,FALSE),"")</f>
        <v>0</v>
      </c>
      <c r="AH87" s="41">
        <f>IF($W87=1,VLOOKUP($Y87,data!$A$2:$XX$45000,AH$3,FALSE),"")</f>
        <v>0</v>
      </c>
      <c r="AI87" s="42">
        <f>IF($W87=1,VLOOKUP($Y87,data!$A$2:$XX$45000,AI$3,FALSE),"")</f>
        <v>0</v>
      </c>
      <c r="AJ87" s="40">
        <f>IF($W87=1,VLOOKUP($Y87,data!$A$2:$XX$45000,AJ$3,FALSE),"")</f>
        <v>0</v>
      </c>
      <c r="AK87" s="41">
        <f>IF($W87=1,VLOOKUP($Y87,data!$A$2:$XX$45000,AK$3,FALSE),"")</f>
        <v>0</v>
      </c>
      <c r="AL87" s="42">
        <f>IF($W87=1,VLOOKUP($Y87,data!$A$2:$XX$45000,AL$3,FALSE),"")</f>
        <v>956442</v>
      </c>
      <c r="AM87" s="40">
        <f>IF($W87=1,VLOOKUP($Y87,data!$A$2:$XX$45000,AM$3,FALSE),"")</f>
        <v>46828</v>
      </c>
      <c r="AN87" s="43">
        <f>IF($W87=1,VLOOKUP($Y87,data!$A$2:$XX$45000,AN$3,FALSE),"")</f>
        <v>5.1481175422668457</v>
      </c>
      <c r="AO87" s="2"/>
    </row>
    <row r="88" spans="1:41">
      <c r="A88" s="2"/>
      <c r="B88" s="2"/>
      <c r="C88" s="2"/>
      <c r="D88" s="2"/>
      <c r="E88" s="2"/>
      <c r="F88" s="2"/>
      <c r="G88" s="2"/>
      <c r="H88" s="2"/>
      <c r="I88" s="2"/>
      <c r="J88" s="2"/>
      <c r="K88" s="2">
        <f t="shared" si="0"/>
        <v>0</v>
      </c>
      <c r="L88" s="38">
        <f t="shared" si="1"/>
        <v>0</v>
      </c>
      <c r="M88" s="2"/>
      <c r="N88" s="2"/>
      <c r="O88" s="2"/>
      <c r="P88" s="2"/>
      <c r="Q88" s="2"/>
      <c r="R88" s="2"/>
      <c r="S88" s="2"/>
      <c r="T88" s="2"/>
      <c r="U88" s="34" t="s">
        <v>747</v>
      </c>
      <c r="V88" s="34">
        <f>VLOOKUP(U88,KEY!$Q$2:$R$1001,2,FALSE)</f>
        <v>59</v>
      </c>
      <c r="W88" s="33">
        <f t="shared" si="2"/>
        <v>1</v>
      </c>
      <c r="X88" s="35">
        <v>57</v>
      </c>
      <c r="Y88" s="24">
        <f>IF($W88=1,VLOOKUP($AA$25,'CROSSWALK REGION'!$A$2:$CE$13,$V88,FALSE),"")</f>
        <v>111312607</v>
      </c>
      <c r="Z88" s="2"/>
      <c r="AA88" s="2" t="str">
        <f>IF($W88=1,VLOOKUP($Y88,data!$A$2:$XX$45000,AA$3,FALSE),"")</f>
        <v>Huntingdon County CTC</v>
      </c>
      <c r="AB88" s="40">
        <f>IF($W88=1,VLOOKUP($Y88,data!$A$2:$XX$45000,AB$3,FALSE),"")</f>
        <v>0</v>
      </c>
      <c r="AC88" s="40">
        <f>IF($W88=1,VLOOKUP($Y88,data!$A$2:$XX$45000,AC$3,FALSE),"")</f>
        <v>0</v>
      </c>
      <c r="AD88" s="41">
        <f>IF($W88=1,VLOOKUP($Y88,data!$A$2:$XX$45000,AD$3,FALSE),"")</f>
        <v>0</v>
      </c>
      <c r="AE88" s="42">
        <f>IF($W88=1,VLOOKUP($Y88,data!$A$2:$XX$45000,AE$3,FALSE),"")</f>
        <v>0</v>
      </c>
      <c r="AF88" s="40">
        <f>IF($W88=1,VLOOKUP($Y88,data!$A$2:$XX$45000,AF$3,FALSE),"")</f>
        <v>0</v>
      </c>
      <c r="AG88" s="6">
        <f>IF($W88=1,VLOOKUP($Y88,data!$A$2:$XX$45000,AG$3,FALSE),"")</f>
        <v>0</v>
      </c>
      <c r="AH88" s="41">
        <f>IF($W88=1,VLOOKUP($Y88,data!$A$2:$XX$45000,AH$3,FALSE),"")</f>
        <v>0</v>
      </c>
      <c r="AI88" s="42">
        <f>IF($W88=1,VLOOKUP($Y88,data!$A$2:$XX$45000,AI$3,FALSE),"")</f>
        <v>0</v>
      </c>
      <c r="AJ88" s="40">
        <f>IF($W88=1,VLOOKUP($Y88,data!$A$2:$XX$45000,AJ$3,FALSE),"")</f>
        <v>0</v>
      </c>
      <c r="AK88" s="41">
        <f>IF($W88=1,VLOOKUP($Y88,data!$A$2:$XX$45000,AK$3,FALSE),"")</f>
        <v>0</v>
      </c>
      <c r="AL88" s="42">
        <f>IF($W88=1,VLOOKUP($Y88,data!$A$2:$XX$45000,AL$3,FALSE),"")</f>
        <v>684886</v>
      </c>
      <c r="AM88" s="40">
        <f>IF($W88=1,VLOOKUP($Y88,data!$A$2:$XX$45000,AM$3,FALSE),"")</f>
        <v>66442</v>
      </c>
      <c r="AN88" s="43">
        <f>IF($W88=1,VLOOKUP($Y88,data!$A$2:$XX$45000,AN$3,FALSE),"")</f>
        <v>10.743413925170898</v>
      </c>
      <c r="AO88" s="2"/>
    </row>
    <row r="89" spans="1:41">
      <c r="A89" s="2"/>
      <c r="B89" s="2"/>
      <c r="C89" s="2"/>
      <c r="D89" s="2"/>
      <c r="E89" s="2"/>
      <c r="F89" s="2"/>
      <c r="G89" s="2"/>
      <c r="H89" s="2"/>
      <c r="I89" s="2"/>
      <c r="J89" s="2"/>
      <c r="K89" s="2">
        <f t="shared" si="0"/>
        <v>0</v>
      </c>
      <c r="L89" s="38">
        <f t="shared" si="1"/>
        <v>0</v>
      </c>
      <c r="M89" s="2"/>
      <c r="N89" s="2"/>
      <c r="O89" s="2"/>
      <c r="P89" s="2"/>
      <c r="Q89" s="2"/>
      <c r="R89" s="2"/>
      <c r="S89" s="2"/>
      <c r="T89" s="2"/>
      <c r="U89" s="34" t="s">
        <v>748</v>
      </c>
      <c r="V89" s="34">
        <f>VLOOKUP(U89,KEY!$Q$2:$R$1001,2,FALSE)</f>
        <v>60</v>
      </c>
      <c r="W89" s="33">
        <f t="shared" si="2"/>
        <v>1</v>
      </c>
      <c r="X89" s="35">
        <v>58</v>
      </c>
      <c r="Y89" s="24">
        <f>IF($W89=1,VLOOKUP($AA$25,'CROSSWALK REGION'!$A$2:$CE$13,$V89,FALSE),"")</f>
        <v>116606707</v>
      </c>
      <c r="Z89" s="2"/>
      <c r="AA89" s="2" t="str">
        <f>IF($W89=1,VLOOKUP($Y89,data!$A$2:$XX$45000,AA$3,FALSE),"")</f>
        <v>SUN Area Technical Institute</v>
      </c>
      <c r="AB89" s="40">
        <f>IF($W89=1,VLOOKUP($Y89,data!$A$2:$XX$45000,AB$3,FALSE),"")</f>
        <v>0</v>
      </c>
      <c r="AC89" s="40">
        <f>IF($W89=1,VLOOKUP($Y89,data!$A$2:$XX$45000,AC$3,FALSE),"")</f>
        <v>0</v>
      </c>
      <c r="AD89" s="41">
        <f>IF($W89=1,VLOOKUP($Y89,data!$A$2:$XX$45000,AD$3,FALSE),"")</f>
        <v>0</v>
      </c>
      <c r="AE89" s="42">
        <f>IF($W89=1,VLOOKUP($Y89,data!$A$2:$XX$45000,AE$3,FALSE),"")</f>
        <v>0</v>
      </c>
      <c r="AF89" s="40">
        <f>IF($W89=1,VLOOKUP($Y89,data!$A$2:$XX$45000,AF$3,FALSE),"")</f>
        <v>0</v>
      </c>
      <c r="AG89" s="6">
        <f>IF($W89=1,VLOOKUP($Y89,data!$A$2:$XX$45000,AG$3,FALSE),"")</f>
        <v>0</v>
      </c>
      <c r="AH89" s="41">
        <f>IF($W89=1,VLOOKUP($Y89,data!$A$2:$XX$45000,AH$3,FALSE),"")</f>
        <v>0</v>
      </c>
      <c r="AI89" s="42">
        <f>IF($W89=1,VLOOKUP($Y89,data!$A$2:$XX$45000,AI$3,FALSE),"")</f>
        <v>0</v>
      </c>
      <c r="AJ89" s="40">
        <f>IF($W89=1,VLOOKUP($Y89,data!$A$2:$XX$45000,AJ$3,FALSE),"")</f>
        <v>0</v>
      </c>
      <c r="AK89" s="41">
        <f>IF($W89=1,VLOOKUP($Y89,data!$A$2:$XX$45000,AK$3,FALSE),"")</f>
        <v>0</v>
      </c>
      <c r="AL89" s="42">
        <f>IF($W89=1,VLOOKUP($Y89,data!$A$2:$XX$45000,AL$3,FALSE),"")</f>
        <v>1002873</v>
      </c>
      <c r="AM89" s="40">
        <f>IF($W89=1,VLOOKUP($Y89,data!$A$2:$XX$45000,AM$3,FALSE),"")</f>
        <v>105282</v>
      </c>
      <c r="AN89" s="43">
        <f>IF($W89=1,VLOOKUP($Y89,data!$A$2:$XX$45000,AN$3,FALSE),"")</f>
        <v>11.729395866394043</v>
      </c>
      <c r="AO89" s="2"/>
    </row>
    <row r="90" spans="1:41">
      <c r="A90" s="2"/>
      <c r="B90" s="2"/>
      <c r="C90" s="2"/>
      <c r="D90" s="2"/>
      <c r="E90" s="2"/>
      <c r="F90" s="2"/>
      <c r="G90" s="2"/>
      <c r="H90" s="2"/>
      <c r="I90" s="2"/>
      <c r="J90" s="2"/>
      <c r="K90" s="2">
        <f t="shared" si="0"/>
        <v>0</v>
      </c>
      <c r="L90" s="38">
        <f t="shared" si="1"/>
        <v>0</v>
      </c>
      <c r="M90" s="2"/>
      <c r="N90" s="2"/>
      <c r="O90" s="2"/>
      <c r="P90" s="2"/>
      <c r="Q90" s="2"/>
      <c r="R90" s="2"/>
      <c r="S90" s="2"/>
      <c r="T90" s="2"/>
      <c r="U90" s="34" t="s">
        <v>749</v>
      </c>
      <c r="V90" s="34">
        <f>VLOOKUP(U90,KEY!$Q$2:$R$1001,2,FALSE)</f>
        <v>61</v>
      </c>
      <c r="W90" s="33">
        <f t="shared" si="2"/>
        <v>1</v>
      </c>
      <c r="X90" s="35">
        <v>59</v>
      </c>
      <c r="Y90" s="24">
        <f>IF($W90=1,VLOOKUP($AA$25,'CROSSWALK REGION'!$A$2:$CE$13,$V90,FALSE),"")</f>
        <v>117414807</v>
      </c>
      <c r="Z90" s="2"/>
      <c r="AA90" s="2" t="str">
        <f>IF($W90=1,VLOOKUP($Y90,data!$A$2:$XX$45000,AA$3,FALSE),"")</f>
        <v>Lycoming CTC</v>
      </c>
      <c r="AB90" s="40">
        <f>IF($W90=1,VLOOKUP($Y90,data!$A$2:$XX$45000,AB$3,FALSE),"")</f>
        <v>0</v>
      </c>
      <c r="AC90" s="40">
        <f>IF($W90=1,VLOOKUP($Y90,data!$A$2:$XX$45000,AC$3,FALSE),"")</f>
        <v>0</v>
      </c>
      <c r="AD90" s="41">
        <f>IF($W90=1,VLOOKUP($Y90,data!$A$2:$XX$45000,AD$3,FALSE),"")</f>
        <v>0</v>
      </c>
      <c r="AE90" s="42">
        <f>IF($W90=1,VLOOKUP($Y90,data!$A$2:$XX$45000,AE$3,FALSE),"")</f>
        <v>0</v>
      </c>
      <c r="AF90" s="40">
        <f>IF($W90=1,VLOOKUP($Y90,data!$A$2:$XX$45000,AF$3,FALSE),"")</f>
        <v>0</v>
      </c>
      <c r="AG90" s="6">
        <f>IF($W90=1,VLOOKUP($Y90,data!$A$2:$XX$45000,AG$3,FALSE),"")</f>
        <v>0</v>
      </c>
      <c r="AH90" s="41">
        <f>IF($W90=1,VLOOKUP($Y90,data!$A$2:$XX$45000,AH$3,FALSE),"")</f>
        <v>0</v>
      </c>
      <c r="AI90" s="42">
        <f>IF($W90=1,VLOOKUP($Y90,data!$A$2:$XX$45000,AI$3,FALSE),"")</f>
        <v>0</v>
      </c>
      <c r="AJ90" s="40">
        <f>IF($W90=1,VLOOKUP($Y90,data!$A$2:$XX$45000,AJ$3,FALSE),"")</f>
        <v>0</v>
      </c>
      <c r="AK90" s="41">
        <f>IF($W90=1,VLOOKUP($Y90,data!$A$2:$XX$45000,AK$3,FALSE),"")</f>
        <v>0</v>
      </c>
      <c r="AL90" s="42">
        <f>IF($W90=1,VLOOKUP($Y90,data!$A$2:$XX$45000,AL$3,FALSE),"")</f>
        <v>521495</v>
      </c>
      <c r="AM90" s="40">
        <f>IF($W90=1,VLOOKUP($Y90,data!$A$2:$XX$45000,AM$3,FALSE),"")</f>
        <v>18143</v>
      </c>
      <c r="AN90" s="43">
        <f>IF($W90=1,VLOOKUP($Y90,data!$A$2:$XX$45000,AN$3,FALSE),"")</f>
        <v>3.604435920715332</v>
      </c>
      <c r="AO90" s="2"/>
    </row>
    <row r="91" spans="1:41">
      <c r="A91" s="2"/>
      <c r="B91" s="2"/>
      <c r="C91" s="2"/>
      <c r="D91" s="2"/>
      <c r="E91" s="2"/>
      <c r="F91" s="2"/>
      <c r="G91" s="2"/>
      <c r="H91" s="2"/>
      <c r="I91" s="2"/>
      <c r="J91" s="2"/>
      <c r="K91" s="2" t="str">
        <f t="shared" si="0"/>
        <v/>
      </c>
      <c r="L91" s="38" t="str">
        <f t="shared" si="1"/>
        <v/>
      </c>
      <c r="M91" s="2"/>
      <c r="N91" s="2"/>
      <c r="O91" s="2"/>
      <c r="P91" s="2"/>
      <c r="Q91" s="2"/>
      <c r="R91" s="2"/>
      <c r="S91" s="2"/>
      <c r="T91" s="2"/>
      <c r="U91" s="34" t="s">
        <v>750</v>
      </c>
      <c r="V91" s="34">
        <f>VLOOKUP(U91,KEY!$Q$2:$R$1001,2,FALSE)</f>
        <v>62</v>
      </c>
      <c r="W91" s="33">
        <f t="shared" si="2"/>
        <v>0</v>
      </c>
      <c r="X91" s="35">
        <v>60</v>
      </c>
      <c r="Y91" s="24" t="str">
        <f>IF($W91=1,VLOOKUP($AA$25,'CROSSWALK REGION'!$A$2:$CE$13,$V91,FALSE),"")</f>
        <v/>
      </c>
      <c r="Z91" s="2"/>
      <c r="AA91" s="2" t="str">
        <f>IF($W91=1,VLOOKUP($Y91,data!$A$2:$XX$45000,AA$3,FALSE),"")</f>
        <v/>
      </c>
      <c r="AB91" s="40" t="str">
        <f>IF($W91=1,VLOOKUP($Y91,data!$A$2:$XX$45000,AB$3,FALSE),"")</f>
        <v/>
      </c>
      <c r="AC91" s="40" t="str">
        <f>IF($W91=1,VLOOKUP($Y91,data!$A$2:$XX$45000,AC$3,FALSE),"")</f>
        <v/>
      </c>
      <c r="AD91" s="41" t="str">
        <f>IF($W91=1,VLOOKUP($Y91,data!$A$2:$XX$45000,AD$3,FALSE),"")</f>
        <v/>
      </c>
      <c r="AE91" s="42" t="str">
        <f>IF($W91=1,VLOOKUP($Y91,data!$A$2:$XX$45000,AE$3,FALSE),"")</f>
        <v/>
      </c>
      <c r="AF91" s="40" t="str">
        <f>IF($W91=1,VLOOKUP($Y91,data!$A$2:$XX$45000,AF$3,FALSE),"")</f>
        <v/>
      </c>
      <c r="AG91" s="6" t="str">
        <f>IF($W91=1,VLOOKUP($Y91,data!$A$2:$XX$45000,AG$3,FALSE),"")</f>
        <v/>
      </c>
      <c r="AH91" s="41" t="str">
        <f>IF($W91=1,VLOOKUP($Y91,data!$A$2:$XX$45000,AH$3,FALSE),"")</f>
        <v/>
      </c>
      <c r="AI91" s="42" t="str">
        <f>IF($W91=1,VLOOKUP($Y91,data!$A$2:$XX$45000,AI$3,FALSE),"")</f>
        <v/>
      </c>
      <c r="AJ91" s="40" t="str">
        <f>IF($W91=1,VLOOKUP($Y91,data!$A$2:$XX$45000,AJ$3,FALSE),"")</f>
        <v/>
      </c>
      <c r="AK91" s="41" t="str">
        <f>IF($W91=1,VLOOKUP($Y91,data!$A$2:$XX$45000,AK$3,FALSE),"")</f>
        <v/>
      </c>
      <c r="AL91" s="42" t="str">
        <f>IF($W91=1,VLOOKUP($Y91,data!$A$2:$XX$45000,AL$3,FALSE),"")</f>
        <v/>
      </c>
      <c r="AM91" s="40" t="str">
        <f>IF($W91=1,VLOOKUP($Y91,data!$A$2:$XX$45000,AM$3,FALSE),"")</f>
        <v/>
      </c>
      <c r="AN91" s="43" t="str">
        <f>IF($W91=1,VLOOKUP($Y91,data!$A$2:$XX$45000,AN$3,FALSE),"")</f>
        <v/>
      </c>
      <c r="AO91" s="2"/>
    </row>
    <row r="92" spans="1:41">
      <c r="A92" s="2"/>
      <c r="B92" s="2"/>
      <c r="C92" s="2"/>
      <c r="D92" s="2"/>
      <c r="E92" s="2"/>
      <c r="F92" s="2"/>
      <c r="G92" s="2"/>
      <c r="H92" s="2"/>
      <c r="I92" s="2"/>
      <c r="J92" s="2"/>
      <c r="K92" s="2" t="str">
        <f t="shared" si="0"/>
        <v/>
      </c>
      <c r="L92" s="38" t="str">
        <f t="shared" si="1"/>
        <v/>
      </c>
      <c r="M92" s="2"/>
      <c r="N92" s="2"/>
      <c r="O92" s="2"/>
      <c r="P92" s="2"/>
      <c r="Q92" s="2"/>
      <c r="R92" s="2"/>
      <c r="S92" s="2"/>
      <c r="T92" s="2"/>
      <c r="U92" s="34" t="s">
        <v>751</v>
      </c>
      <c r="V92" s="34">
        <f>VLOOKUP(U92,KEY!$Q$2:$R$1001,2,FALSE)</f>
        <v>63</v>
      </c>
      <c r="W92" s="33">
        <f t="shared" si="2"/>
        <v>0</v>
      </c>
      <c r="X92" s="35">
        <v>61</v>
      </c>
      <c r="Y92" s="24" t="str">
        <f>IF($W92=1,VLOOKUP($AA$25,'CROSSWALK REGION'!$A$2:$CE$13,$V92,FALSE),"")</f>
        <v/>
      </c>
      <c r="Z92" s="2"/>
      <c r="AA92" s="2" t="str">
        <f>IF($W92=1,VLOOKUP($Y92,data!$A$2:$XX$45000,AA$3,FALSE),"")</f>
        <v/>
      </c>
      <c r="AB92" s="40" t="str">
        <f>IF($W92=1,VLOOKUP($Y92,data!$A$2:$XX$45000,AB$3,FALSE),"")</f>
        <v/>
      </c>
      <c r="AC92" s="40" t="str">
        <f>IF($W92=1,VLOOKUP($Y92,data!$A$2:$XX$45000,AC$3,FALSE),"")</f>
        <v/>
      </c>
      <c r="AD92" s="41" t="str">
        <f>IF($W92=1,VLOOKUP($Y92,data!$A$2:$XX$45000,AD$3,FALSE),"")</f>
        <v/>
      </c>
      <c r="AE92" s="42" t="str">
        <f>IF($W92=1,VLOOKUP($Y92,data!$A$2:$XX$45000,AE$3,FALSE),"")</f>
        <v/>
      </c>
      <c r="AF92" s="40" t="str">
        <f>IF($W92=1,VLOOKUP($Y92,data!$A$2:$XX$45000,AF$3,FALSE),"")</f>
        <v/>
      </c>
      <c r="AG92" s="6" t="str">
        <f>IF($W92=1,VLOOKUP($Y92,data!$A$2:$XX$45000,AG$3,FALSE),"")</f>
        <v/>
      </c>
      <c r="AH92" s="41" t="str">
        <f>IF($W92=1,VLOOKUP($Y92,data!$A$2:$XX$45000,AH$3,FALSE),"")</f>
        <v/>
      </c>
      <c r="AI92" s="42" t="str">
        <f>IF($W92=1,VLOOKUP($Y92,data!$A$2:$XX$45000,AI$3,FALSE),"")</f>
        <v/>
      </c>
      <c r="AJ92" s="40" t="str">
        <f>IF($W92=1,VLOOKUP($Y92,data!$A$2:$XX$45000,AJ$3,FALSE),"")</f>
        <v/>
      </c>
      <c r="AK92" s="41" t="str">
        <f>IF($W92=1,VLOOKUP($Y92,data!$A$2:$XX$45000,AK$3,FALSE),"")</f>
        <v/>
      </c>
      <c r="AL92" s="42" t="str">
        <f>IF($W92=1,VLOOKUP($Y92,data!$A$2:$XX$45000,AL$3,FALSE),"")</f>
        <v/>
      </c>
      <c r="AM92" s="40" t="str">
        <f>IF($W92=1,VLOOKUP($Y92,data!$A$2:$XX$45000,AM$3,FALSE),"")</f>
        <v/>
      </c>
      <c r="AN92" s="43" t="str">
        <f>IF($W92=1,VLOOKUP($Y92,data!$A$2:$XX$45000,AN$3,FALSE),"")</f>
        <v/>
      </c>
      <c r="AO92" s="2"/>
    </row>
    <row r="93" spans="1:41">
      <c r="A93" s="2"/>
      <c r="B93" s="2"/>
      <c r="C93" s="2"/>
      <c r="D93" s="2"/>
      <c r="E93" s="2"/>
      <c r="F93" s="2"/>
      <c r="G93" s="2"/>
      <c r="H93" s="2"/>
      <c r="I93" s="2"/>
      <c r="J93" s="2"/>
      <c r="K93" s="2" t="str">
        <f t="shared" si="0"/>
        <v/>
      </c>
      <c r="L93" s="38" t="str">
        <f t="shared" si="1"/>
        <v/>
      </c>
      <c r="M93" s="2"/>
      <c r="N93" s="2"/>
      <c r="O93" s="2"/>
      <c r="P93" s="2"/>
      <c r="Q93" s="2"/>
      <c r="R93" s="2"/>
      <c r="S93" s="2"/>
      <c r="T93" s="2"/>
      <c r="U93" s="34" t="s">
        <v>752</v>
      </c>
      <c r="V93" s="34">
        <f>VLOOKUP(U93,KEY!$Q$2:$R$1001,2,FALSE)</f>
        <v>64</v>
      </c>
      <c r="W93" s="33">
        <f t="shared" si="2"/>
        <v>0</v>
      </c>
      <c r="X93" s="35">
        <v>62</v>
      </c>
      <c r="Y93" s="24" t="str">
        <f>IF($W93=1,VLOOKUP($AA$25,'CROSSWALK REGION'!$A$2:$CE$13,$V93,FALSE),"")</f>
        <v/>
      </c>
      <c r="Z93" s="2"/>
      <c r="AA93" s="2" t="str">
        <f>IF($W93=1,VLOOKUP($Y93,data!$A$2:$XX$45000,AA$3,FALSE),"")</f>
        <v/>
      </c>
      <c r="AB93" s="40" t="str">
        <f>IF($W93=1,VLOOKUP($Y93,data!$A$2:$XX$45000,AB$3,FALSE),"")</f>
        <v/>
      </c>
      <c r="AC93" s="40" t="str">
        <f>IF($W93=1,VLOOKUP($Y93,data!$A$2:$XX$45000,AC$3,FALSE),"")</f>
        <v/>
      </c>
      <c r="AD93" s="41" t="str">
        <f>IF($W93=1,VLOOKUP($Y93,data!$A$2:$XX$45000,AD$3,FALSE),"")</f>
        <v/>
      </c>
      <c r="AE93" s="42" t="str">
        <f>IF($W93=1,VLOOKUP($Y93,data!$A$2:$XX$45000,AE$3,FALSE),"")</f>
        <v/>
      </c>
      <c r="AF93" s="40" t="str">
        <f>IF($W93=1,VLOOKUP($Y93,data!$A$2:$XX$45000,AF$3,FALSE),"")</f>
        <v/>
      </c>
      <c r="AG93" s="6" t="str">
        <f>IF($W93=1,VLOOKUP($Y93,data!$A$2:$XX$45000,AG$3,FALSE),"")</f>
        <v/>
      </c>
      <c r="AH93" s="41" t="str">
        <f>IF($W93=1,VLOOKUP($Y93,data!$A$2:$XX$45000,AH$3,FALSE),"")</f>
        <v/>
      </c>
      <c r="AI93" s="42" t="str">
        <f>IF($W93=1,VLOOKUP($Y93,data!$A$2:$XX$45000,AI$3,FALSE),"")</f>
        <v/>
      </c>
      <c r="AJ93" s="40" t="str">
        <f>IF($W93=1,VLOOKUP($Y93,data!$A$2:$XX$45000,AJ$3,FALSE),"")</f>
        <v/>
      </c>
      <c r="AK93" s="41" t="str">
        <f>IF($W93=1,VLOOKUP($Y93,data!$A$2:$XX$45000,AK$3,FALSE),"")</f>
        <v/>
      </c>
      <c r="AL93" s="42" t="str">
        <f>IF($W93=1,VLOOKUP($Y93,data!$A$2:$XX$45000,AL$3,FALSE),"")</f>
        <v/>
      </c>
      <c r="AM93" s="40" t="str">
        <f>IF($W93=1,VLOOKUP($Y93,data!$A$2:$XX$45000,AM$3,FALSE),"")</f>
        <v/>
      </c>
      <c r="AN93" s="43" t="str">
        <f>IF($W93=1,VLOOKUP($Y93,data!$A$2:$XX$45000,AN$3,FALSE),"")</f>
        <v/>
      </c>
      <c r="AO93" s="2"/>
    </row>
    <row r="94" spans="1:41">
      <c r="A94" s="2"/>
      <c r="B94" s="2"/>
      <c r="C94" s="2"/>
      <c r="D94" s="2"/>
      <c r="E94" s="2"/>
      <c r="F94" s="2"/>
      <c r="G94" s="2"/>
      <c r="H94" s="2"/>
      <c r="I94" s="2"/>
      <c r="J94" s="2"/>
      <c r="K94" s="2" t="str">
        <f t="shared" si="0"/>
        <v/>
      </c>
      <c r="L94" s="38" t="str">
        <f t="shared" si="1"/>
        <v/>
      </c>
      <c r="M94" s="2"/>
      <c r="N94" s="2"/>
      <c r="O94" s="2"/>
      <c r="P94" s="2"/>
      <c r="Q94" s="2"/>
      <c r="R94" s="2"/>
      <c r="S94" s="2"/>
      <c r="T94" s="2"/>
      <c r="U94" s="34" t="s">
        <v>753</v>
      </c>
      <c r="V94" s="34">
        <f>VLOOKUP(U94,KEY!$Q$2:$R$1001,2,FALSE)</f>
        <v>65</v>
      </c>
      <c r="W94" s="33">
        <f t="shared" si="2"/>
        <v>0</v>
      </c>
      <c r="X94" s="35">
        <v>63</v>
      </c>
      <c r="Y94" s="24" t="str">
        <f>IF($W94=1,VLOOKUP($AA$25,'CROSSWALK REGION'!$A$2:$CE$13,$V94,FALSE),"")</f>
        <v/>
      </c>
      <c r="Z94" s="2"/>
      <c r="AA94" s="2" t="str">
        <f>IF($W94=1,VLOOKUP($Y94,data!$A$2:$XX$45000,AA$3,FALSE),"")</f>
        <v/>
      </c>
      <c r="AB94" s="40" t="str">
        <f>IF($W94=1,VLOOKUP($Y94,data!$A$2:$XX$45000,AB$3,FALSE),"")</f>
        <v/>
      </c>
      <c r="AC94" s="40" t="str">
        <f>IF($W94=1,VLOOKUP($Y94,data!$A$2:$XX$45000,AC$3,FALSE),"")</f>
        <v/>
      </c>
      <c r="AD94" s="41" t="str">
        <f>IF($W94=1,VLOOKUP($Y94,data!$A$2:$XX$45000,AD$3,FALSE),"")</f>
        <v/>
      </c>
      <c r="AE94" s="42" t="str">
        <f>IF($W94=1,VLOOKUP($Y94,data!$A$2:$XX$45000,AE$3,FALSE),"")</f>
        <v/>
      </c>
      <c r="AF94" s="40" t="str">
        <f>IF($W94=1,VLOOKUP($Y94,data!$A$2:$XX$45000,AF$3,FALSE),"")</f>
        <v/>
      </c>
      <c r="AG94" s="6" t="str">
        <f>IF($W94=1,VLOOKUP($Y94,data!$A$2:$XX$45000,AG$3,FALSE),"")</f>
        <v/>
      </c>
      <c r="AH94" s="41" t="str">
        <f>IF($W94=1,VLOOKUP($Y94,data!$A$2:$XX$45000,AH$3,FALSE),"")</f>
        <v/>
      </c>
      <c r="AI94" s="42" t="str">
        <f>IF($W94=1,VLOOKUP($Y94,data!$A$2:$XX$45000,AI$3,FALSE),"")</f>
        <v/>
      </c>
      <c r="AJ94" s="40" t="str">
        <f>IF($W94=1,VLOOKUP($Y94,data!$A$2:$XX$45000,AJ$3,FALSE),"")</f>
        <v/>
      </c>
      <c r="AK94" s="41" t="str">
        <f>IF($W94=1,VLOOKUP($Y94,data!$A$2:$XX$45000,AK$3,FALSE),"")</f>
        <v/>
      </c>
      <c r="AL94" s="42" t="str">
        <f>IF($W94=1,VLOOKUP($Y94,data!$A$2:$XX$45000,AL$3,FALSE),"")</f>
        <v/>
      </c>
      <c r="AM94" s="40" t="str">
        <f>IF($W94=1,VLOOKUP($Y94,data!$A$2:$XX$45000,AM$3,FALSE),"")</f>
        <v/>
      </c>
      <c r="AN94" s="43" t="str">
        <f>IF($W94=1,VLOOKUP($Y94,data!$A$2:$XX$45000,AN$3,FALSE),"")</f>
        <v/>
      </c>
      <c r="AO94" s="2"/>
    </row>
    <row r="95" spans="1:41">
      <c r="A95" s="2"/>
      <c r="B95" s="2"/>
      <c r="C95" s="2"/>
      <c r="D95" s="2"/>
      <c r="E95" s="2"/>
      <c r="F95" s="2"/>
      <c r="G95" s="2"/>
      <c r="H95" s="2"/>
      <c r="I95" s="2"/>
      <c r="J95" s="2"/>
      <c r="K95" s="2" t="str">
        <f t="shared" si="0"/>
        <v/>
      </c>
      <c r="L95" s="38" t="str">
        <f t="shared" si="1"/>
        <v/>
      </c>
      <c r="M95" s="2"/>
      <c r="N95" s="2"/>
      <c r="O95" s="2"/>
      <c r="P95" s="2"/>
      <c r="Q95" s="2"/>
      <c r="R95" s="2"/>
      <c r="S95" s="2"/>
      <c r="T95" s="2"/>
      <c r="U95" s="34" t="s">
        <v>754</v>
      </c>
      <c r="V95" s="34">
        <f>VLOOKUP(U95,KEY!$Q$2:$R$1001,2,FALSE)</f>
        <v>66</v>
      </c>
      <c r="W95" s="33">
        <f t="shared" si="2"/>
        <v>0</v>
      </c>
      <c r="X95" s="35">
        <v>64</v>
      </c>
      <c r="Y95" s="24" t="str">
        <f>IF($W95=1,VLOOKUP($AA$25,'CROSSWALK REGION'!$A$2:$CE$13,$V95,FALSE),"")</f>
        <v/>
      </c>
      <c r="Z95" s="2"/>
      <c r="AA95" s="2" t="str">
        <f>IF($W95=1,VLOOKUP($Y95,data!$A$2:$XX$45000,AA$3,FALSE),"")</f>
        <v/>
      </c>
      <c r="AB95" s="40" t="str">
        <f>IF($W95=1,VLOOKUP($Y95,data!$A$2:$XX$45000,AB$3,FALSE),"")</f>
        <v/>
      </c>
      <c r="AC95" s="40" t="str">
        <f>IF($W95=1,VLOOKUP($Y95,data!$A$2:$XX$45000,AC$3,FALSE),"")</f>
        <v/>
      </c>
      <c r="AD95" s="41" t="str">
        <f>IF($W95=1,VLOOKUP($Y95,data!$A$2:$XX$45000,AD$3,FALSE),"")</f>
        <v/>
      </c>
      <c r="AE95" s="42" t="str">
        <f>IF($W95=1,VLOOKUP($Y95,data!$A$2:$XX$45000,AE$3,FALSE),"")</f>
        <v/>
      </c>
      <c r="AF95" s="40" t="str">
        <f>IF($W95=1,VLOOKUP($Y95,data!$A$2:$XX$45000,AF$3,FALSE),"")</f>
        <v/>
      </c>
      <c r="AG95" s="6" t="str">
        <f>IF($W95=1,VLOOKUP($Y95,data!$A$2:$XX$45000,AG$3,FALSE),"")</f>
        <v/>
      </c>
      <c r="AH95" s="41" t="str">
        <f>IF($W95=1,VLOOKUP($Y95,data!$A$2:$XX$45000,AH$3,FALSE),"")</f>
        <v/>
      </c>
      <c r="AI95" s="42" t="str">
        <f>IF($W95=1,VLOOKUP($Y95,data!$A$2:$XX$45000,AI$3,FALSE),"")</f>
        <v/>
      </c>
      <c r="AJ95" s="40" t="str">
        <f>IF($W95=1,VLOOKUP($Y95,data!$A$2:$XX$45000,AJ$3,FALSE),"")</f>
        <v/>
      </c>
      <c r="AK95" s="41" t="str">
        <f>IF($W95=1,VLOOKUP($Y95,data!$A$2:$XX$45000,AK$3,FALSE),"")</f>
        <v/>
      </c>
      <c r="AL95" s="42" t="str">
        <f>IF($W95=1,VLOOKUP($Y95,data!$A$2:$XX$45000,AL$3,FALSE),"")</f>
        <v/>
      </c>
      <c r="AM95" s="40" t="str">
        <f>IF($W95=1,VLOOKUP($Y95,data!$A$2:$XX$45000,AM$3,FALSE),"")</f>
        <v/>
      </c>
      <c r="AN95" s="43" t="str">
        <f>IF($W95=1,VLOOKUP($Y95,data!$A$2:$XX$45000,AN$3,FALSE),"")</f>
        <v/>
      </c>
      <c r="AO95" s="2"/>
    </row>
    <row r="96" spans="1:41">
      <c r="A96" s="2"/>
      <c r="B96" s="2"/>
      <c r="C96" s="2"/>
      <c r="D96" s="2"/>
      <c r="E96" s="2"/>
      <c r="F96" s="2"/>
      <c r="G96" s="2"/>
      <c r="H96" s="2"/>
      <c r="I96" s="2"/>
      <c r="J96" s="2"/>
      <c r="K96" s="2" t="str">
        <f t="shared" ref="K96:K111" si="3">IF($W96=1,AH96/100,"")</f>
        <v/>
      </c>
      <c r="L96" s="38" t="str">
        <f t="shared" ref="L96:L111" si="4">IF($W96=1,K96*AF96,"")</f>
        <v/>
      </c>
      <c r="M96" s="2"/>
      <c r="N96" s="2"/>
      <c r="O96" s="2"/>
      <c r="P96" s="2"/>
      <c r="Q96" s="2"/>
      <c r="R96" s="2"/>
      <c r="S96" s="2"/>
      <c r="T96" s="2"/>
      <c r="U96" s="34" t="s">
        <v>755</v>
      </c>
      <c r="V96" s="34">
        <f>VLOOKUP(U96,KEY!$Q$2:$R$1001,2,FALSE)</f>
        <v>67</v>
      </c>
      <c r="W96" s="33">
        <f t="shared" ref="W96:W111" si="5">IF($W$25-X96&gt;0,1,0)</f>
        <v>0</v>
      </c>
      <c r="X96" s="35">
        <v>65</v>
      </c>
      <c r="Y96" s="24" t="str">
        <f>IF($W96=1,VLOOKUP($AA$25,'CROSSWALK REGION'!$A$2:$CE$13,$V96,FALSE),"")</f>
        <v/>
      </c>
      <c r="Z96" s="2"/>
      <c r="AA96" s="2" t="str">
        <f>IF($W96=1,VLOOKUP($Y96,data!$A$2:$XX$45000,AA$3,FALSE),"")</f>
        <v/>
      </c>
      <c r="AB96" s="40" t="str">
        <f>IF($W96=1,VLOOKUP($Y96,data!$A$2:$XX$45000,AB$3,FALSE),"")</f>
        <v/>
      </c>
      <c r="AC96" s="40" t="str">
        <f>IF($W96=1,VLOOKUP($Y96,data!$A$2:$XX$45000,AC$3,FALSE),"")</f>
        <v/>
      </c>
      <c r="AD96" s="41" t="str">
        <f>IF($W96=1,VLOOKUP($Y96,data!$A$2:$XX$45000,AD$3,FALSE),"")</f>
        <v/>
      </c>
      <c r="AE96" s="42" t="str">
        <f>IF($W96=1,VLOOKUP($Y96,data!$A$2:$XX$45000,AE$3,FALSE),"")</f>
        <v/>
      </c>
      <c r="AF96" s="40" t="str">
        <f>IF($W96=1,VLOOKUP($Y96,data!$A$2:$XX$45000,AF$3,FALSE),"")</f>
        <v/>
      </c>
      <c r="AG96" s="6" t="str">
        <f>IF($W96=1,VLOOKUP($Y96,data!$A$2:$XX$45000,AG$3,FALSE),"")</f>
        <v/>
      </c>
      <c r="AH96" s="41" t="str">
        <f>IF($W96=1,VLOOKUP($Y96,data!$A$2:$XX$45000,AH$3,FALSE),"")</f>
        <v/>
      </c>
      <c r="AI96" s="42" t="str">
        <f>IF($W96=1,VLOOKUP($Y96,data!$A$2:$XX$45000,AI$3,FALSE),"")</f>
        <v/>
      </c>
      <c r="AJ96" s="40" t="str">
        <f>IF($W96=1,VLOOKUP($Y96,data!$A$2:$XX$45000,AJ$3,FALSE),"")</f>
        <v/>
      </c>
      <c r="AK96" s="41" t="str">
        <f>IF($W96=1,VLOOKUP($Y96,data!$A$2:$XX$45000,AK$3,FALSE),"")</f>
        <v/>
      </c>
      <c r="AL96" s="42" t="str">
        <f>IF($W96=1,VLOOKUP($Y96,data!$A$2:$XX$45000,AL$3,FALSE),"")</f>
        <v/>
      </c>
      <c r="AM96" s="40" t="str">
        <f>IF($W96=1,VLOOKUP($Y96,data!$A$2:$XX$45000,AM$3,FALSE),"")</f>
        <v/>
      </c>
      <c r="AN96" s="43" t="str">
        <f>IF($W96=1,VLOOKUP($Y96,data!$A$2:$XX$45000,AN$3,FALSE),"")</f>
        <v/>
      </c>
      <c r="AO96" s="2"/>
    </row>
    <row r="97" spans="1:41">
      <c r="A97" s="2"/>
      <c r="B97" s="2"/>
      <c r="C97" s="2"/>
      <c r="D97" s="2"/>
      <c r="E97" s="2"/>
      <c r="F97" s="2"/>
      <c r="G97" s="2"/>
      <c r="H97" s="2"/>
      <c r="I97" s="2"/>
      <c r="J97" s="2"/>
      <c r="K97" s="2" t="str">
        <f t="shared" si="3"/>
        <v/>
      </c>
      <c r="L97" s="38" t="str">
        <f t="shared" si="4"/>
        <v/>
      </c>
      <c r="M97" s="2"/>
      <c r="N97" s="2"/>
      <c r="O97" s="2"/>
      <c r="P97" s="2"/>
      <c r="Q97" s="2"/>
      <c r="R97" s="2"/>
      <c r="S97" s="2"/>
      <c r="T97" s="2"/>
      <c r="U97" s="34" t="s">
        <v>756</v>
      </c>
      <c r="V97" s="34">
        <f>VLOOKUP(U97,KEY!$Q$2:$R$1001,2,FALSE)</f>
        <v>68</v>
      </c>
      <c r="W97" s="33">
        <f t="shared" si="5"/>
        <v>0</v>
      </c>
      <c r="X97" s="35">
        <v>66</v>
      </c>
      <c r="Y97" s="24" t="str">
        <f>IF($W97=1,VLOOKUP($AA$25,'CROSSWALK REGION'!$A$2:$CE$13,$V97,FALSE),"")</f>
        <v/>
      </c>
      <c r="Z97" s="2"/>
      <c r="AA97" s="2" t="str">
        <f>IF($W97=1,VLOOKUP($Y97,data!$A$2:$XX$45000,AA$3,FALSE),"")</f>
        <v/>
      </c>
      <c r="AB97" s="40" t="str">
        <f>IF($W97=1,VLOOKUP($Y97,data!$A$2:$XX$45000,AB$3,FALSE),"")</f>
        <v/>
      </c>
      <c r="AC97" s="40" t="str">
        <f>IF($W97=1,VLOOKUP($Y97,data!$A$2:$XX$45000,AC$3,FALSE),"")</f>
        <v/>
      </c>
      <c r="AD97" s="41" t="str">
        <f>IF($W97=1,VLOOKUP($Y97,data!$A$2:$XX$45000,AD$3,FALSE),"")</f>
        <v/>
      </c>
      <c r="AE97" s="42" t="str">
        <f>IF($W97=1,VLOOKUP($Y97,data!$A$2:$XX$45000,AE$3,FALSE),"")</f>
        <v/>
      </c>
      <c r="AF97" s="40" t="str">
        <f>IF($W97=1,VLOOKUP($Y97,data!$A$2:$XX$45000,AF$3,FALSE),"")</f>
        <v/>
      </c>
      <c r="AG97" s="6" t="str">
        <f>IF($W97=1,VLOOKUP($Y97,data!$A$2:$XX$45000,AG$3,FALSE),"")</f>
        <v/>
      </c>
      <c r="AH97" s="41" t="str">
        <f>IF($W97=1,VLOOKUP($Y97,data!$A$2:$XX$45000,AH$3,FALSE),"")</f>
        <v/>
      </c>
      <c r="AI97" s="42" t="str">
        <f>IF($W97=1,VLOOKUP($Y97,data!$A$2:$XX$45000,AI$3,FALSE),"")</f>
        <v/>
      </c>
      <c r="AJ97" s="40" t="str">
        <f>IF($W97=1,VLOOKUP($Y97,data!$A$2:$XX$45000,AJ$3,FALSE),"")</f>
        <v/>
      </c>
      <c r="AK97" s="41" t="str">
        <f>IF($W97=1,VLOOKUP($Y97,data!$A$2:$XX$45000,AK$3,FALSE),"")</f>
        <v/>
      </c>
      <c r="AL97" s="42" t="str">
        <f>IF($W97=1,VLOOKUP($Y97,data!$A$2:$XX$45000,AL$3,FALSE),"")</f>
        <v/>
      </c>
      <c r="AM97" s="40" t="str">
        <f>IF($W97=1,VLOOKUP($Y97,data!$A$2:$XX$45000,AM$3,FALSE),"")</f>
        <v/>
      </c>
      <c r="AN97" s="43" t="str">
        <f>IF($W97=1,VLOOKUP($Y97,data!$A$2:$XX$45000,AN$3,FALSE),"")</f>
        <v/>
      </c>
      <c r="AO97" s="2"/>
    </row>
    <row r="98" spans="1:41">
      <c r="A98" s="2"/>
      <c r="B98" s="2"/>
      <c r="C98" s="2"/>
      <c r="D98" s="2"/>
      <c r="E98" s="2"/>
      <c r="F98" s="2"/>
      <c r="G98" s="2"/>
      <c r="H98" s="2"/>
      <c r="I98" s="2"/>
      <c r="J98" s="2"/>
      <c r="K98" s="2" t="str">
        <f t="shared" si="3"/>
        <v/>
      </c>
      <c r="L98" s="38" t="str">
        <f t="shared" si="4"/>
        <v/>
      </c>
      <c r="M98" s="2"/>
      <c r="N98" s="2"/>
      <c r="O98" s="2"/>
      <c r="P98" s="2"/>
      <c r="Q98" s="2"/>
      <c r="R98" s="2"/>
      <c r="S98" s="2"/>
      <c r="T98" s="2"/>
      <c r="U98" s="34" t="s">
        <v>757</v>
      </c>
      <c r="V98" s="34">
        <f>VLOOKUP(U98,KEY!$Q$2:$R$1001,2,FALSE)</f>
        <v>69</v>
      </c>
      <c r="W98" s="33">
        <f t="shared" si="5"/>
        <v>0</v>
      </c>
      <c r="X98" s="35">
        <v>67</v>
      </c>
      <c r="Y98" s="24" t="str">
        <f>IF($W98=1,VLOOKUP($AA$25,'CROSSWALK REGION'!$A$2:$CE$13,$V98,FALSE),"")</f>
        <v/>
      </c>
      <c r="Z98" s="2"/>
      <c r="AA98" s="2" t="str">
        <f>IF($W98=1,VLOOKUP($Y98,data!$A$2:$XX$45000,AA$3,FALSE),"")</f>
        <v/>
      </c>
      <c r="AB98" s="40" t="str">
        <f>IF($W98=1,VLOOKUP($Y98,data!$A$2:$XX$45000,AB$3,FALSE),"")</f>
        <v/>
      </c>
      <c r="AC98" s="40" t="str">
        <f>IF($W98=1,VLOOKUP($Y98,data!$A$2:$XX$45000,AC$3,FALSE),"")</f>
        <v/>
      </c>
      <c r="AD98" s="41" t="str">
        <f>IF($W98=1,VLOOKUP($Y98,data!$A$2:$XX$45000,AD$3,FALSE),"")</f>
        <v/>
      </c>
      <c r="AE98" s="42" t="str">
        <f>IF($W98=1,VLOOKUP($Y98,data!$A$2:$XX$45000,AE$3,FALSE),"")</f>
        <v/>
      </c>
      <c r="AF98" s="40" t="str">
        <f>IF($W98=1,VLOOKUP($Y98,data!$A$2:$XX$45000,AF$3,FALSE),"")</f>
        <v/>
      </c>
      <c r="AG98" s="6" t="str">
        <f>IF($W98=1,VLOOKUP($Y98,data!$A$2:$XX$45000,AG$3,FALSE),"")</f>
        <v/>
      </c>
      <c r="AH98" s="41" t="str">
        <f>IF($W98=1,VLOOKUP($Y98,data!$A$2:$XX$45000,AH$3,FALSE),"")</f>
        <v/>
      </c>
      <c r="AI98" s="42" t="str">
        <f>IF($W98=1,VLOOKUP($Y98,data!$A$2:$XX$45000,AI$3,FALSE),"")</f>
        <v/>
      </c>
      <c r="AJ98" s="40" t="str">
        <f>IF($W98=1,VLOOKUP($Y98,data!$A$2:$XX$45000,AJ$3,FALSE),"")</f>
        <v/>
      </c>
      <c r="AK98" s="41" t="str">
        <f>IF($W98=1,VLOOKUP($Y98,data!$A$2:$XX$45000,AK$3,FALSE),"")</f>
        <v/>
      </c>
      <c r="AL98" s="42" t="str">
        <f>IF($W98=1,VLOOKUP($Y98,data!$A$2:$XX$45000,AL$3,FALSE),"")</f>
        <v/>
      </c>
      <c r="AM98" s="40" t="str">
        <f>IF($W98=1,VLOOKUP($Y98,data!$A$2:$XX$45000,AM$3,FALSE),"")</f>
        <v/>
      </c>
      <c r="AN98" s="43" t="str">
        <f>IF($W98=1,VLOOKUP($Y98,data!$A$2:$XX$45000,AN$3,FALSE),"")</f>
        <v/>
      </c>
      <c r="AO98" s="2"/>
    </row>
    <row r="99" spans="1:41">
      <c r="A99" s="2"/>
      <c r="B99" s="2"/>
      <c r="C99" s="2"/>
      <c r="D99" s="2"/>
      <c r="E99" s="2"/>
      <c r="F99" s="2"/>
      <c r="G99" s="2"/>
      <c r="H99" s="2"/>
      <c r="I99" s="2"/>
      <c r="J99" s="2"/>
      <c r="K99" s="2" t="str">
        <f t="shared" si="3"/>
        <v/>
      </c>
      <c r="L99" s="38" t="str">
        <f t="shared" si="4"/>
        <v/>
      </c>
      <c r="M99" s="2"/>
      <c r="N99" s="2"/>
      <c r="O99" s="2"/>
      <c r="P99" s="2"/>
      <c r="Q99" s="2"/>
      <c r="R99" s="2"/>
      <c r="S99" s="2"/>
      <c r="T99" s="2"/>
      <c r="U99" s="34" t="s">
        <v>758</v>
      </c>
      <c r="V99" s="34">
        <f>VLOOKUP(U99,KEY!$Q$2:$R$1001,2,FALSE)</f>
        <v>70</v>
      </c>
      <c r="W99" s="33">
        <f t="shared" si="5"/>
        <v>0</v>
      </c>
      <c r="X99" s="35">
        <v>68</v>
      </c>
      <c r="Y99" s="24" t="str">
        <f>IF($W99=1,VLOOKUP($AA$25,'CROSSWALK REGION'!$A$2:$CE$13,$V99,FALSE),"")</f>
        <v/>
      </c>
      <c r="Z99" s="2"/>
      <c r="AA99" s="2" t="str">
        <f>IF($W99=1,VLOOKUP($Y99,data!$A$2:$XX$45000,AA$3,FALSE),"")</f>
        <v/>
      </c>
      <c r="AB99" s="40" t="str">
        <f>IF($W99=1,VLOOKUP($Y99,data!$A$2:$XX$45000,AB$3,FALSE),"")</f>
        <v/>
      </c>
      <c r="AC99" s="40" t="str">
        <f>IF($W99=1,VLOOKUP($Y99,data!$A$2:$XX$45000,AC$3,FALSE),"")</f>
        <v/>
      </c>
      <c r="AD99" s="41" t="str">
        <f>IF($W99=1,VLOOKUP($Y99,data!$A$2:$XX$45000,AD$3,FALSE),"")</f>
        <v/>
      </c>
      <c r="AE99" s="42" t="str">
        <f>IF($W99=1,VLOOKUP($Y99,data!$A$2:$XX$45000,AE$3,FALSE),"")</f>
        <v/>
      </c>
      <c r="AF99" s="40" t="str">
        <f>IF($W99=1,VLOOKUP($Y99,data!$A$2:$XX$45000,AF$3,FALSE),"")</f>
        <v/>
      </c>
      <c r="AG99" s="6" t="str">
        <f>IF($W99=1,VLOOKUP($Y99,data!$A$2:$XX$45000,AG$3,FALSE),"")</f>
        <v/>
      </c>
      <c r="AH99" s="41" t="str">
        <f>IF($W99=1,VLOOKUP($Y99,data!$A$2:$XX$45000,AH$3,FALSE),"")</f>
        <v/>
      </c>
      <c r="AI99" s="42" t="str">
        <f>IF($W99=1,VLOOKUP($Y99,data!$A$2:$XX$45000,AI$3,FALSE),"")</f>
        <v/>
      </c>
      <c r="AJ99" s="40" t="str">
        <f>IF($W99=1,VLOOKUP($Y99,data!$A$2:$XX$45000,AJ$3,FALSE),"")</f>
        <v/>
      </c>
      <c r="AK99" s="41" t="str">
        <f>IF($W99=1,VLOOKUP($Y99,data!$A$2:$XX$45000,AK$3,FALSE),"")</f>
        <v/>
      </c>
      <c r="AL99" s="42" t="str">
        <f>IF($W99=1,VLOOKUP($Y99,data!$A$2:$XX$45000,AL$3,FALSE),"")</f>
        <v/>
      </c>
      <c r="AM99" s="40" t="str">
        <f>IF($W99=1,VLOOKUP($Y99,data!$A$2:$XX$45000,AM$3,FALSE),"")</f>
        <v/>
      </c>
      <c r="AN99" s="43" t="str">
        <f>IF($W99=1,VLOOKUP($Y99,data!$A$2:$XX$45000,AN$3,FALSE),"")</f>
        <v/>
      </c>
      <c r="AO99" s="2"/>
    </row>
    <row r="100" spans="1:4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 t="str">
        <f t="shared" si="3"/>
        <v/>
      </c>
      <c r="L100" s="38" t="str">
        <f t="shared" si="4"/>
        <v/>
      </c>
      <c r="M100" s="2"/>
      <c r="N100" s="2"/>
      <c r="O100" s="2"/>
      <c r="P100" s="2"/>
      <c r="Q100" s="2"/>
      <c r="R100" s="2"/>
      <c r="S100" s="2"/>
      <c r="T100" s="2"/>
      <c r="U100" s="34" t="s">
        <v>759</v>
      </c>
      <c r="V100" s="34">
        <f>VLOOKUP(U100,KEY!$Q$2:$R$1001,2,FALSE)</f>
        <v>71</v>
      </c>
      <c r="W100" s="33">
        <f t="shared" si="5"/>
        <v>0</v>
      </c>
      <c r="X100" s="35">
        <v>69</v>
      </c>
      <c r="Y100" s="24" t="str">
        <f>IF($W100=1,VLOOKUP($AA$25,'CROSSWALK REGION'!$A$2:$CE$13,$V100,FALSE),"")</f>
        <v/>
      </c>
      <c r="Z100" s="2"/>
      <c r="AA100" s="2" t="str">
        <f>IF($W100=1,VLOOKUP($Y100,data!$A$2:$XX$45000,AA$3,FALSE),"")</f>
        <v/>
      </c>
      <c r="AB100" s="40" t="str">
        <f>IF($W100=1,VLOOKUP($Y100,data!$A$2:$XX$45000,AB$3,FALSE),"")</f>
        <v/>
      </c>
      <c r="AC100" s="40" t="str">
        <f>IF($W100=1,VLOOKUP($Y100,data!$A$2:$XX$45000,AC$3,FALSE),"")</f>
        <v/>
      </c>
      <c r="AD100" s="41" t="str">
        <f>IF($W100=1,VLOOKUP($Y100,data!$A$2:$XX$45000,AD$3,FALSE),"")</f>
        <v/>
      </c>
      <c r="AE100" s="42" t="str">
        <f>IF($W100=1,VLOOKUP($Y100,data!$A$2:$XX$45000,AE$3,FALSE),"")</f>
        <v/>
      </c>
      <c r="AF100" s="40" t="str">
        <f>IF($W100=1,VLOOKUP($Y100,data!$A$2:$XX$45000,AF$3,FALSE),"")</f>
        <v/>
      </c>
      <c r="AG100" s="6" t="str">
        <f>IF($W100=1,VLOOKUP($Y100,data!$A$2:$XX$45000,AG$3,FALSE),"")</f>
        <v/>
      </c>
      <c r="AH100" s="41" t="str">
        <f>IF($W100=1,VLOOKUP($Y100,data!$A$2:$XX$45000,AH$3,FALSE),"")</f>
        <v/>
      </c>
      <c r="AI100" s="42" t="str">
        <f>IF($W100=1,VLOOKUP($Y100,data!$A$2:$XX$45000,AI$3,FALSE),"")</f>
        <v/>
      </c>
      <c r="AJ100" s="40" t="str">
        <f>IF($W100=1,VLOOKUP($Y100,data!$A$2:$XX$45000,AJ$3,FALSE),"")</f>
        <v/>
      </c>
      <c r="AK100" s="41" t="str">
        <f>IF($W100=1,VLOOKUP($Y100,data!$A$2:$XX$45000,AK$3,FALSE),"")</f>
        <v/>
      </c>
      <c r="AL100" s="42" t="str">
        <f>IF($W100=1,VLOOKUP($Y100,data!$A$2:$XX$45000,AL$3,FALSE),"")</f>
        <v/>
      </c>
      <c r="AM100" s="40" t="str">
        <f>IF($W100=1,VLOOKUP($Y100,data!$A$2:$XX$45000,AM$3,FALSE),"")</f>
        <v/>
      </c>
      <c r="AN100" s="43" t="str">
        <f>IF($W100=1,VLOOKUP($Y100,data!$A$2:$XX$45000,AN$3,FALSE),"")</f>
        <v/>
      </c>
      <c r="AO100" s="2"/>
    </row>
    <row r="101" spans="1:4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 t="str">
        <f t="shared" si="3"/>
        <v/>
      </c>
      <c r="L101" s="38" t="str">
        <f t="shared" si="4"/>
        <v/>
      </c>
      <c r="M101" s="2"/>
      <c r="N101" s="2"/>
      <c r="O101" s="2"/>
      <c r="P101" s="2"/>
      <c r="Q101" s="2"/>
      <c r="R101" s="2"/>
      <c r="S101" s="2"/>
      <c r="T101" s="2"/>
      <c r="U101" s="34" t="s">
        <v>760</v>
      </c>
      <c r="V101" s="34">
        <f>VLOOKUP(U101,KEY!$Q$2:$R$1001,2,FALSE)</f>
        <v>72</v>
      </c>
      <c r="W101" s="33">
        <f t="shared" si="5"/>
        <v>0</v>
      </c>
      <c r="X101" s="35">
        <v>70</v>
      </c>
      <c r="Y101" s="24" t="str">
        <f>IF($W101=1,VLOOKUP($AA$25,'CROSSWALK REGION'!$A$2:$CE$13,$V101,FALSE),"")</f>
        <v/>
      </c>
      <c r="Z101" s="2"/>
      <c r="AA101" s="2" t="str">
        <f>IF($W101=1,VLOOKUP($Y101,data!$A$2:$XX$45000,AA$3,FALSE),"")</f>
        <v/>
      </c>
      <c r="AB101" s="40" t="str">
        <f>IF($W101=1,VLOOKUP($Y101,data!$A$2:$XX$45000,AB$3,FALSE),"")</f>
        <v/>
      </c>
      <c r="AC101" s="40" t="str">
        <f>IF($W101=1,VLOOKUP($Y101,data!$A$2:$XX$45000,AC$3,FALSE),"")</f>
        <v/>
      </c>
      <c r="AD101" s="41" t="str">
        <f>IF($W101=1,VLOOKUP($Y101,data!$A$2:$XX$45000,AD$3,FALSE),"")</f>
        <v/>
      </c>
      <c r="AE101" s="42" t="str">
        <f>IF($W101=1,VLOOKUP($Y101,data!$A$2:$XX$45000,AE$3,FALSE),"")</f>
        <v/>
      </c>
      <c r="AF101" s="40" t="str">
        <f>IF($W101=1,VLOOKUP($Y101,data!$A$2:$XX$45000,AF$3,FALSE),"")</f>
        <v/>
      </c>
      <c r="AG101" s="6" t="str">
        <f>IF($W101=1,VLOOKUP($Y101,data!$A$2:$XX$45000,AG$3,FALSE),"")</f>
        <v/>
      </c>
      <c r="AH101" s="41" t="str">
        <f>IF($W101=1,VLOOKUP($Y101,data!$A$2:$XX$45000,AH$3,FALSE),"")</f>
        <v/>
      </c>
      <c r="AI101" s="42" t="str">
        <f>IF($W101=1,VLOOKUP($Y101,data!$A$2:$XX$45000,AI$3,FALSE),"")</f>
        <v/>
      </c>
      <c r="AJ101" s="40" t="str">
        <f>IF($W101=1,VLOOKUP($Y101,data!$A$2:$XX$45000,AJ$3,FALSE),"")</f>
        <v/>
      </c>
      <c r="AK101" s="41" t="str">
        <f>IF($W101=1,VLOOKUP($Y101,data!$A$2:$XX$45000,AK$3,FALSE),"")</f>
        <v/>
      </c>
      <c r="AL101" s="42" t="str">
        <f>IF($W101=1,VLOOKUP($Y101,data!$A$2:$XX$45000,AL$3,FALSE),"")</f>
        <v/>
      </c>
      <c r="AM101" s="40" t="str">
        <f>IF($W101=1,VLOOKUP($Y101,data!$A$2:$XX$45000,AM$3,FALSE),"")</f>
        <v/>
      </c>
      <c r="AN101" s="43" t="str">
        <f>IF($W101=1,VLOOKUP($Y101,data!$A$2:$XX$45000,AN$3,FALSE),"")</f>
        <v/>
      </c>
      <c r="AO101" s="2"/>
    </row>
    <row r="102" spans="1:4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 t="str">
        <f t="shared" si="3"/>
        <v/>
      </c>
      <c r="L102" s="38" t="str">
        <f t="shared" si="4"/>
        <v/>
      </c>
      <c r="M102" s="2"/>
      <c r="N102" s="2"/>
      <c r="O102" s="2"/>
      <c r="P102" s="2"/>
      <c r="Q102" s="2"/>
      <c r="R102" s="2"/>
      <c r="S102" s="2"/>
      <c r="T102" s="2"/>
      <c r="U102" s="34" t="s">
        <v>761</v>
      </c>
      <c r="V102" s="34">
        <f>VLOOKUP(U102,KEY!$Q$2:$R$1001,2,FALSE)</f>
        <v>73</v>
      </c>
      <c r="W102" s="33">
        <f t="shared" si="5"/>
        <v>0</v>
      </c>
      <c r="X102" s="35">
        <v>71</v>
      </c>
      <c r="Y102" s="24" t="str">
        <f>IF($W102=1,VLOOKUP($AA$25,'CROSSWALK REGION'!$A$2:$CE$13,$V102,FALSE),"")</f>
        <v/>
      </c>
      <c r="Z102" s="2"/>
      <c r="AA102" s="2" t="str">
        <f>IF($W102=1,VLOOKUP($Y102,data!$A$2:$XX$45000,AA$3,FALSE),"")</f>
        <v/>
      </c>
      <c r="AB102" s="40" t="str">
        <f>IF($W102=1,VLOOKUP($Y102,data!$A$2:$XX$45000,AB$3,FALSE),"")</f>
        <v/>
      </c>
      <c r="AC102" s="40" t="str">
        <f>IF($W102=1,VLOOKUP($Y102,data!$A$2:$XX$45000,AC$3,FALSE),"")</f>
        <v/>
      </c>
      <c r="AD102" s="41" t="str">
        <f>IF($W102=1,VLOOKUP($Y102,data!$A$2:$XX$45000,AD$3,FALSE),"")</f>
        <v/>
      </c>
      <c r="AE102" s="42" t="str">
        <f>IF($W102=1,VLOOKUP($Y102,data!$A$2:$XX$45000,AE$3,FALSE),"")</f>
        <v/>
      </c>
      <c r="AF102" s="40" t="str">
        <f>IF($W102=1,VLOOKUP($Y102,data!$A$2:$XX$45000,AF$3,FALSE),"")</f>
        <v/>
      </c>
      <c r="AG102" s="6" t="str">
        <f>IF($W102=1,VLOOKUP($Y102,data!$A$2:$XX$45000,AG$3,FALSE),"")</f>
        <v/>
      </c>
      <c r="AH102" s="41" t="str">
        <f>IF($W102=1,VLOOKUP($Y102,data!$A$2:$XX$45000,AH$3,FALSE),"")</f>
        <v/>
      </c>
      <c r="AI102" s="42" t="str">
        <f>IF($W102=1,VLOOKUP($Y102,data!$A$2:$XX$45000,AI$3,FALSE),"")</f>
        <v/>
      </c>
      <c r="AJ102" s="40" t="str">
        <f>IF($W102=1,VLOOKUP($Y102,data!$A$2:$XX$45000,AJ$3,FALSE),"")</f>
        <v/>
      </c>
      <c r="AK102" s="41" t="str">
        <f>IF($W102=1,VLOOKUP($Y102,data!$A$2:$XX$45000,AK$3,FALSE),"")</f>
        <v/>
      </c>
      <c r="AL102" s="42" t="str">
        <f>IF($W102=1,VLOOKUP($Y102,data!$A$2:$XX$45000,AL$3,FALSE),"")</f>
        <v/>
      </c>
      <c r="AM102" s="40" t="str">
        <f>IF($W102=1,VLOOKUP($Y102,data!$A$2:$XX$45000,AM$3,FALSE),"")</f>
        <v/>
      </c>
      <c r="AN102" s="43" t="str">
        <f>IF($W102=1,VLOOKUP($Y102,data!$A$2:$XX$45000,AN$3,FALSE),"")</f>
        <v/>
      </c>
      <c r="AO102" s="2"/>
    </row>
    <row r="103" spans="1:4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 t="str">
        <f t="shared" si="3"/>
        <v/>
      </c>
      <c r="L103" s="38" t="str">
        <f t="shared" si="4"/>
        <v/>
      </c>
      <c r="M103" s="2"/>
      <c r="N103" s="2"/>
      <c r="O103" s="2"/>
      <c r="P103" s="2"/>
      <c r="Q103" s="2"/>
      <c r="R103" s="2"/>
      <c r="S103" s="2"/>
      <c r="T103" s="2"/>
      <c r="U103" s="34" t="s">
        <v>762</v>
      </c>
      <c r="V103" s="34">
        <f>VLOOKUP(U103,KEY!$Q$2:$R$1001,2,FALSE)</f>
        <v>74</v>
      </c>
      <c r="W103" s="33">
        <f t="shared" si="5"/>
        <v>0</v>
      </c>
      <c r="X103" s="35">
        <v>72</v>
      </c>
      <c r="Y103" s="24" t="str">
        <f>IF($W103=1,VLOOKUP($AA$25,'CROSSWALK REGION'!$A$2:$CE$13,$V103,FALSE),"")</f>
        <v/>
      </c>
      <c r="Z103" s="2"/>
      <c r="AA103" s="2" t="str">
        <f>IF($W103=1,VLOOKUP($Y103,data!$A$2:$XX$45000,AA$3,FALSE),"")</f>
        <v/>
      </c>
      <c r="AB103" s="40" t="str">
        <f>IF($W103=1,VLOOKUP($Y103,data!$A$2:$XX$45000,AB$3,FALSE),"")</f>
        <v/>
      </c>
      <c r="AC103" s="40" t="str">
        <f>IF($W103=1,VLOOKUP($Y103,data!$A$2:$XX$45000,AC$3,FALSE),"")</f>
        <v/>
      </c>
      <c r="AD103" s="41" t="str">
        <f>IF($W103=1,VLOOKUP($Y103,data!$A$2:$XX$45000,AD$3,FALSE),"")</f>
        <v/>
      </c>
      <c r="AE103" s="42" t="str">
        <f>IF($W103=1,VLOOKUP($Y103,data!$A$2:$XX$45000,AE$3,FALSE),"")</f>
        <v/>
      </c>
      <c r="AF103" s="40" t="str">
        <f>IF($W103=1,VLOOKUP($Y103,data!$A$2:$XX$45000,AF$3,FALSE),"")</f>
        <v/>
      </c>
      <c r="AG103" s="6" t="str">
        <f>IF($W103=1,VLOOKUP($Y103,data!$A$2:$XX$45000,AG$3,FALSE),"")</f>
        <v/>
      </c>
      <c r="AH103" s="41" t="str">
        <f>IF($W103=1,VLOOKUP($Y103,data!$A$2:$XX$45000,AH$3,FALSE),"")</f>
        <v/>
      </c>
      <c r="AI103" s="42" t="str">
        <f>IF($W103=1,VLOOKUP($Y103,data!$A$2:$XX$45000,AI$3,FALSE),"")</f>
        <v/>
      </c>
      <c r="AJ103" s="40" t="str">
        <f>IF($W103=1,VLOOKUP($Y103,data!$A$2:$XX$45000,AJ$3,FALSE),"")</f>
        <v/>
      </c>
      <c r="AK103" s="41" t="str">
        <f>IF($W103=1,VLOOKUP($Y103,data!$A$2:$XX$45000,AK$3,FALSE),"")</f>
        <v/>
      </c>
      <c r="AL103" s="42" t="str">
        <f>IF($W103=1,VLOOKUP($Y103,data!$A$2:$XX$45000,AL$3,FALSE),"")</f>
        <v/>
      </c>
      <c r="AM103" s="40" t="str">
        <f>IF($W103=1,VLOOKUP($Y103,data!$A$2:$XX$45000,AM$3,FALSE),"")</f>
        <v/>
      </c>
      <c r="AN103" s="43" t="str">
        <f>IF($W103=1,VLOOKUP($Y103,data!$A$2:$XX$45000,AN$3,FALSE),"")</f>
        <v/>
      </c>
      <c r="AO103" s="2"/>
    </row>
    <row r="104" spans="1:4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 t="str">
        <f t="shared" si="3"/>
        <v/>
      </c>
      <c r="L104" s="38" t="str">
        <f t="shared" si="4"/>
        <v/>
      </c>
      <c r="M104" s="2"/>
      <c r="N104" s="2"/>
      <c r="O104" s="2"/>
      <c r="P104" s="2"/>
      <c r="Q104" s="2"/>
      <c r="R104" s="2"/>
      <c r="S104" s="2"/>
      <c r="T104" s="2"/>
      <c r="U104" s="34" t="s">
        <v>763</v>
      </c>
      <c r="V104" s="34">
        <f>VLOOKUP(U104,KEY!$Q$2:$R$1001,2,FALSE)</f>
        <v>75</v>
      </c>
      <c r="W104" s="33">
        <f t="shared" si="5"/>
        <v>0</v>
      </c>
      <c r="X104" s="35">
        <v>73</v>
      </c>
      <c r="Y104" s="24" t="str">
        <f>IF($W104=1,VLOOKUP($AA$25,'CROSSWALK REGION'!$A$2:$CE$13,$V104,FALSE),"")</f>
        <v/>
      </c>
      <c r="Z104" s="2"/>
      <c r="AA104" s="2" t="str">
        <f>IF($W104=1,VLOOKUP($Y104,data!$A$2:$XX$45000,AA$3,FALSE),"")</f>
        <v/>
      </c>
      <c r="AB104" s="40" t="str">
        <f>IF($W104=1,VLOOKUP($Y104,data!$A$2:$XX$45000,AB$3,FALSE),"")</f>
        <v/>
      </c>
      <c r="AC104" s="40" t="str">
        <f>IF($W104=1,VLOOKUP($Y104,data!$A$2:$XX$45000,AC$3,FALSE),"")</f>
        <v/>
      </c>
      <c r="AD104" s="41" t="str">
        <f>IF($W104=1,VLOOKUP($Y104,data!$A$2:$XX$45000,AD$3,FALSE),"")</f>
        <v/>
      </c>
      <c r="AE104" s="42" t="str">
        <f>IF($W104=1,VLOOKUP($Y104,data!$A$2:$XX$45000,AE$3,FALSE),"")</f>
        <v/>
      </c>
      <c r="AF104" s="40" t="str">
        <f>IF($W104=1,VLOOKUP($Y104,data!$A$2:$XX$45000,AF$3,FALSE),"")</f>
        <v/>
      </c>
      <c r="AG104" s="6" t="str">
        <f>IF($W104=1,VLOOKUP($Y104,data!$A$2:$XX$45000,AG$3,FALSE),"")</f>
        <v/>
      </c>
      <c r="AH104" s="41" t="str">
        <f>IF($W104=1,VLOOKUP($Y104,data!$A$2:$XX$45000,AH$3,FALSE),"")</f>
        <v/>
      </c>
      <c r="AI104" s="42" t="str">
        <f>IF($W104=1,VLOOKUP($Y104,data!$A$2:$XX$45000,AI$3,FALSE),"")</f>
        <v/>
      </c>
      <c r="AJ104" s="40" t="str">
        <f>IF($W104=1,VLOOKUP($Y104,data!$A$2:$XX$45000,AJ$3,FALSE),"")</f>
        <v/>
      </c>
      <c r="AK104" s="41" t="str">
        <f>IF($W104=1,VLOOKUP($Y104,data!$A$2:$XX$45000,AK$3,FALSE),"")</f>
        <v/>
      </c>
      <c r="AL104" s="42" t="str">
        <f>IF($W104=1,VLOOKUP($Y104,data!$A$2:$XX$45000,AL$3,FALSE),"")</f>
        <v/>
      </c>
      <c r="AM104" s="40" t="str">
        <f>IF($W104=1,VLOOKUP($Y104,data!$A$2:$XX$45000,AM$3,FALSE),"")</f>
        <v/>
      </c>
      <c r="AN104" s="43" t="str">
        <f>IF($W104=1,VLOOKUP($Y104,data!$A$2:$XX$45000,AN$3,FALSE),"")</f>
        <v/>
      </c>
      <c r="AO104" s="2"/>
    </row>
    <row r="105" spans="1:4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 t="str">
        <f t="shared" si="3"/>
        <v/>
      </c>
      <c r="L105" s="38" t="str">
        <f t="shared" si="4"/>
        <v/>
      </c>
      <c r="M105" s="2"/>
      <c r="N105" s="2"/>
      <c r="O105" s="2"/>
      <c r="P105" s="2"/>
      <c r="Q105" s="2"/>
      <c r="R105" s="2"/>
      <c r="S105" s="2"/>
      <c r="T105" s="2"/>
      <c r="U105" s="34" t="s">
        <v>764</v>
      </c>
      <c r="V105" s="34">
        <f>VLOOKUP(U105,KEY!$Q$2:$R$1001,2,FALSE)</f>
        <v>76</v>
      </c>
      <c r="W105" s="33">
        <f t="shared" si="5"/>
        <v>0</v>
      </c>
      <c r="X105" s="35">
        <v>74</v>
      </c>
      <c r="Y105" s="24" t="str">
        <f>IF($W105=1,VLOOKUP($AA$25,'CROSSWALK REGION'!$A$2:$CE$13,$V105,FALSE),"")</f>
        <v/>
      </c>
      <c r="Z105" s="2"/>
      <c r="AA105" s="2" t="str">
        <f>IF($W105=1,VLOOKUP($Y105,data!$A$2:$XX$45000,AA$3,FALSE),"")</f>
        <v/>
      </c>
      <c r="AB105" s="40" t="str">
        <f>IF($W105=1,VLOOKUP($Y105,data!$A$2:$XX$45000,AB$3,FALSE),"")</f>
        <v/>
      </c>
      <c r="AC105" s="40" t="str">
        <f>IF($W105=1,VLOOKUP($Y105,data!$A$2:$XX$45000,AC$3,FALSE),"")</f>
        <v/>
      </c>
      <c r="AD105" s="41" t="str">
        <f>IF($W105=1,VLOOKUP($Y105,data!$A$2:$XX$45000,AD$3,FALSE),"")</f>
        <v/>
      </c>
      <c r="AE105" s="42" t="str">
        <f>IF($W105=1,VLOOKUP($Y105,data!$A$2:$XX$45000,AE$3,FALSE),"")</f>
        <v/>
      </c>
      <c r="AF105" s="40" t="str">
        <f>IF($W105=1,VLOOKUP($Y105,data!$A$2:$XX$45000,AF$3,FALSE),"")</f>
        <v/>
      </c>
      <c r="AG105" s="6" t="str">
        <f>IF($W105=1,VLOOKUP($Y105,data!$A$2:$XX$45000,AG$3,FALSE),"")</f>
        <v/>
      </c>
      <c r="AH105" s="41" t="str">
        <f>IF($W105=1,VLOOKUP($Y105,data!$A$2:$XX$45000,AH$3,FALSE),"")</f>
        <v/>
      </c>
      <c r="AI105" s="42" t="str">
        <f>IF($W105=1,VLOOKUP($Y105,data!$A$2:$XX$45000,AI$3,FALSE),"")</f>
        <v/>
      </c>
      <c r="AJ105" s="40" t="str">
        <f>IF($W105=1,VLOOKUP($Y105,data!$A$2:$XX$45000,AJ$3,FALSE),"")</f>
        <v/>
      </c>
      <c r="AK105" s="41" t="str">
        <f>IF($W105=1,VLOOKUP($Y105,data!$A$2:$XX$45000,AK$3,FALSE),"")</f>
        <v/>
      </c>
      <c r="AL105" s="42" t="str">
        <f>IF($W105=1,VLOOKUP($Y105,data!$A$2:$XX$45000,AL$3,FALSE),"")</f>
        <v/>
      </c>
      <c r="AM105" s="40" t="str">
        <f>IF($W105=1,VLOOKUP($Y105,data!$A$2:$XX$45000,AM$3,FALSE),"")</f>
        <v/>
      </c>
      <c r="AN105" s="43" t="str">
        <f>IF($W105=1,VLOOKUP($Y105,data!$A$2:$XX$45000,AN$3,FALSE),"")</f>
        <v/>
      </c>
      <c r="AO105" s="2"/>
    </row>
    <row r="106" spans="1:4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 t="str">
        <f t="shared" si="3"/>
        <v/>
      </c>
      <c r="L106" s="38" t="str">
        <f t="shared" si="4"/>
        <v/>
      </c>
      <c r="M106" s="2"/>
      <c r="N106" s="2"/>
      <c r="O106" s="2"/>
      <c r="P106" s="2"/>
      <c r="Q106" s="2"/>
      <c r="R106" s="2"/>
      <c r="S106" s="2"/>
      <c r="T106" s="2"/>
      <c r="U106" s="34" t="s">
        <v>765</v>
      </c>
      <c r="V106" s="34">
        <f>VLOOKUP(U106,KEY!$Q$2:$R$1001,2,FALSE)</f>
        <v>77</v>
      </c>
      <c r="W106" s="33">
        <f t="shared" si="5"/>
        <v>0</v>
      </c>
      <c r="X106" s="35">
        <v>75</v>
      </c>
      <c r="Y106" s="24" t="str">
        <f>IF($W106=1,VLOOKUP($AA$25,'CROSSWALK REGION'!$A$2:$CE$13,$V106,FALSE),"")</f>
        <v/>
      </c>
      <c r="Z106" s="2"/>
      <c r="AA106" s="2" t="str">
        <f>IF($W106=1,VLOOKUP($Y106,data!$A$2:$XX$45000,AA$3,FALSE),"")</f>
        <v/>
      </c>
      <c r="AB106" s="40" t="str">
        <f>IF($W106=1,VLOOKUP($Y106,data!$A$2:$XX$45000,AB$3,FALSE),"")</f>
        <v/>
      </c>
      <c r="AC106" s="40" t="str">
        <f>IF($W106=1,VLOOKUP($Y106,data!$A$2:$XX$45000,AC$3,FALSE),"")</f>
        <v/>
      </c>
      <c r="AD106" s="41" t="str">
        <f>IF($W106=1,VLOOKUP($Y106,data!$A$2:$XX$45000,AD$3,FALSE),"")</f>
        <v/>
      </c>
      <c r="AE106" s="42" t="str">
        <f>IF($W106=1,VLOOKUP($Y106,data!$A$2:$XX$45000,AE$3,FALSE),"")</f>
        <v/>
      </c>
      <c r="AF106" s="40" t="str">
        <f>IF($W106=1,VLOOKUP($Y106,data!$A$2:$XX$45000,AF$3,FALSE),"")</f>
        <v/>
      </c>
      <c r="AG106" s="6" t="str">
        <f>IF($W106=1,VLOOKUP($Y106,data!$A$2:$XX$45000,AG$3,FALSE),"")</f>
        <v/>
      </c>
      <c r="AH106" s="41" t="str">
        <f>IF($W106=1,VLOOKUP($Y106,data!$A$2:$XX$45000,AH$3,FALSE),"")</f>
        <v/>
      </c>
      <c r="AI106" s="42" t="str">
        <f>IF($W106=1,VLOOKUP($Y106,data!$A$2:$XX$45000,AI$3,FALSE),"")</f>
        <v/>
      </c>
      <c r="AJ106" s="40" t="str">
        <f>IF($W106=1,VLOOKUP($Y106,data!$A$2:$XX$45000,AJ$3,FALSE),"")</f>
        <v/>
      </c>
      <c r="AK106" s="41" t="str">
        <f>IF($W106=1,VLOOKUP($Y106,data!$A$2:$XX$45000,AK$3,FALSE),"")</f>
        <v/>
      </c>
      <c r="AL106" s="42" t="str">
        <f>IF($W106=1,VLOOKUP($Y106,data!$A$2:$XX$45000,AL$3,FALSE),"")</f>
        <v/>
      </c>
      <c r="AM106" s="40" t="str">
        <f>IF($W106=1,VLOOKUP($Y106,data!$A$2:$XX$45000,AM$3,FALSE),"")</f>
        <v/>
      </c>
      <c r="AN106" s="43" t="str">
        <f>IF($W106=1,VLOOKUP($Y106,data!$A$2:$XX$45000,AN$3,FALSE),"")</f>
        <v/>
      </c>
      <c r="AO106" s="2"/>
    </row>
    <row r="107" spans="1:4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 t="str">
        <f t="shared" si="3"/>
        <v/>
      </c>
      <c r="L107" s="38" t="str">
        <f t="shared" si="4"/>
        <v/>
      </c>
      <c r="M107" s="2"/>
      <c r="N107" s="2"/>
      <c r="O107" s="2"/>
      <c r="P107" s="2"/>
      <c r="Q107" s="2"/>
      <c r="R107" s="2"/>
      <c r="S107" s="2"/>
      <c r="T107" s="2"/>
      <c r="U107" s="34" t="s">
        <v>766</v>
      </c>
      <c r="V107" s="34">
        <f>VLOOKUP(U107,KEY!$Q$2:$R$1001,2,FALSE)</f>
        <v>78</v>
      </c>
      <c r="W107" s="33">
        <f t="shared" si="5"/>
        <v>0</v>
      </c>
      <c r="X107" s="35">
        <v>76</v>
      </c>
      <c r="Y107" s="24" t="str">
        <f>IF($W107=1,VLOOKUP($AA$25,'CROSSWALK REGION'!$A$2:$CE$13,$V107,FALSE),"")</f>
        <v/>
      </c>
      <c r="Z107" s="2"/>
      <c r="AA107" s="2" t="str">
        <f>IF($W107=1,VLOOKUP($Y107,data!$A$2:$XX$45000,AA$3,FALSE),"")</f>
        <v/>
      </c>
      <c r="AB107" s="40" t="str">
        <f>IF($W107=1,VLOOKUP($Y107,data!$A$2:$XX$45000,AB$3,FALSE),"")</f>
        <v/>
      </c>
      <c r="AC107" s="40" t="str">
        <f>IF($W107=1,VLOOKUP($Y107,data!$A$2:$XX$45000,AC$3,FALSE),"")</f>
        <v/>
      </c>
      <c r="AD107" s="41" t="str">
        <f>IF($W107=1,VLOOKUP($Y107,data!$A$2:$XX$45000,AD$3,FALSE),"")</f>
        <v/>
      </c>
      <c r="AE107" s="42" t="str">
        <f>IF($W107=1,VLOOKUP($Y107,data!$A$2:$XX$45000,AE$3,FALSE),"")</f>
        <v/>
      </c>
      <c r="AF107" s="40" t="str">
        <f>IF($W107=1,VLOOKUP($Y107,data!$A$2:$XX$45000,AF$3,FALSE),"")</f>
        <v/>
      </c>
      <c r="AG107" s="6" t="str">
        <f>IF($W107=1,VLOOKUP($Y107,data!$A$2:$XX$45000,AG$3,FALSE),"")</f>
        <v/>
      </c>
      <c r="AH107" s="41" t="str">
        <f>IF($W107=1,VLOOKUP($Y107,data!$A$2:$XX$45000,AH$3,FALSE),"")</f>
        <v/>
      </c>
      <c r="AI107" s="42" t="str">
        <f>IF($W107=1,VLOOKUP($Y107,data!$A$2:$XX$45000,AI$3,FALSE),"")</f>
        <v/>
      </c>
      <c r="AJ107" s="40" t="str">
        <f>IF($W107=1,VLOOKUP($Y107,data!$A$2:$XX$45000,AJ$3,FALSE),"")</f>
        <v/>
      </c>
      <c r="AK107" s="41" t="str">
        <f>IF($W107=1,VLOOKUP($Y107,data!$A$2:$XX$45000,AK$3,FALSE),"")</f>
        <v/>
      </c>
      <c r="AL107" s="42" t="str">
        <f>IF($W107=1,VLOOKUP($Y107,data!$A$2:$XX$45000,AL$3,FALSE),"")</f>
        <v/>
      </c>
      <c r="AM107" s="40" t="str">
        <f>IF($W107=1,VLOOKUP($Y107,data!$A$2:$XX$45000,AM$3,FALSE),"")</f>
        <v/>
      </c>
      <c r="AN107" s="43" t="str">
        <f>IF($W107=1,VLOOKUP($Y107,data!$A$2:$XX$45000,AN$3,FALSE),"")</f>
        <v/>
      </c>
      <c r="AO107" s="2"/>
    </row>
    <row r="108" spans="1:4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 t="str">
        <f t="shared" si="3"/>
        <v/>
      </c>
      <c r="L108" s="38" t="str">
        <f t="shared" si="4"/>
        <v/>
      </c>
      <c r="M108" s="2"/>
      <c r="N108" s="2"/>
      <c r="O108" s="2"/>
      <c r="P108" s="2"/>
      <c r="Q108" s="2"/>
      <c r="R108" s="2"/>
      <c r="S108" s="2"/>
      <c r="T108" s="2"/>
      <c r="U108" s="34" t="s">
        <v>767</v>
      </c>
      <c r="V108" s="34">
        <f>VLOOKUP(U108,KEY!$Q$2:$R$1001,2,FALSE)</f>
        <v>79</v>
      </c>
      <c r="W108" s="33">
        <f t="shared" si="5"/>
        <v>0</v>
      </c>
      <c r="X108" s="35">
        <v>77</v>
      </c>
      <c r="Y108" s="24" t="str">
        <f>IF($W108=1,VLOOKUP($AA$25,'CROSSWALK REGION'!$A$2:$CE$13,$V108,FALSE),"")</f>
        <v/>
      </c>
      <c r="Z108" s="2"/>
      <c r="AA108" s="2" t="str">
        <f>IF($W108=1,VLOOKUP($Y108,data!$A$2:$XX$45000,AA$3,FALSE),"")</f>
        <v/>
      </c>
      <c r="AB108" s="40" t="str">
        <f>IF($W108=1,VLOOKUP($Y108,data!$A$2:$XX$45000,AB$3,FALSE),"")</f>
        <v/>
      </c>
      <c r="AC108" s="40" t="str">
        <f>IF($W108=1,VLOOKUP($Y108,data!$A$2:$XX$45000,AC$3,FALSE),"")</f>
        <v/>
      </c>
      <c r="AD108" s="41" t="str">
        <f>IF($W108=1,VLOOKUP($Y108,data!$A$2:$XX$45000,AD$3,FALSE),"")</f>
        <v/>
      </c>
      <c r="AE108" s="42" t="str">
        <f>IF($W108=1,VLOOKUP($Y108,data!$A$2:$XX$45000,AE$3,FALSE),"")</f>
        <v/>
      </c>
      <c r="AF108" s="40" t="str">
        <f>IF($W108=1,VLOOKUP($Y108,data!$A$2:$XX$45000,AF$3,FALSE),"")</f>
        <v/>
      </c>
      <c r="AG108" s="6" t="str">
        <f>IF($W108=1,VLOOKUP($Y108,data!$A$2:$XX$45000,AG$3,FALSE),"")</f>
        <v/>
      </c>
      <c r="AH108" s="41" t="str">
        <f>IF($W108=1,VLOOKUP($Y108,data!$A$2:$XX$45000,AH$3,FALSE),"")</f>
        <v/>
      </c>
      <c r="AI108" s="42" t="str">
        <f>IF($W108=1,VLOOKUP($Y108,data!$A$2:$XX$45000,AI$3,FALSE),"")</f>
        <v/>
      </c>
      <c r="AJ108" s="40" t="str">
        <f>IF($W108=1,VLOOKUP($Y108,data!$A$2:$XX$45000,AJ$3,FALSE),"")</f>
        <v/>
      </c>
      <c r="AK108" s="41" t="str">
        <f>IF($W108=1,VLOOKUP($Y108,data!$A$2:$XX$45000,AK$3,FALSE),"")</f>
        <v/>
      </c>
      <c r="AL108" s="42" t="str">
        <f>IF($W108=1,VLOOKUP($Y108,data!$A$2:$XX$45000,AL$3,FALSE),"")</f>
        <v/>
      </c>
      <c r="AM108" s="40" t="str">
        <f>IF($W108=1,VLOOKUP($Y108,data!$A$2:$XX$45000,AM$3,FALSE),"")</f>
        <v/>
      </c>
      <c r="AN108" s="43" t="str">
        <f>IF($W108=1,VLOOKUP($Y108,data!$A$2:$XX$45000,AN$3,FALSE),"")</f>
        <v/>
      </c>
      <c r="AO108" s="2"/>
    </row>
    <row r="109" spans="1:4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 t="str">
        <f t="shared" si="3"/>
        <v/>
      </c>
      <c r="L109" s="38" t="str">
        <f t="shared" si="4"/>
        <v/>
      </c>
      <c r="M109" s="2"/>
      <c r="N109" s="2"/>
      <c r="O109" s="2"/>
      <c r="P109" s="2"/>
      <c r="Q109" s="2"/>
      <c r="R109" s="2"/>
      <c r="S109" s="2"/>
      <c r="T109" s="2"/>
      <c r="U109" s="34" t="s">
        <v>768</v>
      </c>
      <c r="V109" s="34">
        <f>VLOOKUP(U109,KEY!$Q$2:$R$1001,2,FALSE)</f>
        <v>80</v>
      </c>
      <c r="W109" s="33">
        <f t="shared" si="5"/>
        <v>0</v>
      </c>
      <c r="X109" s="35">
        <v>78</v>
      </c>
      <c r="Y109" s="24" t="str">
        <f>IF($W109=1,VLOOKUP($AA$25,'CROSSWALK REGION'!$A$2:$CE$13,$V109,FALSE),"")</f>
        <v/>
      </c>
      <c r="Z109" s="2"/>
      <c r="AA109" s="2" t="str">
        <f>IF($W109=1,VLOOKUP($Y109,data!$A$2:$XX$45000,AA$3,FALSE),"")</f>
        <v/>
      </c>
      <c r="AB109" s="40" t="str">
        <f>IF($W109=1,VLOOKUP($Y109,data!$A$2:$XX$45000,AB$3,FALSE),"")</f>
        <v/>
      </c>
      <c r="AC109" s="40" t="str">
        <f>IF($W109=1,VLOOKUP($Y109,data!$A$2:$XX$45000,AC$3,FALSE),"")</f>
        <v/>
      </c>
      <c r="AD109" s="41" t="str">
        <f>IF($W109=1,VLOOKUP($Y109,data!$A$2:$XX$45000,AD$3,FALSE),"")</f>
        <v/>
      </c>
      <c r="AE109" s="42" t="str">
        <f>IF($W109=1,VLOOKUP($Y109,data!$A$2:$XX$45000,AE$3,FALSE),"")</f>
        <v/>
      </c>
      <c r="AF109" s="40" t="str">
        <f>IF($W109=1,VLOOKUP($Y109,data!$A$2:$XX$45000,AF$3,FALSE),"")</f>
        <v/>
      </c>
      <c r="AG109" s="6" t="str">
        <f>IF($W109=1,VLOOKUP($Y109,data!$A$2:$XX$45000,AG$3,FALSE),"")</f>
        <v/>
      </c>
      <c r="AH109" s="41" t="str">
        <f>IF($W109=1,VLOOKUP($Y109,data!$A$2:$XX$45000,AH$3,FALSE),"")</f>
        <v/>
      </c>
      <c r="AI109" s="42" t="str">
        <f>IF($W109=1,VLOOKUP($Y109,data!$A$2:$XX$45000,AI$3,FALSE),"")</f>
        <v/>
      </c>
      <c r="AJ109" s="40" t="str">
        <f>IF($W109=1,VLOOKUP($Y109,data!$A$2:$XX$45000,AJ$3,FALSE),"")</f>
        <v/>
      </c>
      <c r="AK109" s="41" t="str">
        <f>IF($W109=1,VLOOKUP($Y109,data!$A$2:$XX$45000,AK$3,FALSE),"")</f>
        <v/>
      </c>
      <c r="AL109" s="42" t="str">
        <f>IF($W109=1,VLOOKUP($Y109,data!$A$2:$XX$45000,AL$3,FALSE),"")</f>
        <v/>
      </c>
      <c r="AM109" s="40" t="str">
        <f>IF($W109=1,VLOOKUP($Y109,data!$A$2:$XX$45000,AM$3,FALSE),"")</f>
        <v/>
      </c>
      <c r="AN109" s="43" t="str">
        <f>IF($W109=1,VLOOKUP($Y109,data!$A$2:$XX$45000,AN$3,FALSE),"")</f>
        <v/>
      </c>
      <c r="AO109" s="2"/>
    </row>
    <row r="110" spans="1:4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 t="str">
        <f t="shared" si="3"/>
        <v/>
      </c>
      <c r="L110" s="38" t="str">
        <f t="shared" si="4"/>
        <v/>
      </c>
      <c r="M110" s="2"/>
      <c r="N110" s="2"/>
      <c r="O110" s="2"/>
      <c r="P110" s="2"/>
      <c r="Q110" s="2"/>
      <c r="R110" s="2"/>
      <c r="S110" s="2"/>
      <c r="T110" s="2"/>
      <c r="U110" s="34" t="s">
        <v>769</v>
      </c>
      <c r="V110" s="34">
        <f>VLOOKUP(U110,KEY!$Q$2:$R$1001,2,FALSE)</f>
        <v>81</v>
      </c>
      <c r="W110" s="33">
        <f t="shared" si="5"/>
        <v>0</v>
      </c>
      <c r="X110" s="35">
        <v>79</v>
      </c>
      <c r="Y110" s="24" t="str">
        <f>IF($W110=1,VLOOKUP($AA$25,'CROSSWALK REGION'!$A$2:$CE$13,$V110,FALSE),"")</f>
        <v/>
      </c>
      <c r="Z110" s="2"/>
      <c r="AA110" s="2" t="str">
        <f>IF($W110=1,VLOOKUP($Y110,data!$A$2:$XX$45000,AA$3,FALSE),"")</f>
        <v/>
      </c>
      <c r="AB110" s="40" t="str">
        <f>IF($W110=1,VLOOKUP($Y110,data!$A$2:$XX$45000,AB$3,FALSE),"")</f>
        <v/>
      </c>
      <c r="AC110" s="40" t="str">
        <f>IF($W110=1,VLOOKUP($Y110,data!$A$2:$XX$45000,AC$3,FALSE),"")</f>
        <v/>
      </c>
      <c r="AD110" s="41" t="str">
        <f>IF($W110=1,VLOOKUP($Y110,data!$A$2:$XX$45000,AD$3,FALSE),"")</f>
        <v/>
      </c>
      <c r="AE110" s="42" t="str">
        <f>IF($W110=1,VLOOKUP($Y110,data!$A$2:$XX$45000,AE$3,FALSE),"")</f>
        <v/>
      </c>
      <c r="AF110" s="40" t="str">
        <f>IF($W110=1,VLOOKUP($Y110,data!$A$2:$XX$45000,AF$3,FALSE),"")</f>
        <v/>
      </c>
      <c r="AG110" s="6" t="str">
        <f>IF($W110=1,VLOOKUP($Y110,data!$A$2:$XX$45000,AG$3,FALSE),"")</f>
        <v/>
      </c>
      <c r="AH110" s="41" t="str">
        <f>IF($W110=1,VLOOKUP($Y110,data!$A$2:$XX$45000,AH$3,FALSE),"")</f>
        <v/>
      </c>
      <c r="AI110" s="42" t="str">
        <f>IF($W110=1,VLOOKUP($Y110,data!$A$2:$XX$45000,AI$3,FALSE),"")</f>
        <v/>
      </c>
      <c r="AJ110" s="40" t="str">
        <f>IF($W110=1,VLOOKUP($Y110,data!$A$2:$XX$45000,AJ$3,FALSE),"")</f>
        <v/>
      </c>
      <c r="AK110" s="41" t="str">
        <f>IF($W110=1,VLOOKUP($Y110,data!$A$2:$XX$45000,AK$3,FALSE),"")</f>
        <v/>
      </c>
      <c r="AL110" s="42" t="str">
        <f>IF($W110=1,VLOOKUP($Y110,data!$A$2:$XX$45000,AL$3,FALSE),"")</f>
        <v/>
      </c>
      <c r="AM110" s="40" t="str">
        <f>IF($W110=1,VLOOKUP($Y110,data!$A$2:$XX$45000,AM$3,FALSE),"")</f>
        <v/>
      </c>
      <c r="AN110" s="43" t="str">
        <f>IF($W110=1,VLOOKUP($Y110,data!$A$2:$XX$45000,AN$3,FALSE),"")</f>
        <v/>
      </c>
      <c r="AO110" s="2"/>
    </row>
    <row r="111" spans="1:41" ht="15" thickBo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 t="str">
        <f t="shared" si="3"/>
        <v/>
      </c>
      <c r="L111" s="38" t="str">
        <f t="shared" si="4"/>
        <v/>
      </c>
      <c r="M111" s="2"/>
      <c r="N111" s="2"/>
      <c r="O111" s="2"/>
      <c r="P111" s="2"/>
      <c r="Q111" s="2"/>
      <c r="R111" s="2"/>
      <c r="S111" s="2"/>
      <c r="T111" s="2"/>
      <c r="U111" s="34" t="s">
        <v>770</v>
      </c>
      <c r="V111" s="34">
        <f>VLOOKUP(U111,KEY!$Q$2:$R$1001,2,FALSE)</f>
        <v>82</v>
      </c>
      <c r="W111" s="33">
        <f t="shared" si="5"/>
        <v>0</v>
      </c>
      <c r="X111" s="35">
        <v>80</v>
      </c>
      <c r="Y111" s="24" t="str">
        <f>IF($W111=1,VLOOKUP($AA$25,'CROSSWALK REGION'!$A$2:$CE$13,$V111,FALSE),"")</f>
        <v/>
      </c>
      <c r="Z111" s="2"/>
      <c r="AA111" s="2" t="str">
        <f>IF($W111=1,VLOOKUP($Y111,data!$A$2:$XX$45000,AA$3,FALSE),"")</f>
        <v/>
      </c>
      <c r="AB111" s="40" t="str">
        <f>IF($W111=1,VLOOKUP($Y111,data!$A$2:$XX$45000,AB$3,FALSE),"")</f>
        <v/>
      </c>
      <c r="AC111" s="40" t="str">
        <f>IF($W111=1,VLOOKUP($Y111,data!$A$2:$XX$45000,AC$3,FALSE),"")</f>
        <v/>
      </c>
      <c r="AD111" s="41" t="str">
        <f>IF($W111=1,VLOOKUP($Y111,data!$A$2:$XX$45000,AD$3,FALSE),"")</f>
        <v/>
      </c>
      <c r="AE111" s="42" t="str">
        <f>IF($W111=1,VLOOKUP($Y111,data!$A$2:$XX$45000,AE$3,FALSE),"")</f>
        <v/>
      </c>
      <c r="AF111" s="40" t="str">
        <f>IF($W111=1,VLOOKUP($Y111,data!$A$2:$XX$45000,AF$3,FALSE),"")</f>
        <v/>
      </c>
      <c r="AG111" s="6" t="str">
        <f>IF($W111=1,VLOOKUP($Y111,data!$A$2:$XX$45000,AG$3,FALSE),"")</f>
        <v/>
      </c>
      <c r="AH111" s="41" t="str">
        <f>IF($W111=1,VLOOKUP($Y111,data!$A$2:$XX$45000,AH$3,FALSE),"")</f>
        <v/>
      </c>
      <c r="AI111" s="42" t="str">
        <f>IF($W111=1,VLOOKUP($Y111,data!$A$2:$XX$45000,AI$3,FALSE),"")</f>
        <v/>
      </c>
      <c r="AJ111" s="40" t="str">
        <f>IF($W111=1,VLOOKUP($Y111,data!$A$2:$XX$45000,AJ$3,FALSE),"")</f>
        <v/>
      </c>
      <c r="AK111" s="41" t="str">
        <f>IF($W111=1,VLOOKUP($Y111,data!$A$2:$XX$45000,AK$3,FALSE),"")</f>
        <v/>
      </c>
      <c r="AL111" s="42" t="str">
        <f>IF($W111=1,VLOOKUP($Y111,data!$A$2:$XX$45000,AL$3,FALSE),"")</f>
        <v/>
      </c>
      <c r="AM111" s="40" t="str">
        <f>IF($W111=1,VLOOKUP($Y111,data!$A$2:$XX$45000,AM$3,FALSE),"")</f>
        <v/>
      </c>
      <c r="AN111" s="43" t="str">
        <f>IF($W111=1,VLOOKUP($Y111,data!$A$2:$XX$45000,AN$3,FALSE),"")</f>
        <v/>
      </c>
      <c r="AO111" s="2"/>
    </row>
    <row r="112" spans="1:4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4"/>
      <c r="Z112" s="2"/>
      <c r="AA112" s="45" t="s">
        <v>669</v>
      </c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2"/>
    </row>
  </sheetData>
  <mergeCells count="8">
    <mergeCell ref="AA24:AD24"/>
    <mergeCell ref="AA27:AR27"/>
    <mergeCell ref="AA25:AD25"/>
    <mergeCell ref="AA28:AA29"/>
    <mergeCell ref="AB28:AD28"/>
    <mergeCell ref="AE28:AH28"/>
    <mergeCell ref="AI28:AK28"/>
    <mergeCell ref="AL28:AN28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700596-8F5C-437A-920C-D9757B0FF003}">
          <x14:formula1>
            <xm:f>'CROSSWALK REGION'!$A$2:$A$13</xm:f>
          </x14:formula1>
          <xm:sqref>AA25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0296E-7025-47FD-87C7-BDAEB694B144}">
  <dimension ref="X1:AG50"/>
  <sheetViews>
    <sheetView topLeftCell="Z23" workbookViewId="0">
      <selection activeCell="AH30" sqref="AH30"/>
    </sheetView>
  </sheetViews>
  <sheetFormatPr defaultColWidth="8.85546875" defaultRowHeight="14.25"/>
  <cols>
    <col min="1" max="23" width="0" style="1" hidden="1" customWidth="1"/>
    <col min="24" max="24" width="13.28515625" style="1" hidden="1" customWidth="1"/>
    <col min="25" max="25" width="0" style="1" hidden="1" customWidth="1"/>
    <col min="26" max="26" width="5.7109375" style="1" customWidth="1"/>
    <col min="27" max="27" width="21.140625" style="1" customWidth="1"/>
    <col min="28" max="28" width="17.28515625" style="1" customWidth="1"/>
    <col min="29" max="29" width="13.7109375" style="1" customWidth="1"/>
    <col min="30" max="30" width="19.140625" style="1" customWidth="1"/>
    <col min="31" max="31" width="5.140625" style="1" customWidth="1"/>
    <col min="32" max="32" width="5.7109375" style="1" customWidth="1"/>
    <col min="33" max="16384" width="8.85546875" style="1"/>
  </cols>
  <sheetData>
    <row r="1" spans="26:33" hidden="1">
      <c r="Z1" s="2"/>
      <c r="AA1" s="25" t="s">
        <v>672</v>
      </c>
      <c r="AB1" s="25" t="s">
        <v>673</v>
      </c>
      <c r="AC1" s="25" t="s">
        <v>674</v>
      </c>
    </row>
    <row r="2" spans="26:33" hidden="1">
      <c r="Z2" s="2"/>
      <c r="AA2" s="26">
        <f>VLOOKUP(AA1,KEY!$E$2:$F$21,2,FALSE)</f>
        <v>8</v>
      </c>
      <c r="AB2" s="26">
        <f>VLOOKUP(AB1,KEY!$E$2:$F$21,2,FALSE)</f>
        <v>9</v>
      </c>
      <c r="AC2" s="26">
        <f>VLOOKUP(AC1,KEY!$E$2:$F$21,2,FALSE)</f>
        <v>10</v>
      </c>
    </row>
    <row r="3" spans="26:33" hidden="1">
      <c r="Z3" s="2"/>
      <c r="AA3" s="2"/>
      <c r="AB3" s="2"/>
      <c r="AC3" s="2"/>
      <c r="AD3" s="2"/>
      <c r="AE3" s="2"/>
      <c r="AF3" s="2"/>
      <c r="AG3" s="2"/>
    </row>
    <row r="4" spans="26:33" hidden="1">
      <c r="Z4" s="2"/>
      <c r="AA4" s="25" t="s">
        <v>675</v>
      </c>
      <c r="AB4" s="25" t="s">
        <v>676</v>
      </c>
      <c r="AC4" s="25" t="s">
        <v>677</v>
      </c>
      <c r="AD4" s="25" t="s">
        <v>678</v>
      </c>
      <c r="AE4" s="2"/>
      <c r="AF4" s="2"/>
      <c r="AG4" s="2"/>
    </row>
    <row r="5" spans="26:33" hidden="1">
      <c r="Z5" s="2"/>
      <c r="AA5" s="26">
        <f>VLOOKUP(AA4,KEY!$E$2:$F$21,2,FALSE)</f>
        <v>11</v>
      </c>
      <c r="AB5" s="26">
        <f>VLOOKUP(AB4,KEY!$E$2:$F$21,2,FALSE)</f>
        <v>13</v>
      </c>
      <c r="AC5" s="26">
        <f>VLOOKUP(AC4,KEY!$E$2:$F$21,2,FALSE)</f>
        <v>14</v>
      </c>
      <c r="AD5" s="26">
        <f>VLOOKUP(AD4,KEY!$E$2:$F$21,2,FALSE)</f>
        <v>12</v>
      </c>
      <c r="AE5" s="2"/>
      <c r="AF5" s="2"/>
      <c r="AG5" s="2"/>
    </row>
    <row r="6" spans="26:33" hidden="1">
      <c r="Z6" s="2"/>
      <c r="AA6" s="2"/>
      <c r="AB6" s="2"/>
      <c r="AC6" s="2"/>
      <c r="AD6" s="2"/>
      <c r="AE6" s="2"/>
      <c r="AF6" s="2"/>
      <c r="AG6" s="2"/>
    </row>
    <row r="7" spans="26:33" hidden="1">
      <c r="Z7" s="2"/>
      <c r="AA7" s="25" t="s">
        <v>679</v>
      </c>
      <c r="AB7" s="25" t="s">
        <v>680</v>
      </c>
      <c r="AC7" s="25" t="s">
        <v>681</v>
      </c>
      <c r="AD7" s="2"/>
      <c r="AE7" s="2"/>
      <c r="AF7" s="2"/>
      <c r="AG7" s="2"/>
    </row>
    <row r="8" spans="26:33" hidden="1">
      <c r="Z8" s="2"/>
      <c r="AA8" s="26">
        <f>VLOOKUP(AA7,KEY!$E$2:$F$21,2,FALSE)</f>
        <v>15</v>
      </c>
      <c r="AB8" s="26">
        <f>VLOOKUP(AB7,KEY!$E$2:$F$21,2,FALSE)</f>
        <v>16</v>
      </c>
      <c r="AC8" s="26">
        <f>VLOOKUP(AC7,KEY!$E$2:$F$21,2,FALSE)</f>
        <v>17</v>
      </c>
      <c r="AD8" s="2"/>
      <c r="AE8" s="2"/>
      <c r="AF8" s="2"/>
      <c r="AG8" s="2"/>
    </row>
    <row r="9" spans="26:33" hidden="1">
      <c r="Z9" s="2"/>
      <c r="AA9" s="2"/>
      <c r="AB9" s="2"/>
      <c r="AC9" s="2"/>
      <c r="AD9" s="2"/>
      <c r="AE9" s="2"/>
      <c r="AF9" s="2"/>
      <c r="AG9" s="2"/>
    </row>
    <row r="10" spans="26:33" hidden="1">
      <c r="Z10" s="2"/>
      <c r="AA10" s="25" t="s">
        <v>682</v>
      </c>
      <c r="AB10" s="25" t="s">
        <v>683</v>
      </c>
      <c r="AC10" s="25" t="s">
        <v>684</v>
      </c>
      <c r="AD10" s="2"/>
      <c r="AE10" s="2"/>
      <c r="AF10" s="2"/>
      <c r="AG10" s="2"/>
    </row>
    <row r="11" spans="26:33" hidden="1">
      <c r="Z11" s="2"/>
      <c r="AA11" s="26">
        <f>VLOOKUP(AA10,KEY!$E$2:$F$21,2,FALSE)</f>
        <v>18</v>
      </c>
      <c r="AB11" s="26">
        <f>VLOOKUP(AB10,KEY!$E$2:$F$21,2,FALSE)</f>
        <v>19</v>
      </c>
      <c r="AC11" s="26">
        <f>VLOOKUP(AC10,KEY!$E$2:$F$21,2,FALSE)</f>
        <v>20</v>
      </c>
      <c r="AD11" s="2"/>
      <c r="AE11" s="2"/>
      <c r="AF11" s="2"/>
      <c r="AG11" s="2"/>
    </row>
    <row r="12" spans="26:33" hidden="1">
      <c r="Z12" s="2"/>
      <c r="AA12" s="2"/>
      <c r="AB12" s="2"/>
      <c r="AC12" s="2"/>
      <c r="AD12" s="2"/>
      <c r="AE12" s="2"/>
      <c r="AF12" s="2"/>
      <c r="AG12" s="2"/>
    </row>
    <row r="13" spans="26:33" hidden="1">
      <c r="Z13" s="2"/>
      <c r="AA13" s="2"/>
      <c r="AB13" s="2"/>
      <c r="AC13" s="2"/>
      <c r="AD13" s="2"/>
      <c r="AE13" s="2"/>
      <c r="AF13" s="2"/>
      <c r="AG13" s="2"/>
    </row>
    <row r="14" spans="26:33" hidden="1">
      <c r="Z14" s="2"/>
      <c r="AA14" s="2"/>
      <c r="AB14" s="2"/>
      <c r="AC14" s="2"/>
      <c r="AD14" s="2"/>
      <c r="AE14" s="2"/>
      <c r="AF14" s="2"/>
      <c r="AG14" s="2"/>
    </row>
    <row r="15" spans="26:33" hidden="1">
      <c r="Z15" s="2"/>
      <c r="AA15" s="2"/>
      <c r="AB15" s="2"/>
      <c r="AC15" s="2"/>
      <c r="AD15" s="2"/>
      <c r="AE15" s="2"/>
      <c r="AF15" s="2"/>
      <c r="AG15" s="2"/>
    </row>
    <row r="16" spans="26:33" hidden="1">
      <c r="Z16" s="2"/>
      <c r="AA16" s="2"/>
      <c r="AB16" s="2"/>
      <c r="AC16" s="2"/>
      <c r="AD16" s="2"/>
      <c r="AE16" s="2"/>
      <c r="AF16" s="2"/>
      <c r="AG16" s="2"/>
    </row>
    <row r="17" spans="24:33" hidden="1">
      <c r="Z17" s="2"/>
      <c r="AA17" s="2"/>
      <c r="AB17" s="2"/>
      <c r="AC17" s="2"/>
      <c r="AD17" s="2"/>
      <c r="AE17" s="2"/>
      <c r="AF17" s="2"/>
      <c r="AG17" s="2"/>
    </row>
    <row r="18" spans="24:33" hidden="1">
      <c r="Z18" s="2"/>
      <c r="AA18" s="2"/>
      <c r="AB18" s="2"/>
      <c r="AC18" s="2"/>
      <c r="AD18" s="2"/>
      <c r="AE18" s="2"/>
      <c r="AF18" s="2"/>
      <c r="AG18" s="2"/>
    </row>
    <row r="19" spans="24:33" hidden="1">
      <c r="Z19" s="2"/>
      <c r="AA19" s="2"/>
      <c r="AB19" s="2"/>
      <c r="AC19" s="2"/>
      <c r="AD19" s="2"/>
      <c r="AE19" s="2"/>
      <c r="AF19" s="2"/>
      <c r="AG19" s="2"/>
    </row>
    <row r="20" spans="24:33" hidden="1">
      <c r="Z20" s="2"/>
      <c r="AA20" s="2"/>
      <c r="AB20" s="2"/>
      <c r="AC20" s="2"/>
      <c r="AD20" s="2"/>
      <c r="AE20" s="2"/>
      <c r="AF20" s="2"/>
      <c r="AG20" s="2"/>
    </row>
    <row r="21" spans="24:33" hidden="1">
      <c r="Z21" s="2"/>
      <c r="AA21" s="2"/>
      <c r="AB21" s="2"/>
      <c r="AC21" s="2"/>
      <c r="AD21" s="2"/>
      <c r="AE21" s="2"/>
      <c r="AF21" s="2"/>
      <c r="AG21" s="2"/>
    </row>
    <row r="22" spans="24:33" hidden="1">
      <c r="Z22" s="2"/>
      <c r="AA22" s="2"/>
      <c r="AB22" s="2"/>
      <c r="AC22" s="2"/>
      <c r="AD22" s="2"/>
      <c r="AE22" s="2"/>
      <c r="AF22" s="2"/>
      <c r="AG22" s="2"/>
    </row>
    <row r="23" spans="24:33">
      <c r="Z23" s="2"/>
      <c r="AA23" s="2"/>
      <c r="AB23" s="2"/>
      <c r="AC23" s="2"/>
      <c r="AD23" s="2"/>
      <c r="AE23" s="2"/>
      <c r="AF23" s="2"/>
      <c r="AG23" s="2"/>
    </row>
    <row r="24" spans="24:33" ht="15">
      <c r="Z24" s="2"/>
      <c r="AA24" s="31" t="s">
        <v>771</v>
      </c>
      <c r="AB24" s="2"/>
      <c r="AC24" s="2"/>
      <c r="AD24" s="2"/>
      <c r="AE24" s="2"/>
      <c r="AF24" s="2"/>
      <c r="AG24" s="2"/>
    </row>
    <row r="25" spans="24:33">
      <c r="X25" s="1">
        <f>VLOOKUP(AA25,'LIST LEA'!A2:B575,2,FALSE)</f>
        <v>103020407</v>
      </c>
      <c r="Z25" s="2"/>
      <c r="AA25" s="87" t="s">
        <v>595</v>
      </c>
      <c r="AB25" s="87"/>
      <c r="AC25" s="87"/>
      <c r="AD25" s="2"/>
      <c r="AE25" s="2"/>
      <c r="AF25" s="2"/>
      <c r="AG25" s="2"/>
    </row>
    <row r="26" spans="24:33" ht="4.9000000000000004" customHeight="1">
      <c r="Z26" s="2"/>
      <c r="AA26" s="2"/>
      <c r="AB26" s="2"/>
      <c r="AC26" s="2"/>
      <c r="AD26" s="2"/>
      <c r="AE26" s="2"/>
      <c r="AF26" s="2"/>
      <c r="AG26" s="2"/>
    </row>
    <row r="27" spans="24:33" ht="52.9" customHeight="1">
      <c r="Z27" s="2"/>
      <c r="AA27" s="81" t="str">
        <f>CONCATENATE("State Subsidy Amounts in the Governor's 2025-26 Budget Proposal for ",AA25)</f>
        <v>State Subsidy Amounts in the Governor's 2025-26 Budget Proposal for A W Beattie Career Center</v>
      </c>
      <c r="AB27" s="81"/>
      <c r="AC27" s="81"/>
      <c r="AD27" s="81"/>
      <c r="AE27" s="81"/>
      <c r="AF27" s="2"/>
      <c r="AG27" s="2"/>
    </row>
    <row r="28" spans="24:33">
      <c r="Z28" s="2"/>
      <c r="AA28" s="2"/>
      <c r="AB28" s="2"/>
      <c r="AC28" s="2"/>
      <c r="AD28" s="2"/>
      <c r="AE28" s="2"/>
      <c r="AF28" s="2"/>
      <c r="AG28" s="2"/>
    </row>
    <row r="29" spans="24:33" ht="30" customHeight="1">
      <c r="Z29" s="2"/>
      <c r="AA29" s="78" t="s">
        <v>1</v>
      </c>
      <c r="AB29" s="78"/>
      <c r="AC29" s="78"/>
      <c r="AD29" s="2"/>
      <c r="AE29" s="2"/>
      <c r="AF29" s="2"/>
      <c r="AG29" s="2"/>
    </row>
    <row r="30" spans="24:33" ht="29.25" thickBot="1">
      <c r="Z30" s="2"/>
      <c r="AA30" s="23" t="s">
        <v>9</v>
      </c>
      <c r="AB30" s="11" t="str">
        <f>CONCATENATE("Change from",CHAR(10),"2024-25")</f>
        <v>Change from
2024-25</v>
      </c>
      <c r="AC30" s="17" t="s">
        <v>687</v>
      </c>
      <c r="AD30" s="2"/>
      <c r="AE30" s="2"/>
      <c r="AF30" s="2"/>
      <c r="AG30" s="2"/>
    </row>
    <row r="31" spans="24:33" ht="4.9000000000000004" customHeight="1">
      <c r="Z31" s="2"/>
      <c r="AA31" s="2"/>
      <c r="AB31" s="2"/>
      <c r="AC31" s="2"/>
      <c r="AD31" s="2"/>
      <c r="AE31" s="2"/>
      <c r="AF31" s="2"/>
      <c r="AG31" s="2"/>
    </row>
    <row r="32" spans="24:33" ht="15" customHeight="1">
      <c r="Z32" s="2"/>
      <c r="AA32" s="29">
        <f>VLOOKUP($X$25,data!$A$2:$XX$1001,AA$2,FALSE)</f>
        <v>0</v>
      </c>
      <c r="AB32" s="29">
        <f>VLOOKUP($X$25,data!$A$2:$XX$1001,AB$2,FALSE)</f>
        <v>0</v>
      </c>
      <c r="AC32" s="30">
        <f>VLOOKUP($X$25,data!$A$2:$XX$1001,AC$2,FALSE)</f>
        <v>0</v>
      </c>
      <c r="AD32" s="2"/>
      <c r="AE32" s="2"/>
      <c r="AF32" s="2"/>
      <c r="AG32" s="2"/>
    </row>
    <row r="33" spans="26:33" ht="4.9000000000000004" customHeight="1">
      <c r="Z33" s="2"/>
      <c r="AA33" s="2"/>
      <c r="AB33" s="2"/>
      <c r="AC33" s="2"/>
      <c r="AD33" s="2"/>
      <c r="AE33" s="2"/>
      <c r="AF33" s="2"/>
      <c r="AG33" s="2"/>
    </row>
    <row r="34" spans="26:33" ht="30" customHeight="1">
      <c r="Z34" s="2"/>
      <c r="AA34" s="79" t="s">
        <v>2</v>
      </c>
      <c r="AB34" s="79"/>
      <c r="AC34" s="79"/>
      <c r="AD34" s="79"/>
      <c r="AE34" s="2"/>
      <c r="AF34" s="2"/>
      <c r="AG34" s="2"/>
    </row>
    <row r="35" spans="26:33" ht="57.75" thickBot="1">
      <c r="Z35" s="2"/>
      <c r="AA35" s="23" t="s">
        <v>9</v>
      </c>
      <c r="AB35" s="11" t="str">
        <f>CONCATENATE("Change from",CHAR(10),"2024-25")</f>
        <v>Change from
2024-25</v>
      </c>
      <c r="AC35" s="11" t="s">
        <v>687</v>
      </c>
      <c r="AD35" s="17" t="s">
        <v>688</v>
      </c>
      <c r="AE35" s="2"/>
      <c r="AF35" s="2"/>
      <c r="AG35" s="2"/>
    </row>
    <row r="36" spans="26:33" ht="4.9000000000000004" customHeight="1">
      <c r="Z36" s="2"/>
      <c r="AA36" s="2"/>
      <c r="AB36" s="2"/>
      <c r="AC36" s="2"/>
      <c r="AD36" s="2"/>
      <c r="AE36" s="2"/>
      <c r="AF36" s="2"/>
      <c r="AG36" s="2"/>
    </row>
    <row r="37" spans="26:33" ht="15" customHeight="1">
      <c r="Z37" s="2"/>
      <c r="AA37" s="29">
        <f>VLOOKUP($X$25,data!$A$2:$XX$1001,AA$5,FALSE)</f>
        <v>0</v>
      </c>
      <c r="AB37" s="29">
        <f>VLOOKUP($X$25,data!$A$2:$XX$1001,AB$5,FALSE)</f>
        <v>0</v>
      </c>
      <c r="AC37" s="30">
        <f>VLOOKUP($X$25,data!$A$2:$XX$1001,AC$5,FALSE)</f>
        <v>0</v>
      </c>
      <c r="AD37" s="29">
        <f>VLOOKUP($X$25,data!$A$2:$XX$1001,AD$5,FALSE)</f>
        <v>0</v>
      </c>
      <c r="AE37" s="2"/>
      <c r="AF37" s="2"/>
      <c r="AG37" s="2"/>
    </row>
    <row r="38" spans="26:33" ht="4.9000000000000004" customHeight="1">
      <c r="Z38" s="2"/>
      <c r="AA38" s="2"/>
      <c r="AB38" s="2"/>
      <c r="AC38" s="2"/>
      <c r="AD38" s="2"/>
      <c r="AE38" s="2"/>
      <c r="AF38" s="2"/>
      <c r="AG38" s="2"/>
    </row>
    <row r="39" spans="26:33" ht="30" customHeight="1">
      <c r="Z39" s="2"/>
      <c r="AA39" s="79" t="s">
        <v>3</v>
      </c>
      <c r="AB39" s="79"/>
      <c r="AC39" s="79"/>
      <c r="AD39" s="2"/>
      <c r="AE39" s="2"/>
      <c r="AF39" s="2"/>
      <c r="AG39" s="2"/>
    </row>
    <row r="40" spans="26:33" ht="29.25" thickBot="1">
      <c r="Z40" s="2"/>
      <c r="AA40" s="23" t="s">
        <v>9</v>
      </c>
      <c r="AB40" s="11" t="str">
        <f>CONCATENATE("Change from",CHAR(10),"2024-25")</f>
        <v>Change from
2024-25</v>
      </c>
      <c r="AC40" s="17" t="s">
        <v>687</v>
      </c>
      <c r="AD40" s="2"/>
      <c r="AE40" s="2"/>
      <c r="AF40" s="2"/>
      <c r="AG40" s="2"/>
    </row>
    <row r="41" spans="26:33" ht="4.9000000000000004" customHeight="1">
      <c r="Z41" s="2"/>
      <c r="AA41" s="9"/>
      <c r="AB41" s="9"/>
      <c r="AC41" s="9"/>
      <c r="AD41" s="2"/>
      <c r="AE41" s="2"/>
      <c r="AF41" s="2"/>
      <c r="AG41" s="2"/>
    </row>
    <row r="42" spans="26:33">
      <c r="Z42" s="2"/>
      <c r="AA42" s="29">
        <f>VLOOKUP($X$25,data!$A$2:$XX$1001,AA$8,FALSE)</f>
        <v>0</v>
      </c>
      <c r="AB42" s="29">
        <f>VLOOKUP($X$25,data!$A$2:$XX$1001,AB$8,FALSE)</f>
        <v>0</v>
      </c>
      <c r="AC42" s="30">
        <f>VLOOKUP($X$25,data!$A$2:$XX$1001,AC$8,FALSE)</f>
        <v>0</v>
      </c>
      <c r="AD42" s="2"/>
      <c r="AE42" s="2"/>
      <c r="AF42" s="2"/>
      <c r="AG42" s="2"/>
    </row>
    <row r="43" spans="26:33" ht="4.9000000000000004" customHeight="1">
      <c r="Z43" s="2"/>
      <c r="AA43" s="2"/>
      <c r="AB43" s="2"/>
      <c r="AC43" s="2"/>
      <c r="AD43" s="2"/>
      <c r="AE43" s="2"/>
      <c r="AF43" s="2"/>
      <c r="AG43" s="2"/>
    </row>
    <row r="44" spans="26:33" ht="45" customHeight="1">
      <c r="Z44" s="2"/>
      <c r="AA44" s="72" t="str">
        <f>CONCATENATE("Secondary Career",CHAR(10),"&amp; Technical Education",CHAR(10),"Subsidy")</f>
        <v>Secondary Career
&amp; Technical Education
Subsidy</v>
      </c>
      <c r="AB44" s="73"/>
      <c r="AC44" s="74"/>
      <c r="AD44" s="2"/>
      <c r="AE44" s="2"/>
      <c r="AF44" s="2"/>
      <c r="AG44" s="2"/>
    </row>
    <row r="45" spans="26:33" ht="29.25" thickBot="1">
      <c r="Z45" s="2"/>
      <c r="AA45" s="23" t="s">
        <v>9</v>
      </c>
      <c r="AB45" s="11" t="str">
        <f>CONCATENATE("Change from",CHAR(10),"2024-25")</f>
        <v>Change from
2024-25</v>
      </c>
      <c r="AC45" s="17" t="s">
        <v>687</v>
      </c>
      <c r="AD45" s="2"/>
      <c r="AE45" s="2"/>
      <c r="AF45" s="2"/>
      <c r="AG45" s="2"/>
    </row>
    <row r="46" spans="26:33" ht="4.9000000000000004" customHeight="1">
      <c r="Z46" s="2"/>
      <c r="AA46" s="2"/>
      <c r="AB46" s="2"/>
      <c r="AC46" s="2"/>
      <c r="AD46" s="2"/>
      <c r="AE46" s="2"/>
      <c r="AF46" s="2"/>
      <c r="AG46" s="2"/>
    </row>
    <row r="47" spans="26:33">
      <c r="Z47" s="2"/>
      <c r="AA47" s="29">
        <f>VLOOKUP($X$25,data!$A$2:$XX$1001,AA$11,FALSE)</f>
        <v>1339511</v>
      </c>
      <c r="AB47" s="29">
        <f>VLOOKUP($X$25,data!$A$2:$XX$1001,AB$11,FALSE)</f>
        <v>91787</v>
      </c>
      <c r="AC47" s="30">
        <f>VLOOKUP($X$25,data!$A$2:$XX$1001,AC$11,FALSE)</f>
        <v>7.3563542366027832</v>
      </c>
      <c r="AD47" s="2"/>
      <c r="AE47" s="2"/>
      <c r="AF47" s="2"/>
      <c r="AG47" s="2"/>
    </row>
    <row r="48" spans="26:33" ht="4.9000000000000004" customHeight="1">
      <c r="Z48" s="2"/>
      <c r="AA48" s="2"/>
      <c r="AB48" s="2"/>
      <c r="AC48" s="2"/>
      <c r="AD48" s="2"/>
      <c r="AE48" s="2"/>
      <c r="AF48" s="2"/>
      <c r="AG48" s="2"/>
    </row>
    <row r="49" spans="26:33" ht="36.6" customHeight="1">
      <c r="Z49" s="2"/>
      <c r="AA49" s="80" t="s">
        <v>669</v>
      </c>
      <c r="AB49" s="80"/>
      <c r="AC49" s="80"/>
      <c r="AD49" s="80"/>
      <c r="AE49" s="80"/>
      <c r="AF49" s="2"/>
      <c r="AG49" s="2"/>
    </row>
    <row r="50" spans="26:33">
      <c r="Z50" s="2"/>
      <c r="AA50" s="2"/>
      <c r="AB50" s="2"/>
      <c r="AC50" s="2"/>
      <c r="AD50" s="2"/>
      <c r="AE50" s="2"/>
      <c r="AF50" s="2"/>
      <c r="AG50" s="2"/>
    </row>
  </sheetData>
  <mergeCells count="7">
    <mergeCell ref="AA49:AE49"/>
    <mergeCell ref="AA25:AC25"/>
    <mergeCell ref="AA29:AC29"/>
    <mergeCell ref="AA34:AD34"/>
    <mergeCell ref="AA39:AC39"/>
    <mergeCell ref="AA44:AC44"/>
    <mergeCell ref="AA27:AE27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B8AA287-ABD3-4EDA-BF26-953CEEAE3752}">
          <x14:formula1>
            <xm:f>'LIST LEA'!$A$2:$A$575</xm:f>
          </x14:formula1>
          <xm:sqref>AA25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40E5-1F60-46C1-97A0-05BB96BD73D5}">
  <sheetPr>
    <tabColor rgb="FFC00000"/>
  </sheetPr>
  <dimension ref="A1:F9"/>
  <sheetViews>
    <sheetView workbookViewId="0">
      <selection activeCell="C5" sqref="C5"/>
    </sheetView>
  </sheetViews>
  <sheetFormatPr defaultRowHeight="15"/>
  <cols>
    <col min="1" max="1" width="54.28515625" customWidth="1"/>
    <col min="2" max="2" width="32.85546875" customWidth="1"/>
    <col min="3" max="3" width="57.7109375" customWidth="1"/>
  </cols>
  <sheetData>
    <row r="1" spans="1:6">
      <c r="A1" s="47">
        <f>MAX(A4:A502)</f>
        <v>2</v>
      </c>
      <c r="B1" s="47" t="str">
        <f>VLOOKUP($A$1,$A$4:$C$501,2,FALSE)</f>
        <v>Febuary 6, 2025 4 pm</v>
      </c>
      <c r="C1" s="48" t="str">
        <f>VLOOKUP($A$1,$A$4:$C$501,3,FALSE)</f>
        <v xml:space="preserve">Saved for Coms. </v>
      </c>
      <c r="D1" s="49"/>
      <c r="E1" s="49"/>
      <c r="F1" s="49"/>
    </row>
    <row r="2" spans="1:6">
      <c r="A2" s="49"/>
      <c r="B2" s="49"/>
      <c r="C2" s="49"/>
      <c r="D2" s="49"/>
      <c r="E2" s="49"/>
      <c r="F2" s="49"/>
    </row>
    <row r="3" spans="1:6">
      <c r="A3" s="50" t="s">
        <v>772</v>
      </c>
      <c r="B3" s="50" t="s">
        <v>773</v>
      </c>
      <c r="C3" s="50" t="s">
        <v>774</v>
      </c>
      <c r="D3" s="49"/>
      <c r="E3" s="49"/>
      <c r="F3" s="49"/>
    </row>
    <row r="4" spans="1:6">
      <c r="A4" s="51">
        <v>1</v>
      </c>
      <c r="B4" s="52" t="s">
        <v>775</v>
      </c>
      <c r="C4" s="53" t="s">
        <v>776</v>
      </c>
      <c r="D4" s="49"/>
      <c r="E4" s="49"/>
      <c r="F4" s="49"/>
    </row>
    <row r="5" spans="1:6">
      <c r="A5" s="51">
        <v>2</v>
      </c>
      <c r="B5" s="52" t="s">
        <v>777</v>
      </c>
      <c r="C5" s="53" t="s">
        <v>778</v>
      </c>
      <c r="D5" s="49"/>
      <c r="E5" s="49"/>
      <c r="F5" s="49"/>
    </row>
    <row r="6" spans="1:6">
      <c r="A6" s="51"/>
      <c r="B6" s="52"/>
      <c r="C6" s="53"/>
      <c r="D6" s="49"/>
      <c r="E6" s="49"/>
      <c r="F6" s="49"/>
    </row>
    <row r="7" spans="1:6">
      <c r="A7" s="49"/>
      <c r="B7" s="54"/>
      <c r="C7" s="55"/>
      <c r="D7" s="49"/>
      <c r="E7" s="49"/>
      <c r="F7" s="49"/>
    </row>
    <row r="8" spans="1:6">
      <c r="A8" s="49"/>
      <c r="B8" s="54"/>
      <c r="C8" s="55"/>
      <c r="D8" s="49"/>
      <c r="E8" s="49"/>
      <c r="F8" s="49"/>
    </row>
    <row r="9" spans="1:6">
      <c r="A9" s="49"/>
      <c r="B9" s="49"/>
      <c r="C9" s="49"/>
      <c r="D9" s="49"/>
      <c r="E9" s="49"/>
      <c r="F9" s="4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N83"/>
  <sheetViews>
    <sheetView topLeftCell="A33" workbookViewId="0">
      <selection sqref="A1:N1"/>
    </sheetView>
  </sheetViews>
  <sheetFormatPr defaultColWidth="8.85546875" defaultRowHeight="14.25"/>
  <cols>
    <col min="1" max="1" width="14.85546875" style="1" bestFit="1" customWidth="1"/>
    <col min="2" max="13" width="11" style="1" bestFit="1" customWidth="1"/>
    <col min="14" max="14" width="9.42578125" style="1" bestFit="1" customWidth="1"/>
    <col min="15" max="16384" width="8.85546875" style="1"/>
  </cols>
  <sheetData>
    <row r="1" spans="1:14">
      <c r="A1" s="1" t="s">
        <v>779</v>
      </c>
      <c r="B1" s="1" t="s">
        <v>690</v>
      </c>
      <c r="C1" s="1" t="s">
        <v>691</v>
      </c>
      <c r="D1" s="1" t="s">
        <v>692</v>
      </c>
      <c r="E1" s="1" t="s">
        <v>693</v>
      </c>
      <c r="F1" s="1" t="s">
        <v>694</v>
      </c>
      <c r="G1" s="1" t="s">
        <v>695</v>
      </c>
      <c r="H1" s="1" t="s">
        <v>696</v>
      </c>
      <c r="I1" s="1" t="s">
        <v>697</v>
      </c>
      <c r="J1" s="1" t="s">
        <v>698</v>
      </c>
      <c r="K1" s="1" t="s">
        <v>699</v>
      </c>
      <c r="L1" s="1" t="s">
        <v>700</v>
      </c>
      <c r="M1" s="1" t="s">
        <v>701</v>
      </c>
      <c r="N1" s="1" t="s">
        <v>670</v>
      </c>
    </row>
    <row r="2" spans="1:14">
      <c r="A2" s="1">
        <v>111</v>
      </c>
      <c r="B2" s="1">
        <v>116604003</v>
      </c>
      <c r="C2" s="1">
        <v>116555003</v>
      </c>
      <c r="D2" s="1">
        <v>111444602</v>
      </c>
      <c r="E2" s="1">
        <v>116605003</v>
      </c>
      <c r="F2" s="1">
        <v>117415004</v>
      </c>
      <c r="G2" s="1">
        <v>110147003</v>
      </c>
      <c r="H2" s="1">
        <v>116557103</v>
      </c>
      <c r="I2" s="1">
        <v>116606707</v>
      </c>
      <c r="N2" s="1">
        <v>8</v>
      </c>
    </row>
    <row r="3" spans="1:14">
      <c r="A3" s="1">
        <v>112</v>
      </c>
      <c r="B3" s="1">
        <v>108070502</v>
      </c>
      <c r="C3" s="1">
        <v>108071003</v>
      </c>
      <c r="D3" s="1">
        <v>108071504</v>
      </c>
      <c r="E3" s="1">
        <v>110173003</v>
      </c>
      <c r="F3" s="1">
        <v>110173504</v>
      </c>
      <c r="G3" s="1">
        <v>108073503</v>
      </c>
      <c r="H3" s="1">
        <v>108077503</v>
      </c>
      <c r="I3" s="1">
        <v>108079004</v>
      </c>
      <c r="J3" s="1">
        <v>108070607</v>
      </c>
      <c r="N3" s="1">
        <v>9</v>
      </c>
    </row>
    <row r="4" spans="1:14">
      <c r="A4" s="1">
        <v>113</v>
      </c>
      <c r="B4" s="1">
        <v>110171003</v>
      </c>
      <c r="C4" s="1">
        <v>110171803</v>
      </c>
      <c r="D4" s="1">
        <v>106172003</v>
      </c>
      <c r="E4" s="1">
        <v>110175003</v>
      </c>
      <c r="F4" s="1">
        <v>109248003</v>
      </c>
      <c r="G4" s="1">
        <v>110171607</v>
      </c>
      <c r="N4" s="1">
        <v>6</v>
      </c>
    </row>
    <row r="5" spans="1:14">
      <c r="A5" s="1">
        <v>114</v>
      </c>
      <c r="B5" s="1">
        <v>117412003</v>
      </c>
      <c r="C5" s="1">
        <v>117414003</v>
      </c>
      <c r="D5" s="1">
        <v>117414203</v>
      </c>
      <c r="E5" s="1">
        <v>117415103</v>
      </c>
      <c r="F5" s="1">
        <v>117415303</v>
      </c>
      <c r="G5" s="1">
        <v>117416103</v>
      </c>
      <c r="H5" s="1">
        <v>117417202</v>
      </c>
      <c r="I5" s="1">
        <v>117414807</v>
      </c>
      <c r="N5" s="1">
        <v>8</v>
      </c>
    </row>
    <row r="6" spans="1:14">
      <c r="A6" s="1">
        <v>115</v>
      </c>
      <c r="B6" s="1">
        <v>109530304</v>
      </c>
      <c r="C6" s="1">
        <v>109531304</v>
      </c>
      <c r="D6" s="1">
        <v>109532804</v>
      </c>
      <c r="E6" s="1">
        <v>109535504</v>
      </c>
      <c r="F6" s="1">
        <v>117596003</v>
      </c>
      <c r="G6" s="1">
        <v>109537504</v>
      </c>
      <c r="H6" s="1">
        <v>117597003</v>
      </c>
      <c r="I6" s="1">
        <v>117598503</v>
      </c>
      <c r="N6" s="1">
        <v>8</v>
      </c>
    </row>
    <row r="7" spans="1:14">
      <c r="A7" s="1">
        <v>116</v>
      </c>
      <c r="B7" s="1">
        <v>109420803</v>
      </c>
      <c r="C7" s="1">
        <v>109243503</v>
      </c>
      <c r="D7" s="1">
        <v>109422303</v>
      </c>
      <c r="E7" s="1">
        <v>109426003</v>
      </c>
      <c r="F7" s="1">
        <v>109426303</v>
      </c>
      <c r="G7" s="1">
        <v>109246003</v>
      </c>
      <c r="H7" s="1">
        <v>109427503</v>
      </c>
      <c r="I7" s="1">
        <v>109420107</v>
      </c>
      <c r="N7" s="1">
        <v>8</v>
      </c>
    </row>
    <row r="8" spans="1:14">
      <c r="A8" s="1">
        <v>117</v>
      </c>
      <c r="B8" s="1">
        <v>111312503</v>
      </c>
      <c r="C8" s="1">
        <v>111312804</v>
      </c>
      <c r="D8" s="1">
        <v>111316003</v>
      </c>
      <c r="E8" s="1">
        <v>111317503</v>
      </c>
      <c r="F8" s="1">
        <v>110148002</v>
      </c>
      <c r="G8" s="1">
        <v>111312607</v>
      </c>
      <c r="N8" s="1">
        <v>6</v>
      </c>
    </row>
    <row r="9" spans="1:14">
      <c r="A9" s="1">
        <v>118</v>
      </c>
      <c r="B9" s="1">
        <v>110141003</v>
      </c>
      <c r="C9" s="1">
        <v>110141103</v>
      </c>
      <c r="D9" s="1">
        <v>109122703</v>
      </c>
      <c r="E9" s="1">
        <v>110183602</v>
      </c>
      <c r="F9" s="1">
        <v>110177003</v>
      </c>
      <c r="G9" s="1">
        <v>108078003</v>
      </c>
      <c r="H9" s="1">
        <v>110179003</v>
      </c>
      <c r="N9" s="1">
        <v>7</v>
      </c>
    </row>
    <row r="10" spans="1:14">
      <c r="A10" s="1">
        <v>121</v>
      </c>
      <c r="B10" s="1">
        <v>106330703</v>
      </c>
      <c r="C10" s="1">
        <v>106330803</v>
      </c>
      <c r="D10" s="1">
        <v>108111203</v>
      </c>
      <c r="E10" s="1">
        <v>108112502</v>
      </c>
      <c r="F10" s="1">
        <v>108114503</v>
      </c>
      <c r="G10" s="1">
        <v>106338003</v>
      </c>
      <c r="H10" s="1">
        <v>106333407</v>
      </c>
      <c r="N10" s="1">
        <v>7</v>
      </c>
    </row>
    <row r="11" spans="1:14">
      <c r="A11" s="1">
        <v>122</v>
      </c>
      <c r="B11" s="1">
        <v>108051003</v>
      </c>
      <c r="C11" s="1">
        <v>108051503</v>
      </c>
      <c r="D11" s="1">
        <v>108053003</v>
      </c>
      <c r="E11" s="1">
        <v>108056004</v>
      </c>
      <c r="F11" s="1">
        <v>108116503</v>
      </c>
      <c r="G11" s="1">
        <v>108058003</v>
      </c>
      <c r="H11" s="1">
        <v>108569103</v>
      </c>
      <c r="N11" s="1">
        <v>7</v>
      </c>
    </row>
    <row r="12" spans="1:14">
      <c r="A12" s="1">
        <v>123</v>
      </c>
      <c r="B12" s="1">
        <v>108561003</v>
      </c>
      <c r="C12" s="1">
        <v>108561803</v>
      </c>
      <c r="D12" s="1">
        <v>108565203</v>
      </c>
      <c r="E12" s="1">
        <v>108565503</v>
      </c>
      <c r="F12" s="1">
        <v>108566303</v>
      </c>
      <c r="G12" s="1">
        <v>108567004</v>
      </c>
      <c r="H12" s="1">
        <v>108567204</v>
      </c>
      <c r="I12" s="1">
        <v>108567404</v>
      </c>
      <c r="J12" s="1">
        <v>108567703</v>
      </c>
      <c r="K12" s="1">
        <v>108568404</v>
      </c>
      <c r="L12" s="1">
        <v>108567807</v>
      </c>
      <c r="N12" s="1">
        <v>11</v>
      </c>
    </row>
    <row r="13" spans="1:14">
      <c r="A13" s="1">
        <v>124</v>
      </c>
      <c r="B13" s="1">
        <v>128323303</v>
      </c>
      <c r="C13" s="1">
        <v>128323703</v>
      </c>
      <c r="D13" s="1">
        <v>128325203</v>
      </c>
      <c r="E13" s="1">
        <v>128326303</v>
      </c>
      <c r="F13" s="1">
        <v>128327303</v>
      </c>
      <c r="G13" s="1">
        <v>128321103</v>
      </c>
      <c r="H13" s="1">
        <v>128328003</v>
      </c>
      <c r="I13" s="1">
        <v>128324207</v>
      </c>
      <c r="N13" s="1">
        <v>8</v>
      </c>
    </row>
    <row r="14" spans="1:14">
      <c r="A14" s="1">
        <v>125</v>
      </c>
      <c r="B14" s="1">
        <v>108111403</v>
      </c>
      <c r="C14" s="1">
        <v>108112003</v>
      </c>
      <c r="D14" s="1">
        <v>108112203</v>
      </c>
      <c r="E14" s="1">
        <v>108116003</v>
      </c>
      <c r="F14" s="1">
        <v>108116303</v>
      </c>
      <c r="G14" s="1">
        <v>108118503</v>
      </c>
      <c r="H14" s="1">
        <v>108112607</v>
      </c>
      <c r="N14" s="1">
        <v>7</v>
      </c>
    </row>
    <row r="15" spans="1:14">
      <c r="A15" s="1">
        <v>126</v>
      </c>
      <c r="B15" s="1">
        <v>128030603</v>
      </c>
      <c r="C15" s="1">
        <v>128030852</v>
      </c>
      <c r="D15" s="1">
        <v>108110603</v>
      </c>
      <c r="E15" s="1">
        <v>108111303</v>
      </c>
      <c r="F15" s="1">
        <v>128033053</v>
      </c>
      <c r="G15" s="1">
        <v>128034503</v>
      </c>
      <c r="H15" s="1">
        <v>108110307</v>
      </c>
      <c r="I15" s="1">
        <v>128034607</v>
      </c>
      <c r="N15" s="1">
        <v>8</v>
      </c>
    </row>
    <row r="16" spans="1:14">
      <c r="A16" s="1">
        <v>131</v>
      </c>
      <c r="B16" s="1">
        <v>121135003</v>
      </c>
      <c r="C16" s="1">
        <v>121135503</v>
      </c>
      <c r="D16" s="1">
        <v>129544503</v>
      </c>
      <c r="E16" s="1">
        <v>121136503</v>
      </c>
      <c r="F16" s="1">
        <v>121136603</v>
      </c>
      <c r="G16" s="1">
        <v>121139004</v>
      </c>
      <c r="H16" s="1">
        <v>121131507</v>
      </c>
      <c r="N16" s="1">
        <v>7</v>
      </c>
    </row>
    <row r="17" spans="1:14">
      <c r="A17" s="1">
        <v>132</v>
      </c>
      <c r="B17" s="1">
        <v>129544703</v>
      </c>
      <c r="C17" s="1">
        <v>129545003</v>
      </c>
      <c r="D17" s="1">
        <v>129546103</v>
      </c>
      <c r="E17" s="1">
        <v>129546803</v>
      </c>
      <c r="F17" s="1">
        <v>129547303</v>
      </c>
      <c r="G17" s="1">
        <v>129547603</v>
      </c>
      <c r="H17" s="1">
        <v>129547803</v>
      </c>
      <c r="I17" s="1">
        <v>129548803</v>
      </c>
      <c r="N17" s="1">
        <v>8</v>
      </c>
    </row>
    <row r="18" spans="1:14">
      <c r="A18" s="1">
        <v>133</v>
      </c>
      <c r="B18" s="1">
        <v>120480803</v>
      </c>
      <c r="C18" s="1">
        <v>120484803</v>
      </c>
      <c r="D18" s="1">
        <v>121394503</v>
      </c>
      <c r="E18" s="1">
        <v>120486003</v>
      </c>
      <c r="F18" s="1">
        <v>120488603</v>
      </c>
      <c r="G18" s="1">
        <v>120483007</v>
      </c>
      <c r="N18" s="1">
        <v>6</v>
      </c>
    </row>
    <row r="19" spans="1:14">
      <c r="A19" s="1">
        <v>134</v>
      </c>
      <c r="B19" s="1">
        <v>121390302</v>
      </c>
      <c r="C19" s="1">
        <v>120481002</v>
      </c>
      <c r="D19" s="1">
        <v>121391303</v>
      </c>
      <c r="E19" s="1">
        <v>120483302</v>
      </c>
      <c r="F19" s="1">
        <v>120484903</v>
      </c>
      <c r="N19" s="1">
        <v>5</v>
      </c>
    </row>
    <row r="20" spans="1:14">
      <c r="A20" s="1">
        <v>135</v>
      </c>
      <c r="B20" s="1">
        <v>114061103</v>
      </c>
      <c r="C20" s="1">
        <v>114062003</v>
      </c>
      <c r="D20" s="1">
        <v>114064003</v>
      </c>
      <c r="E20" s="1">
        <v>121394603</v>
      </c>
      <c r="F20" s="1">
        <v>114066503</v>
      </c>
      <c r="G20" s="1">
        <v>121395703</v>
      </c>
      <c r="H20" s="1">
        <v>114068103</v>
      </c>
      <c r="I20" s="1">
        <v>114069103</v>
      </c>
      <c r="N20" s="1">
        <v>8</v>
      </c>
    </row>
    <row r="21" spans="1:14">
      <c r="A21" s="1">
        <v>136</v>
      </c>
      <c r="B21" s="1">
        <v>121395103</v>
      </c>
      <c r="C21" s="1">
        <v>120485603</v>
      </c>
      <c r="D21" s="1">
        <v>121395603</v>
      </c>
      <c r="E21" s="1">
        <v>121393007</v>
      </c>
      <c r="N21" s="1">
        <v>4</v>
      </c>
    </row>
    <row r="22" spans="1:14">
      <c r="A22" s="1">
        <v>137</v>
      </c>
      <c r="B22" s="1">
        <v>114060503</v>
      </c>
      <c r="C22" s="1">
        <v>114060853</v>
      </c>
      <c r="D22" s="1">
        <v>114061503</v>
      </c>
      <c r="E22" s="1">
        <v>121392303</v>
      </c>
      <c r="F22" s="1">
        <v>121397803</v>
      </c>
      <c r="G22" s="1">
        <v>114069353</v>
      </c>
      <c r="H22" s="1">
        <v>114060557</v>
      </c>
      <c r="N22" s="1">
        <v>7</v>
      </c>
    </row>
    <row r="23" spans="1:14">
      <c r="A23" s="1">
        <v>138</v>
      </c>
      <c r="B23" s="1">
        <v>114060753</v>
      </c>
      <c r="C23" s="1">
        <v>114062503</v>
      </c>
      <c r="D23" s="1">
        <v>114063003</v>
      </c>
      <c r="E23" s="1">
        <v>114065503</v>
      </c>
      <c r="F23" s="1">
        <v>114067002</v>
      </c>
      <c r="G23" s="1">
        <v>114067503</v>
      </c>
      <c r="H23" s="1">
        <v>114067107</v>
      </c>
      <c r="N23" s="1">
        <v>7</v>
      </c>
    </row>
    <row r="24" spans="1:14">
      <c r="A24" s="1">
        <v>139</v>
      </c>
      <c r="B24" s="1">
        <v>129540803</v>
      </c>
      <c r="C24" s="1">
        <v>114063503</v>
      </c>
      <c r="D24" s="1">
        <v>129546003</v>
      </c>
      <c r="E24" s="1">
        <v>129547203</v>
      </c>
      <c r="F24" s="1">
        <v>114068003</v>
      </c>
      <c r="G24" s="1">
        <v>120481107</v>
      </c>
      <c r="H24" s="1">
        <v>129546907</v>
      </c>
      <c r="N24" s="1">
        <v>7</v>
      </c>
    </row>
    <row r="25" spans="1:14">
      <c r="A25" s="1">
        <v>141</v>
      </c>
      <c r="B25" s="1">
        <v>123463803</v>
      </c>
      <c r="C25" s="1">
        <v>123464603</v>
      </c>
      <c r="D25" s="1">
        <v>123465702</v>
      </c>
      <c r="E25" s="1">
        <v>122098103</v>
      </c>
      <c r="F25" s="1">
        <v>123468503</v>
      </c>
      <c r="N25" s="1">
        <v>5</v>
      </c>
    </row>
    <row r="26" spans="1:14">
      <c r="A26" s="1">
        <v>142</v>
      </c>
      <c r="B26" s="1">
        <v>123465303</v>
      </c>
      <c r="C26" s="1">
        <v>122097502</v>
      </c>
      <c r="D26" s="1">
        <v>122098403</v>
      </c>
      <c r="E26" s="1">
        <v>123467303</v>
      </c>
      <c r="F26" s="1">
        <v>123468603</v>
      </c>
      <c r="G26" s="1">
        <v>123465507</v>
      </c>
      <c r="N26" s="1">
        <v>6</v>
      </c>
    </row>
    <row r="27" spans="1:14">
      <c r="A27" s="1">
        <v>143</v>
      </c>
      <c r="B27" s="1">
        <v>122091002</v>
      </c>
      <c r="C27" s="1">
        <v>122092002</v>
      </c>
      <c r="D27" s="1">
        <v>122098202</v>
      </c>
      <c r="E27" s="1">
        <v>123467103</v>
      </c>
      <c r="F27" s="1">
        <v>123463507</v>
      </c>
      <c r="N27" s="1">
        <v>5</v>
      </c>
    </row>
    <row r="28" spans="1:14">
      <c r="A28" s="1">
        <v>144</v>
      </c>
      <c r="B28" s="1">
        <v>123460302</v>
      </c>
      <c r="C28" s="1">
        <v>123461602</v>
      </c>
      <c r="D28" s="1">
        <v>122092353</v>
      </c>
      <c r="E28" s="1">
        <v>123468402</v>
      </c>
      <c r="N28" s="1">
        <v>4</v>
      </c>
    </row>
    <row r="29" spans="1:14">
      <c r="A29" s="1">
        <v>145</v>
      </c>
      <c r="B29" s="1">
        <v>122092102</v>
      </c>
      <c r="C29" s="1">
        <v>122097604</v>
      </c>
      <c r="D29" s="1">
        <v>122091457</v>
      </c>
      <c r="E29" s="1">
        <v>122097007</v>
      </c>
      <c r="N29" s="1">
        <v>4</v>
      </c>
    </row>
    <row r="30" spans="1:14">
      <c r="A30" s="1">
        <v>146</v>
      </c>
      <c r="B30" s="1">
        <v>123464502</v>
      </c>
      <c r="C30" s="1">
        <v>123465602</v>
      </c>
      <c r="D30" s="1">
        <v>123467203</v>
      </c>
      <c r="E30" s="1">
        <v>123460957</v>
      </c>
      <c r="F30" s="1">
        <v>122099007</v>
      </c>
      <c r="N30" s="1">
        <v>5</v>
      </c>
    </row>
    <row r="31" spans="1:14">
      <c r="A31" s="1">
        <v>147</v>
      </c>
      <c r="B31" s="1">
        <v>122091303</v>
      </c>
      <c r="C31" s="1">
        <v>123461302</v>
      </c>
      <c r="D31" s="1">
        <v>123463603</v>
      </c>
      <c r="E31" s="1">
        <v>122097203</v>
      </c>
      <c r="F31" s="1">
        <v>123466303</v>
      </c>
      <c r="G31" s="1">
        <v>123468303</v>
      </c>
      <c r="N31" s="1">
        <v>6</v>
      </c>
    </row>
    <row r="32" spans="1:14">
      <c r="A32" s="1">
        <v>148</v>
      </c>
      <c r="B32" s="1">
        <v>122091352</v>
      </c>
      <c r="C32" s="1">
        <v>122098003</v>
      </c>
      <c r="D32" s="1">
        <v>123466103</v>
      </c>
      <c r="E32" s="1">
        <v>123469303</v>
      </c>
      <c r="N32" s="1">
        <v>4</v>
      </c>
    </row>
    <row r="33" spans="1:14">
      <c r="A33" s="1">
        <v>151</v>
      </c>
      <c r="B33" s="1">
        <v>127040503</v>
      </c>
      <c r="C33" s="1">
        <v>104107803</v>
      </c>
      <c r="D33" s="1">
        <v>104105003</v>
      </c>
      <c r="E33" s="1">
        <v>127045653</v>
      </c>
      <c r="F33" s="1">
        <v>127046903</v>
      </c>
      <c r="G33" s="1">
        <v>104107903</v>
      </c>
      <c r="N33" s="1">
        <v>6</v>
      </c>
    </row>
    <row r="34" spans="1:14">
      <c r="A34" s="1">
        <v>152</v>
      </c>
      <c r="B34" s="1">
        <v>104101252</v>
      </c>
      <c r="C34" s="1">
        <v>104103603</v>
      </c>
      <c r="D34" s="1">
        <v>104105353</v>
      </c>
      <c r="E34" s="1">
        <v>106168003</v>
      </c>
      <c r="F34" s="1">
        <v>104107503</v>
      </c>
      <c r="G34" s="1">
        <v>106169003</v>
      </c>
      <c r="H34" s="1">
        <v>104101307</v>
      </c>
      <c r="N34" s="1">
        <v>7</v>
      </c>
    </row>
    <row r="35" spans="1:14">
      <c r="A35" s="1">
        <v>153</v>
      </c>
      <c r="B35" s="1">
        <v>127042003</v>
      </c>
      <c r="C35" s="1">
        <v>127044103</v>
      </c>
      <c r="D35" s="1">
        <v>127045303</v>
      </c>
      <c r="E35" s="1">
        <v>127047404</v>
      </c>
      <c r="N35" s="1">
        <v>4</v>
      </c>
    </row>
    <row r="36" spans="1:14">
      <c r="A36" s="1">
        <v>154</v>
      </c>
      <c r="B36" s="1">
        <v>106160303</v>
      </c>
      <c r="C36" s="1">
        <v>106161203</v>
      </c>
      <c r="D36" s="1">
        <v>106161703</v>
      </c>
      <c r="E36" s="1">
        <v>104432903</v>
      </c>
      <c r="F36" s="1">
        <v>106166503</v>
      </c>
      <c r="G36" s="1">
        <v>106167504</v>
      </c>
      <c r="H36" s="1">
        <v>106161357</v>
      </c>
      <c r="N36" s="1">
        <v>7</v>
      </c>
    </row>
    <row r="37" spans="1:14">
      <c r="A37" s="1">
        <v>155</v>
      </c>
      <c r="B37" s="1">
        <v>127041503</v>
      </c>
      <c r="C37" s="1">
        <v>127041603</v>
      </c>
      <c r="D37" s="1">
        <v>104372003</v>
      </c>
      <c r="E37" s="1">
        <v>104375003</v>
      </c>
      <c r="F37" s="1">
        <v>104375203</v>
      </c>
      <c r="G37" s="1">
        <v>127045853</v>
      </c>
      <c r="H37" s="1">
        <v>104376203</v>
      </c>
      <c r="I37" s="1">
        <v>104377003</v>
      </c>
      <c r="J37" s="1">
        <v>127049303</v>
      </c>
      <c r="K37" s="1">
        <v>104374207</v>
      </c>
      <c r="N37" s="1">
        <v>10</v>
      </c>
    </row>
    <row r="38" spans="1:14">
      <c r="A38" s="1">
        <v>156</v>
      </c>
      <c r="B38" s="1">
        <v>127040503</v>
      </c>
      <c r="C38" s="1">
        <v>127040703</v>
      </c>
      <c r="D38" s="1">
        <v>127041203</v>
      </c>
      <c r="E38" s="1">
        <v>127042853</v>
      </c>
      <c r="F38" s="1">
        <v>127045653</v>
      </c>
      <c r="G38" s="1">
        <v>127041307</v>
      </c>
      <c r="N38" s="1">
        <v>6</v>
      </c>
    </row>
    <row r="39" spans="1:14">
      <c r="A39" s="1">
        <v>157</v>
      </c>
      <c r="B39" s="1">
        <v>104431304</v>
      </c>
      <c r="C39" s="1">
        <v>104432503</v>
      </c>
      <c r="D39" s="1">
        <v>104432803</v>
      </c>
      <c r="E39" s="1">
        <v>104433303</v>
      </c>
      <c r="F39" s="1">
        <v>104433604</v>
      </c>
      <c r="G39" s="1">
        <v>104435003</v>
      </c>
      <c r="H39" s="1">
        <v>104435303</v>
      </c>
      <c r="I39" s="1">
        <v>104435603</v>
      </c>
      <c r="J39" s="1">
        <v>104435703</v>
      </c>
      <c r="K39" s="1">
        <v>104437503</v>
      </c>
      <c r="N39" s="1">
        <v>10</v>
      </c>
    </row>
    <row r="40" spans="1:14">
      <c r="A40" s="1">
        <v>158</v>
      </c>
      <c r="B40" s="1">
        <v>104433903</v>
      </c>
      <c r="C40" s="1">
        <v>104374003</v>
      </c>
      <c r="D40" s="1">
        <v>104378003</v>
      </c>
      <c r="E40" s="1">
        <v>104435107</v>
      </c>
      <c r="N40" s="1">
        <v>4</v>
      </c>
    </row>
    <row r="41" spans="1:14">
      <c r="A41" s="1">
        <v>161</v>
      </c>
      <c r="B41" s="1">
        <v>116191503</v>
      </c>
      <c r="C41" s="1">
        <v>118401603</v>
      </c>
      <c r="D41" s="1">
        <v>116471803</v>
      </c>
      <c r="E41" s="1">
        <v>120452003</v>
      </c>
      <c r="F41" s="1">
        <v>116493503</v>
      </c>
      <c r="G41" s="1">
        <v>116195004</v>
      </c>
      <c r="H41" s="1">
        <v>116495003</v>
      </c>
      <c r="I41" s="1">
        <v>116496603</v>
      </c>
      <c r="J41" s="1">
        <v>116197503</v>
      </c>
      <c r="K41" s="1">
        <v>116498003</v>
      </c>
      <c r="L41" s="1">
        <v>116495207</v>
      </c>
      <c r="N41" s="1">
        <v>11</v>
      </c>
    </row>
    <row r="42" spans="1:14">
      <c r="A42" s="1">
        <v>162</v>
      </c>
      <c r="B42" s="1">
        <v>117080503</v>
      </c>
      <c r="C42" s="1">
        <v>117081003</v>
      </c>
      <c r="D42" s="1">
        <v>117083004</v>
      </c>
      <c r="E42" s="1">
        <v>117086003</v>
      </c>
      <c r="F42" s="1">
        <v>117576303</v>
      </c>
      <c r="G42" s="1">
        <v>117086503</v>
      </c>
      <c r="H42" s="1">
        <v>117086653</v>
      </c>
      <c r="I42" s="1">
        <v>117080607</v>
      </c>
      <c r="N42" s="1">
        <v>8</v>
      </c>
    </row>
    <row r="43" spans="1:14">
      <c r="A43" s="1">
        <v>163</v>
      </c>
      <c r="B43" s="1">
        <v>119350303</v>
      </c>
      <c r="C43" s="1">
        <v>119352203</v>
      </c>
      <c r="D43" s="1">
        <v>119356503</v>
      </c>
      <c r="E43" s="1">
        <v>120455403</v>
      </c>
      <c r="F43" s="1">
        <v>119357003</v>
      </c>
      <c r="G43" s="1">
        <v>119358403</v>
      </c>
      <c r="N43" s="1">
        <v>6</v>
      </c>
    </row>
    <row r="44" spans="1:14">
      <c r="A44" s="1">
        <v>164</v>
      </c>
      <c r="B44" s="1">
        <v>118401403</v>
      </c>
      <c r="C44" s="1">
        <v>118401603</v>
      </c>
      <c r="D44" s="1">
        <v>116471803</v>
      </c>
      <c r="E44" s="1">
        <v>120452003</v>
      </c>
      <c r="F44" s="1">
        <v>119583003</v>
      </c>
      <c r="G44" s="1">
        <v>119648903</v>
      </c>
      <c r="H44" s="1">
        <v>118408852</v>
      </c>
      <c r="I44" s="1">
        <v>118409203</v>
      </c>
      <c r="J44" s="1">
        <v>118408707</v>
      </c>
      <c r="K44" s="1">
        <v>118408607</v>
      </c>
      <c r="N44" s="1">
        <v>10</v>
      </c>
    </row>
    <row r="45" spans="1:14">
      <c r="A45" s="1">
        <v>165</v>
      </c>
      <c r="B45" s="1">
        <v>118403903</v>
      </c>
      <c r="C45" s="1">
        <v>119355503</v>
      </c>
      <c r="D45" s="1">
        <v>118406602</v>
      </c>
      <c r="E45" s="1">
        <v>118409203</v>
      </c>
      <c r="F45" s="1">
        <v>118409302</v>
      </c>
      <c r="G45" s="1">
        <v>116191757</v>
      </c>
      <c r="N45" s="1">
        <v>6</v>
      </c>
    </row>
    <row r="46" spans="1:14">
      <c r="A46" s="1">
        <v>166</v>
      </c>
      <c r="B46" s="1">
        <v>120522003</v>
      </c>
      <c r="C46" s="1">
        <v>119584603</v>
      </c>
      <c r="D46" s="1">
        <v>120455203</v>
      </c>
      <c r="E46" s="1">
        <v>116496503</v>
      </c>
      <c r="F46" s="1">
        <v>120456003</v>
      </c>
      <c r="G46" s="1">
        <v>120454507</v>
      </c>
      <c r="N46" s="1">
        <v>6</v>
      </c>
    </row>
    <row r="47" spans="1:14">
      <c r="A47" s="1">
        <v>167</v>
      </c>
      <c r="B47" s="1">
        <v>116191004</v>
      </c>
      <c r="C47" s="1">
        <v>116191103</v>
      </c>
      <c r="D47" s="1">
        <v>116191203</v>
      </c>
      <c r="E47" s="1">
        <v>118401403</v>
      </c>
      <c r="F47" s="1">
        <v>118402603</v>
      </c>
      <c r="G47" s="1">
        <v>118403003</v>
      </c>
      <c r="H47" s="1">
        <v>118403302</v>
      </c>
      <c r="I47" s="1">
        <v>116495103</v>
      </c>
      <c r="J47" s="1">
        <v>118408852</v>
      </c>
      <c r="N47" s="1">
        <v>9</v>
      </c>
    </row>
    <row r="48" spans="1:14">
      <c r="A48" s="1">
        <v>168</v>
      </c>
      <c r="B48" s="1">
        <v>119350303</v>
      </c>
      <c r="C48" s="1">
        <v>119581003</v>
      </c>
      <c r="D48" s="1">
        <v>119351303</v>
      </c>
      <c r="E48" s="1">
        <v>119582503</v>
      </c>
      <c r="F48" s="1">
        <v>119665003</v>
      </c>
      <c r="G48" s="1">
        <v>119584503</v>
      </c>
      <c r="H48" s="1">
        <v>119586503</v>
      </c>
      <c r="I48" s="1">
        <v>118667503</v>
      </c>
      <c r="J48" s="1">
        <v>117089003</v>
      </c>
      <c r="N48" s="1">
        <v>9</v>
      </c>
    </row>
    <row r="49" spans="1:14">
      <c r="A49" s="1">
        <v>169</v>
      </c>
      <c r="B49" s="1">
        <v>119583003</v>
      </c>
      <c r="C49" s="1">
        <v>119354603</v>
      </c>
      <c r="D49" s="1">
        <v>118406003</v>
      </c>
      <c r="E49" s="1">
        <v>119356603</v>
      </c>
      <c r="F49" s="1">
        <v>119648303</v>
      </c>
      <c r="G49" s="1">
        <v>119648703</v>
      </c>
      <c r="H49" s="1">
        <v>119648903</v>
      </c>
      <c r="N49" s="1">
        <v>7</v>
      </c>
    </row>
    <row r="50" spans="1:14">
      <c r="A50" s="1">
        <v>171</v>
      </c>
      <c r="B50" s="1">
        <v>105253553</v>
      </c>
      <c r="C50" s="1">
        <v>105254353</v>
      </c>
      <c r="D50" s="1">
        <v>105257602</v>
      </c>
      <c r="E50" s="1">
        <v>105258303</v>
      </c>
      <c r="F50" s="1">
        <v>105259103</v>
      </c>
      <c r="G50" s="1">
        <v>105259703</v>
      </c>
      <c r="N50" s="1">
        <v>6</v>
      </c>
    </row>
    <row r="51" spans="1:14">
      <c r="A51" s="1">
        <v>172</v>
      </c>
      <c r="B51" s="1">
        <v>105201033</v>
      </c>
      <c r="C51" s="1">
        <v>105252602</v>
      </c>
      <c r="D51" s="1">
        <v>105253303</v>
      </c>
      <c r="E51" s="1">
        <v>105256553</v>
      </c>
      <c r="F51" s="1">
        <v>105258503</v>
      </c>
      <c r="G51" s="1">
        <v>105628302</v>
      </c>
      <c r="H51" s="1">
        <v>105201407</v>
      </c>
      <c r="N51" s="1">
        <v>7</v>
      </c>
    </row>
    <row r="52" spans="1:14">
      <c r="A52" s="1">
        <v>173</v>
      </c>
      <c r="B52" s="1">
        <v>105201033</v>
      </c>
      <c r="C52" s="1">
        <v>105251453</v>
      </c>
      <c r="D52" s="1">
        <v>106611303</v>
      </c>
      <c r="E52" s="1">
        <v>105201352</v>
      </c>
      <c r="F52" s="1">
        <v>106272003</v>
      </c>
      <c r="G52" s="1">
        <v>105253903</v>
      </c>
      <c r="H52" s="1">
        <v>105259703</v>
      </c>
      <c r="N52" s="1">
        <v>7</v>
      </c>
    </row>
    <row r="53" spans="1:14">
      <c r="A53" s="1">
        <v>174</v>
      </c>
      <c r="B53" s="1">
        <v>106612203</v>
      </c>
      <c r="C53" s="1">
        <v>106616203</v>
      </c>
      <c r="D53" s="1">
        <v>105204703</v>
      </c>
      <c r="E53" s="1">
        <v>106617203</v>
      </c>
      <c r="F53" s="1">
        <v>106618603</v>
      </c>
      <c r="G53" s="1">
        <v>106619107</v>
      </c>
      <c r="N53" s="1">
        <v>6</v>
      </c>
    </row>
    <row r="54" spans="1:14">
      <c r="A54" s="1">
        <v>181</v>
      </c>
      <c r="B54" s="1">
        <v>125231232</v>
      </c>
      <c r="C54" s="1">
        <v>125231303</v>
      </c>
      <c r="D54" s="1">
        <v>125235103</v>
      </c>
      <c r="E54" s="1">
        <v>125239603</v>
      </c>
      <c r="F54" s="1">
        <v>125239652</v>
      </c>
      <c r="N54" s="1">
        <v>5</v>
      </c>
    </row>
    <row r="55" spans="1:14">
      <c r="A55" s="1">
        <v>182</v>
      </c>
      <c r="B55" s="1">
        <v>124153503</v>
      </c>
      <c r="C55" s="1">
        <v>124156603</v>
      </c>
      <c r="D55" s="1">
        <v>124157203</v>
      </c>
      <c r="E55" s="1">
        <v>124157802</v>
      </c>
      <c r="N55" s="1">
        <v>4</v>
      </c>
    </row>
    <row r="56" spans="1:14">
      <c r="A56" s="1">
        <v>183</v>
      </c>
      <c r="B56" s="1">
        <v>125234103</v>
      </c>
      <c r="C56" s="1">
        <v>125235502</v>
      </c>
      <c r="D56" s="1">
        <v>125237702</v>
      </c>
      <c r="E56" s="1">
        <v>125238502</v>
      </c>
      <c r="F56" s="1">
        <v>125239452</v>
      </c>
      <c r="N56" s="1">
        <v>5</v>
      </c>
    </row>
    <row r="57" spans="1:14">
      <c r="A57" s="1">
        <v>184</v>
      </c>
      <c r="B57" s="1">
        <v>124152003</v>
      </c>
      <c r="C57" s="1">
        <v>124154003</v>
      </c>
      <c r="D57" s="1">
        <v>124156503</v>
      </c>
      <c r="E57" s="1">
        <v>124158503</v>
      </c>
      <c r="F57" s="1">
        <v>124159002</v>
      </c>
      <c r="N57" s="1">
        <v>5</v>
      </c>
    </row>
    <row r="58" spans="1:14">
      <c r="A58" s="1">
        <v>185</v>
      </c>
      <c r="B58" s="1">
        <v>125234502</v>
      </c>
      <c r="C58" s="1">
        <v>125236903</v>
      </c>
      <c r="D58" s="1">
        <v>125237603</v>
      </c>
      <c r="E58" s="1">
        <v>125237903</v>
      </c>
      <c r="N58" s="1">
        <v>4</v>
      </c>
    </row>
    <row r="59" spans="1:14">
      <c r="A59" s="1">
        <v>186</v>
      </c>
      <c r="B59" s="1">
        <v>124150503</v>
      </c>
      <c r="C59" s="1">
        <v>124151902</v>
      </c>
      <c r="D59" s="1">
        <v>124156703</v>
      </c>
      <c r="E59" s="1">
        <v>125238402</v>
      </c>
      <c r="N59" s="1">
        <v>4</v>
      </c>
    </row>
    <row r="60" spans="1:14">
      <c r="A60" s="1">
        <v>190</v>
      </c>
      <c r="B60" s="1">
        <v>115221402</v>
      </c>
      <c r="C60" s="1">
        <v>115221753</v>
      </c>
      <c r="D60" s="1">
        <v>115224003</v>
      </c>
      <c r="E60" s="1">
        <v>115226003</v>
      </c>
      <c r="F60" s="1">
        <v>115228003</v>
      </c>
      <c r="G60" s="1">
        <v>115228303</v>
      </c>
      <c r="H60" s="1">
        <v>115221607</v>
      </c>
      <c r="N60" s="1">
        <v>7</v>
      </c>
    </row>
    <row r="61" spans="1:14">
      <c r="A61" s="1">
        <v>191</v>
      </c>
      <c r="B61" s="1">
        <v>113361503</v>
      </c>
      <c r="C61" s="1">
        <v>113361703</v>
      </c>
      <c r="D61" s="1">
        <v>113363103</v>
      </c>
      <c r="E61" s="1">
        <v>113363603</v>
      </c>
      <c r="F61" s="1">
        <v>113364002</v>
      </c>
      <c r="G61" s="1">
        <v>113364503</v>
      </c>
      <c r="H61" s="1">
        <v>113365203</v>
      </c>
      <c r="I61" s="1">
        <v>113365303</v>
      </c>
      <c r="J61" s="1">
        <v>113367003</v>
      </c>
      <c r="N61" s="1">
        <v>9</v>
      </c>
    </row>
    <row r="62" spans="1:14">
      <c r="A62" s="1">
        <v>192</v>
      </c>
      <c r="B62" s="1">
        <v>112671303</v>
      </c>
      <c r="C62" s="1">
        <v>112671803</v>
      </c>
      <c r="D62" s="1">
        <v>112674403</v>
      </c>
      <c r="E62" s="1">
        <v>112676503</v>
      </c>
      <c r="F62" s="1">
        <v>112678503</v>
      </c>
      <c r="G62" s="1">
        <v>112679002</v>
      </c>
      <c r="H62" s="1">
        <v>112679107</v>
      </c>
      <c r="N62" s="1">
        <v>7</v>
      </c>
    </row>
    <row r="63" spans="1:14">
      <c r="A63" s="1">
        <v>193</v>
      </c>
      <c r="B63" s="1">
        <v>112011103</v>
      </c>
      <c r="C63" s="1">
        <v>115210503</v>
      </c>
      <c r="D63" s="1">
        <v>115211103</v>
      </c>
      <c r="E63" s="1">
        <v>112011603</v>
      </c>
      <c r="F63" s="1">
        <v>112013054</v>
      </c>
      <c r="G63" s="1">
        <v>112013753</v>
      </c>
      <c r="H63" s="1">
        <v>112015203</v>
      </c>
      <c r="I63" s="1">
        <v>112676403</v>
      </c>
      <c r="J63" s="1">
        <v>112018523</v>
      </c>
      <c r="N63" s="1">
        <v>9</v>
      </c>
    </row>
    <row r="64" spans="1:14">
      <c r="A64" s="1">
        <v>194</v>
      </c>
      <c r="B64" s="1">
        <v>115211003</v>
      </c>
      <c r="C64" s="1">
        <v>115211603</v>
      </c>
      <c r="D64" s="1">
        <v>115212503</v>
      </c>
      <c r="E64" s="1">
        <v>115503004</v>
      </c>
      <c r="F64" s="1">
        <v>115216503</v>
      </c>
      <c r="G64" s="1">
        <v>115504003</v>
      </c>
      <c r="H64" s="1">
        <v>115674603</v>
      </c>
      <c r="I64" s="1">
        <v>115218303</v>
      </c>
      <c r="J64" s="1">
        <v>115506003</v>
      </c>
      <c r="K64" s="1">
        <v>115508003</v>
      </c>
      <c r="L64" s="1">
        <v>115219002</v>
      </c>
      <c r="M64" s="1">
        <v>115211657</v>
      </c>
      <c r="N64" s="1">
        <v>12</v>
      </c>
    </row>
    <row r="65" spans="1:14">
      <c r="A65" s="1">
        <v>195</v>
      </c>
      <c r="B65" s="1">
        <v>112671603</v>
      </c>
      <c r="C65" s="1">
        <v>112672203</v>
      </c>
      <c r="D65" s="1">
        <v>112672803</v>
      </c>
      <c r="E65" s="1">
        <v>112675503</v>
      </c>
      <c r="F65" s="1">
        <v>112676203</v>
      </c>
      <c r="G65" s="1">
        <v>112676703</v>
      </c>
      <c r="H65" s="1">
        <v>112679403</v>
      </c>
      <c r="N65" s="1">
        <v>7</v>
      </c>
    </row>
    <row r="66" spans="1:14">
      <c r="A66" s="1">
        <v>196</v>
      </c>
      <c r="B66" s="1">
        <v>113380303</v>
      </c>
      <c r="C66" s="1">
        <v>113381303</v>
      </c>
      <c r="D66" s="1">
        <v>113382303</v>
      </c>
      <c r="E66" s="1">
        <v>115222504</v>
      </c>
      <c r="F66" s="1">
        <v>111343603</v>
      </c>
      <c r="G66" s="1">
        <v>113384603</v>
      </c>
      <c r="H66" s="1">
        <v>115226103</v>
      </c>
      <c r="I66" s="1">
        <v>113385003</v>
      </c>
      <c r="J66" s="1">
        <v>113385303</v>
      </c>
      <c r="K66" s="1">
        <v>115229003</v>
      </c>
      <c r="L66" s="1">
        <v>113384307</v>
      </c>
      <c r="N66" s="1">
        <v>11</v>
      </c>
    </row>
    <row r="67" spans="1:14">
      <c r="A67" s="1">
        <v>197</v>
      </c>
      <c r="B67" s="1">
        <v>115222752</v>
      </c>
      <c r="N67" s="1">
        <v>1</v>
      </c>
    </row>
    <row r="68" spans="1:14">
      <c r="A68" s="1">
        <v>198</v>
      </c>
      <c r="B68" s="1">
        <v>111291304</v>
      </c>
      <c r="C68" s="1">
        <v>112281302</v>
      </c>
      <c r="D68" s="1">
        <v>112282004</v>
      </c>
      <c r="E68" s="1">
        <v>111292304</v>
      </c>
      <c r="F68" s="1">
        <v>112283003</v>
      </c>
      <c r="G68" s="1">
        <v>115218003</v>
      </c>
      <c r="H68" s="1">
        <v>111297504</v>
      </c>
      <c r="I68" s="1">
        <v>112286003</v>
      </c>
      <c r="J68" s="1">
        <v>112289003</v>
      </c>
      <c r="K68" s="1">
        <v>112282307</v>
      </c>
      <c r="N68" s="1">
        <v>10</v>
      </c>
    </row>
    <row r="69" spans="1:14">
      <c r="A69" s="1">
        <v>199</v>
      </c>
      <c r="B69" s="1">
        <v>113361303</v>
      </c>
      <c r="C69" s="1">
        <v>113362203</v>
      </c>
      <c r="D69" s="1">
        <v>113362303</v>
      </c>
      <c r="E69" s="1">
        <v>113362403</v>
      </c>
      <c r="F69" s="1">
        <v>113362603</v>
      </c>
      <c r="G69" s="1">
        <v>113364403</v>
      </c>
      <c r="H69" s="1">
        <v>113369003</v>
      </c>
      <c r="I69" s="1">
        <v>113363807</v>
      </c>
      <c r="N69" s="1">
        <v>8</v>
      </c>
    </row>
    <row r="70" spans="1:14">
      <c r="A70" s="1">
        <v>201</v>
      </c>
      <c r="B70" s="1">
        <v>107653102</v>
      </c>
      <c r="C70" s="1">
        <v>107653203</v>
      </c>
      <c r="D70" s="1">
        <v>107654103</v>
      </c>
      <c r="E70" s="1">
        <v>107656502</v>
      </c>
      <c r="F70" s="1">
        <v>107651207</v>
      </c>
      <c r="G70" s="1">
        <v>107652207</v>
      </c>
      <c r="N70" s="1">
        <v>6</v>
      </c>
    </row>
    <row r="71" spans="1:14">
      <c r="A71" s="1">
        <v>202</v>
      </c>
      <c r="B71" s="1">
        <v>107650703</v>
      </c>
      <c r="C71" s="1">
        <v>107651603</v>
      </c>
      <c r="D71" s="1">
        <v>107652603</v>
      </c>
      <c r="E71" s="1">
        <v>107654903</v>
      </c>
      <c r="F71" s="1">
        <v>107655803</v>
      </c>
      <c r="G71" s="1">
        <v>107656303</v>
      </c>
      <c r="H71" s="1">
        <v>107656407</v>
      </c>
      <c r="N71" s="1">
        <v>7</v>
      </c>
    </row>
    <row r="72" spans="1:14">
      <c r="A72" s="1">
        <v>203</v>
      </c>
      <c r="B72" s="1">
        <v>101630504</v>
      </c>
      <c r="C72" s="1">
        <v>101631203</v>
      </c>
      <c r="D72" s="1">
        <v>101631703</v>
      </c>
      <c r="E72" s="1">
        <v>101631903</v>
      </c>
      <c r="F72" s="1">
        <v>101632403</v>
      </c>
      <c r="G72" s="1">
        <v>101633903</v>
      </c>
      <c r="H72" s="1">
        <v>101636503</v>
      </c>
      <c r="I72" s="1">
        <v>101637002</v>
      </c>
      <c r="N72" s="1">
        <v>8</v>
      </c>
    </row>
    <row r="73" spans="1:14">
      <c r="A73" s="1">
        <v>204</v>
      </c>
      <c r="B73" s="1">
        <v>101260303</v>
      </c>
      <c r="C73" s="1">
        <v>101260803</v>
      </c>
      <c r="D73" s="1">
        <v>101261302</v>
      </c>
      <c r="E73" s="1">
        <v>101262903</v>
      </c>
      <c r="F73" s="1">
        <v>101264003</v>
      </c>
      <c r="G73" s="1">
        <v>107655903</v>
      </c>
      <c r="H73" s="1">
        <v>107657503</v>
      </c>
      <c r="I73" s="1">
        <v>101268003</v>
      </c>
      <c r="J73" s="1">
        <v>101262507</v>
      </c>
      <c r="N73" s="1">
        <v>9</v>
      </c>
    </row>
    <row r="74" spans="1:14">
      <c r="A74" s="1">
        <v>205</v>
      </c>
      <c r="B74" s="1">
        <v>101301303</v>
      </c>
      <c r="C74" s="1">
        <v>101301403</v>
      </c>
      <c r="D74" s="1">
        <v>101303503</v>
      </c>
      <c r="E74" s="1">
        <v>101306503</v>
      </c>
      <c r="F74" s="1">
        <v>101308503</v>
      </c>
      <c r="G74" s="1">
        <v>101302607</v>
      </c>
      <c r="N74" s="1">
        <v>6</v>
      </c>
    </row>
    <row r="75" spans="1:14">
      <c r="A75" s="1">
        <v>206</v>
      </c>
      <c r="B75" s="1">
        <v>101630903</v>
      </c>
      <c r="C75" s="1">
        <v>101631003</v>
      </c>
      <c r="D75" s="1">
        <v>101631503</v>
      </c>
      <c r="E75" s="1">
        <v>101631803</v>
      </c>
      <c r="F75" s="1">
        <v>101638003</v>
      </c>
      <c r="G75" s="1">
        <v>101638803</v>
      </c>
      <c r="H75" s="1">
        <v>101634207</v>
      </c>
      <c r="I75" s="1">
        <v>101638907</v>
      </c>
      <c r="N75" s="1">
        <v>8</v>
      </c>
    </row>
    <row r="76" spans="1:14">
      <c r="A76" s="1">
        <v>207</v>
      </c>
      <c r="B76" s="1">
        <v>107650603</v>
      </c>
      <c r="C76" s="1">
        <v>107653802</v>
      </c>
      <c r="D76" s="1">
        <v>107654403</v>
      </c>
      <c r="E76" s="1">
        <v>107657103</v>
      </c>
      <c r="F76" s="1">
        <v>107658903</v>
      </c>
      <c r="N76" s="1">
        <v>5</v>
      </c>
    </row>
    <row r="77" spans="1:14">
      <c r="A77" s="1">
        <v>211</v>
      </c>
      <c r="B77" s="1">
        <v>103021603</v>
      </c>
      <c r="C77" s="1">
        <v>103021903</v>
      </c>
      <c r="D77" s="1">
        <v>103022253</v>
      </c>
      <c r="E77" s="1">
        <v>103021003</v>
      </c>
      <c r="F77" s="1">
        <v>103027753</v>
      </c>
      <c r="G77" s="1">
        <v>103028833</v>
      </c>
      <c r="N77" s="1">
        <v>6</v>
      </c>
    </row>
    <row r="78" spans="1:14">
      <c r="A78" s="1">
        <v>212</v>
      </c>
      <c r="B78" s="1">
        <v>103020753</v>
      </c>
      <c r="C78" s="1">
        <v>103021252</v>
      </c>
      <c r="D78" s="1">
        <v>103021453</v>
      </c>
      <c r="E78" s="1">
        <v>103024603</v>
      </c>
      <c r="F78" s="1">
        <v>103028753</v>
      </c>
      <c r="G78" s="1">
        <v>103020407</v>
      </c>
      <c r="N78" s="1">
        <v>6</v>
      </c>
    </row>
    <row r="79" spans="1:14">
      <c r="A79" s="1">
        <v>213</v>
      </c>
      <c r="B79" s="1">
        <v>103023153</v>
      </c>
      <c r="C79" s="1">
        <v>103023912</v>
      </c>
      <c r="D79" s="1">
        <v>103024102</v>
      </c>
      <c r="E79" s="1">
        <v>103025002</v>
      </c>
      <c r="F79" s="1">
        <v>103028203</v>
      </c>
      <c r="G79" s="1">
        <v>103028302</v>
      </c>
      <c r="H79" s="1">
        <v>103029803</v>
      </c>
      <c r="N79" s="1">
        <v>7</v>
      </c>
    </row>
    <row r="80" spans="1:14">
      <c r="A80" s="1">
        <v>214</v>
      </c>
      <c r="B80" s="1">
        <v>103021752</v>
      </c>
      <c r="C80" s="1">
        <v>103022103</v>
      </c>
      <c r="D80" s="1">
        <v>103026303</v>
      </c>
      <c r="E80" s="1">
        <v>103026902</v>
      </c>
      <c r="F80" s="1">
        <v>103028703</v>
      </c>
      <c r="G80" s="1">
        <v>103029203</v>
      </c>
      <c r="H80" s="1">
        <v>103029403</v>
      </c>
      <c r="N80" s="1">
        <v>7</v>
      </c>
    </row>
    <row r="81" spans="1:14">
      <c r="A81" s="1">
        <v>215</v>
      </c>
      <c r="B81" s="1">
        <v>103022803</v>
      </c>
      <c r="C81" s="1">
        <v>103026402</v>
      </c>
      <c r="D81" s="1">
        <v>103026873</v>
      </c>
      <c r="E81" s="1">
        <v>103028653</v>
      </c>
      <c r="F81" s="1">
        <v>103029902</v>
      </c>
      <c r="N81" s="1">
        <v>5</v>
      </c>
    </row>
    <row r="82" spans="1:14">
      <c r="A82" s="1">
        <v>216</v>
      </c>
      <c r="B82" s="1">
        <v>103022503</v>
      </c>
      <c r="C82" s="1">
        <v>103023153</v>
      </c>
      <c r="D82" s="1">
        <v>103024753</v>
      </c>
      <c r="E82" s="1">
        <v>103026002</v>
      </c>
      <c r="F82" s="1">
        <v>103027352</v>
      </c>
      <c r="G82" s="1">
        <v>103028853</v>
      </c>
      <c r="H82" s="1">
        <v>103029902</v>
      </c>
      <c r="I82" s="1">
        <v>103023807</v>
      </c>
      <c r="N82" s="1">
        <v>8</v>
      </c>
    </row>
    <row r="83" spans="1:14">
      <c r="A83" s="1">
        <v>217</v>
      </c>
      <c r="B83" s="1">
        <v>103020603</v>
      </c>
      <c r="C83" s="1">
        <v>103021102</v>
      </c>
      <c r="D83" s="1">
        <v>103026343</v>
      </c>
      <c r="E83" s="1">
        <v>103027503</v>
      </c>
      <c r="N83" s="1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24994659260841701"/>
  </sheetPr>
  <dimension ref="A1:T575"/>
  <sheetViews>
    <sheetView topLeftCell="E1" workbookViewId="0">
      <selection sqref="A1:T1"/>
    </sheetView>
  </sheetViews>
  <sheetFormatPr defaultColWidth="8.85546875" defaultRowHeight="14.25"/>
  <cols>
    <col min="1" max="1" width="11" style="1" bestFit="1" customWidth="1"/>
    <col min="2" max="2" width="47.85546875" style="1" bestFit="1" customWidth="1"/>
    <col min="3" max="4" width="16.28515625" style="1" bestFit="1" customWidth="1"/>
    <col min="5" max="5" width="14.85546875" style="1" bestFit="1" customWidth="1"/>
    <col min="6" max="6" width="9.28515625" style="1" bestFit="1" customWidth="1"/>
    <col min="7" max="7" width="13.5703125" style="1" bestFit="1" customWidth="1"/>
    <col min="8" max="8" width="12.140625" style="1" bestFit="1" customWidth="1"/>
    <col min="9" max="9" width="17.7109375" style="1" bestFit="1" customWidth="1"/>
    <col min="10" max="10" width="20.42578125" style="1" bestFit="1" customWidth="1"/>
    <col min="11" max="11" width="13.85546875" style="1" bestFit="1" customWidth="1"/>
    <col min="12" max="12" width="20.42578125" style="1" bestFit="1" customWidth="1"/>
    <col min="13" max="13" width="23.28515625" style="1" bestFit="1" customWidth="1"/>
    <col min="14" max="14" width="13" style="1" bestFit="1" customWidth="1"/>
    <col min="15" max="15" width="17.28515625" style="1" bestFit="1" customWidth="1"/>
    <col min="16" max="16" width="20.140625" style="1" bestFit="1" customWidth="1"/>
    <col min="17" max="18" width="13.28515625" style="1" bestFit="1" customWidth="1"/>
    <col min="19" max="19" width="9.85546875" style="1" bestFit="1" customWidth="1"/>
    <col min="20" max="20" width="14.140625" style="1" bestFit="1" customWidth="1"/>
    <col min="21" max="16384" width="8.85546875" style="1"/>
  </cols>
  <sheetData>
    <row r="1" spans="1:20">
      <c r="A1" s="1" t="s">
        <v>4</v>
      </c>
      <c r="B1" s="1" t="s">
        <v>671</v>
      </c>
      <c r="C1" s="1" t="s">
        <v>6</v>
      </c>
      <c r="D1" s="1" t="s">
        <v>780</v>
      </c>
      <c r="E1" s="1" t="s">
        <v>779</v>
      </c>
      <c r="F1" s="1" t="s">
        <v>781</v>
      </c>
      <c r="G1" s="1" t="s">
        <v>782</v>
      </c>
      <c r="H1" s="1" t="s">
        <v>672</v>
      </c>
      <c r="I1" s="1" t="s">
        <v>673</v>
      </c>
      <c r="J1" s="1" t="s">
        <v>674</v>
      </c>
      <c r="K1" s="1" t="s">
        <v>675</v>
      </c>
      <c r="L1" s="1" t="s">
        <v>678</v>
      </c>
      <c r="M1" s="1" t="s">
        <v>676</v>
      </c>
      <c r="N1" s="1" t="s">
        <v>677</v>
      </c>
      <c r="O1" s="1" t="s">
        <v>679</v>
      </c>
      <c r="P1" s="1" t="s">
        <v>680</v>
      </c>
      <c r="Q1" s="1" t="s">
        <v>681</v>
      </c>
      <c r="R1" s="1" t="s">
        <v>682</v>
      </c>
      <c r="S1" s="1" t="s">
        <v>683</v>
      </c>
      <c r="T1" s="1" t="s">
        <v>684</v>
      </c>
    </row>
    <row r="2" spans="1:20">
      <c r="A2" s="1">
        <v>101260303</v>
      </c>
      <c r="B2" s="1" t="s">
        <v>282</v>
      </c>
      <c r="C2" s="1" t="s">
        <v>283</v>
      </c>
      <c r="D2" s="1" t="s">
        <v>284</v>
      </c>
      <c r="E2" s="1">
        <v>204</v>
      </c>
      <c r="F2" s="1">
        <v>1</v>
      </c>
      <c r="G2" s="1" t="s">
        <v>16</v>
      </c>
      <c r="H2" s="1">
        <v>26824960</v>
      </c>
      <c r="I2" s="1">
        <v>100789</v>
      </c>
      <c r="J2" s="1">
        <v>0.38</v>
      </c>
      <c r="K2" s="1">
        <v>2007798</v>
      </c>
      <c r="L2" s="1">
        <v>0</v>
      </c>
      <c r="M2" s="1">
        <v>593078.75</v>
      </c>
      <c r="N2" s="1">
        <v>41.922012329101563</v>
      </c>
      <c r="O2" s="1">
        <v>3780918</v>
      </c>
      <c r="P2" s="1">
        <v>77601</v>
      </c>
      <c r="Q2" s="1">
        <v>2.1</v>
      </c>
      <c r="R2" s="1">
        <v>0</v>
      </c>
    </row>
    <row r="3" spans="1:20">
      <c r="A3" s="1">
        <v>101260803</v>
      </c>
      <c r="B3" s="1" t="s">
        <v>285</v>
      </c>
      <c r="C3" s="1" t="s">
        <v>283</v>
      </c>
      <c r="D3" s="1" t="s">
        <v>284</v>
      </c>
      <c r="E3" s="1">
        <v>204</v>
      </c>
      <c r="F3" s="1">
        <v>1</v>
      </c>
      <c r="G3" s="1" t="s">
        <v>16</v>
      </c>
      <c r="H3" s="1">
        <v>16319303</v>
      </c>
      <c r="I3" s="1">
        <v>92668</v>
      </c>
      <c r="J3" s="1">
        <v>0.57000000000000006</v>
      </c>
      <c r="K3" s="1">
        <v>2689713</v>
      </c>
      <c r="L3" s="1">
        <v>0</v>
      </c>
      <c r="M3" s="1">
        <v>1138511.125</v>
      </c>
      <c r="N3" s="1">
        <v>73.395416259765625</v>
      </c>
      <c r="O3" s="1">
        <v>2079304</v>
      </c>
      <c r="P3" s="1">
        <v>71352</v>
      </c>
      <c r="Q3" s="1">
        <v>3.55</v>
      </c>
      <c r="R3" s="1">
        <v>0</v>
      </c>
    </row>
    <row r="4" spans="1:20">
      <c r="A4" s="1">
        <v>101261302</v>
      </c>
      <c r="B4" s="1" t="s">
        <v>286</v>
      </c>
      <c r="C4" s="1" t="s">
        <v>283</v>
      </c>
      <c r="D4" s="1" t="s">
        <v>284</v>
      </c>
      <c r="E4" s="1">
        <v>204</v>
      </c>
      <c r="F4" s="1">
        <v>1</v>
      </c>
      <c r="G4" s="1" t="s">
        <v>16</v>
      </c>
      <c r="H4" s="1">
        <v>35115164</v>
      </c>
      <c r="I4" s="1">
        <v>175499</v>
      </c>
      <c r="J4" s="1">
        <v>0.5</v>
      </c>
      <c r="K4" s="1">
        <v>3580227</v>
      </c>
      <c r="L4" s="1">
        <v>0</v>
      </c>
      <c r="M4" s="1">
        <v>1265049.625</v>
      </c>
      <c r="N4" s="1">
        <v>54.641586303710938</v>
      </c>
      <c r="O4" s="1">
        <v>5804176</v>
      </c>
      <c r="P4" s="1">
        <v>108560</v>
      </c>
      <c r="Q4" s="1">
        <v>1.91</v>
      </c>
      <c r="R4" s="1">
        <v>0</v>
      </c>
    </row>
    <row r="5" spans="1:20">
      <c r="A5" s="1">
        <v>101262507</v>
      </c>
      <c r="B5" s="1" t="s">
        <v>628</v>
      </c>
      <c r="C5" s="1" t="s">
        <v>283</v>
      </c>
      <c r="D5" s="1" t="s">
        <v>284</v>
      </c>
      <c r="E5" s="1">
        <v>204</v>
      </c>
      <c r="F5" s="1">
        <v>2</v>
      </c>
      <c r="G5" s="1" t="s">
        <v>594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O5" s="1">
        <v>0</v>
      </c>
      <c r="P5" s="1">
        <v>0</v>
      </c>
      <c r="Q5" s="1">
        <v>0</v>
      </c>
      <c r="R5" s="1">
        <v>1035215</v>
      </c>
      <c r="S5" s="1">
        <v>-228171</v>
      </c>
      <c r="T5" s="1">
        <v>-18.060276031494141</v>
      </c>
    </row>
    <row r="6" spans="1:20">
      <c r="A6" s="1">
        <v>101262903</v>
      </c>
      <c r="B6" s="1" t="s">
        <v>287</v>
      </c>
      <c r="C6" s="1" t="s">
        <v>283</v>
      </c>
      <c r="D6" s="1" t="s">
        <v>284</v>
      </c>
      <c r="E6" s="1">
        <v>204</v>
      </c>
      <c r="F6" s="1">
        <v>1</v>
      </c>
      <c r="G6" s="1" t="s">
        <v>16</v>
      </c>
      <c r="H6" s="1">
        <v>7752239</v>
      </c>
      <c r="I6" s="1">
        <v>39362</v>
      </c>
      <c r="J6" s="1">
        <v>0.51</v>
      </c>
      <c r="K6" s="1">
        <v>850603</v>
      </c>
      <c r="L6" s="1">
        <v>0</v>
      </c>
      <c r="M6" s="1">
        <v>325926.53125</v>
      </c>
      <c r="N6" s="1">
        <v>62.119529724121094</v>
      </c>
      <c r="O6" s="1">
        <v>987907</v>
      </c>
      <c r="P6" s="1">
        <v>14809</v>
      </c>
      <c r="Q6" s="1">
        <v>1.52</v>
      </c>
      <c r="R6" s="1">
        <v>0</v>
      </c>
    </row>
    <row r="7" spans="1:20">
      <c r="A7" s="1">
        <v>101264003</v>
      </c>
      <c r="B7" s="1" t="s">
        <v>288</v>
      </c>
      <c r="C7" s="1" t="s">
        <v>283</v>
      </c>
      <c r="D7" s="1" t="s">
        <v>284</v>
      </c>
      <c r="E7" s="1">
        <v>204</v>
      </c>
      <c r="F7" s="1">
        <v>1</v>
      </c>
      <c r="G7" s="1" t="s">
        <v>16</v>
      </c>
      <c r="H7" s="1">
        <v>18271059</v>
      </c>
      <c r="I7" s="1">
        <v>87659</v>
      </c>
      <c r="J7" s="1">
        <v>0.48</v>
      </c>
      <c r="K7" s="1">
        <v>1883999</v>
      </c>
      <c r="L7" s="1">
        <v>0</v>
      </c>
      <c r="M7" s="1">
        <v>637832.625</v>
      </c>
      <c r="N7" s="1">
        <v>51.183586120605469</v>
      </c>
      <c r="O7" s="1">
        <v>3113216</v>
      </c>
      <c r="P7" s="1">
        <v>95259</v>
      </c>
      <c r="Q7" s="1">
        <v>3.16</v>
      </c>
      <c r="R7" s="1">
        <v>0</v>
      </c>
    </row>
    <row r="8" spans="1:20">
      <c r="A8" s="1">
        <v>101266007</v>
      </c>
      <c r="B8" s="1" t="s">
        <v>627</v>
      </c>
      <c r="C8" s="1" t="s">
        <v>283</v>
      </c>
      <c r="D8" s="1" t="s">
        <v>28</v>
      </c>
      <c r="F8" s="1">
        <v>2</v>
      </c>
      <c r="G8" s="1" t="s">
        <v>594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O8" s="1">
        <v>0</v>
      </c>
      <c r="P8" s="1">
        <v>0</v>
      </c>
      <c r="Q8" s="1">
        <v>0</v>
      </c>
      <c r="R8" s="1">
        <v>928182</v>
      </c>
      <c r="S8" s="1">
        <v>2108</v>
      </c>
      <c r="T8" s="1">
        <v>0.22762760519981384</v>
      </c>
    </row>
    <row r="9" spans="1:20">
      <c r="A9" s="1">
        <v>101268003</v>
      </c>
      <c r="B9" s="1" t="s">
        <v>289</v>
      </c>
      <c r="C9" s="1" t="s">
        <v>283</v>
      </c>
      <c r="D9" s="1" t="s">
        <v>284</v>
      </c>
      <c r="E9" s="1">
        <v>204</v>
      </c>
      <c r="F9" s="1">
        <v>1</v>
      </c>
      <c r="G9" s="1" t="s">
        <v>16</v>
      </c>
      <c r="H9" s="1">
        <v>20239899</v>
      </c>
      <c r="I9" s="1">
        <v>63393</v>
      </c>
      <c r="J9" s="1">
        <v>0.31</v>
      </c>
      <c r="K9" s="1">
        <v>940004</v>
      </c>
      <c r="L9" s="1">
        <v>0</v>
      </c>
      <c r="M9" s="1">
        <v>192850.703125</v>
      </c>
      <c r="N9" s="1">
        <v>25.811395645141602</v>
      </c>
      <c r="O9" s="1">
        <v>2666659</v>
      </c>
      <c r="P9" s="1">
        <v>47337</v>
      </c>
      <c r="Q9" s="1">
        <v>1.81</v>
      </c>
      <c r="R9" s="1">
        <v>0</v>
      </c>
    </row>
    <row r="10" spans="1:20">
      <c r="A10" s="1">
        <v>101301303</v>
      </c>
      <c r="B10" s="1" t="s">
        <v>302</v>
      </c>
      <c r="C10" s="1" t="s">
        <v>303</v>
      </c>
      <c r="D10" s="1" t="s">
        <v>284</v>
      </c>
      <c r="E10" s="1">
        <v>205</v>
      </c>
      <c r="F10" s="1">
        <v>1</v>
      </c>
      <c r="G10" s="1" t="s">
        <v>16</v>
      </c>
      <c r="H10" s="1">
        <v>8139201</v>
      </c>
      <c r="I10" s="1">
        <v>48603</v>
      </c>
      <c r="J10" s="1">
        <v>0.6</v>
      </c>
      <c r="K10" s="1">
        <v>616499</v>
      </c>
      <c r="L10" s="1">
        <v>0</v>
      </c>
      <c r="M10" s="1">
        <v>191189.953125</v>
      </c>
      <c r="N10" s="1">
        <v>44.953182220458984</v>
      </c>
      <c r="O10" s="1">
        <v>1188125</v>
      </c>
      <c r="P10" s="1">
        <v>24694</v>
      </c>
      <c r="Q10" s="1">
        <v>2.12</v>
      </c>
      <c r="R10" s="1">
        <v>0</v>
      </c>
    </row>
    <row r="11" spans="1:20">
      <c r="A11" s="1">
        <v>101301403</v>
      </c>
      <c r="B11" s="1" t="s">
        <v>304</v>
      </c>
      <c r="C11" s="1" t="s">
        <v>303</v>
      </c>
      <c r="D11" s="1" t="s">
        <v>284</v>
      </c>
      <c r="E11" s="1">
        <v>205</v>
      </c>
      <c r="F11" s="1">
        <v>1</v>
      </c>
      <c r="G11" s="1" t="s">
        <v>16</v>
      </c>
      <c r="H11" s="1">
        <v>10383411</v>
      </c>
      <c r="I11" s="1">
        <v>57377</v>
      </c>
      <c r="J11" s="1">
        <v>0.55999999999999994</v>
      </c>
      <c r="K11" s="1">
        <v>1061084</v>
      </c>
      <c r="L11" s="1">
        <v>0</v>
      </c>
      <c r="M11" s="1">
        <v>354092.8125</v>
      </c>
      <c r="N11" s="1">
        <v>50.08447265625</v>
      </c>
      <c r="O11" s="1">
        <v>2239763</v>
      </c>
      <c r="P11" s="1">
        <v>-50623</v>
      </c>
      <c r="Q11" s="1">
        <v>-2.21</v>
      </c>
      <c r="R11" s="1">
        <v>81455</v>
      </c>
      <c r="S11" s="1">
        <v>20387</v>
      </c>
      <c r="T11" s="1">
        <v>33.384098052978516</v>
      </c>
    </row>
    <row r="12" spans="1:20">
      <c r="A12" s="1">
        <v>101302607</v>
      </c>
      <c r="B12" s="1" t="s">
        <v>631</v>
      </c>
      <c r="C12" s="1" t="s">
        <v>303</v>
      </c>
      <c r="D12" s="1" t="s">
        <v>284</v>
      </c>
      <c r="E12" s="1">
        <v>205</v>
      </c>
      <c r="F12" s="1">
        <v>2</v>
      </c>
      <c r="G12" s="1" t="s">
        <v>594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O12" s="1">
        <v>0</v>
      </c>
      <c r="P12" s="1">
        <v>0</v>
      </c>
      <c r="Q12" s="1">
        <v>0</v>
      </c>
      <c r="R12" s="1">
        <v>607224</v>
      </c>
      <c r="S12" s="1">
        <v>-35355</v>
      </c>
      <c r="T12" s="1">
        <v>-5.502047061920166</v>
      </c>
    </row>
    <row r="13" spans="1:20">
      <c r="A13" s="1">
        <v>101303503</v>
      </c>
      <c r="B13" s="1" t="s">
        <v>305</v>
      </c>
      <c r="C13" s="1" t="s">
        <v>303</v>
      </c>
      <c r="D13" s="1" t="s">
        <v>284</v>
      </c>
      <c r="E13" s="1">
        <v>205</v>
      </c>
      <c r="F13" s="1">
        <v>1</v>
      </c>
      <c r="G13" s="1" t="s">
        <v>16</v>
      </c>
      <c r="H13" s="1">
        <v>6188841</v>
      </c>
      <c r="I13" s="1">
        <v>23195</v>
      </c>
      <c r="J13" s="1">
        <v>0.38</v>
      </c>
      <c r="K13" s="1">
        <v>194792</v>
      </c>
      <c r="M13" s="1">
        <v>0</v>
      </c>
      <c r="N13" s="1">
        <v>0</v>
      </c>
      <c r="O13" s="1">
        <v>941558</v>
      </c>
      <c r="P13" s="1">
        <v>18802</v>
      </c>
      <c r="Q13" s="1">
        <v>2.04</v>
      </c>
      <c r="R13" s="1">
        <v>0</v>
      </c>
    </row>
    <row r="14" spans="1:20">
      <c r="A14" s="1">
        <v>101306503</v>
      </c>
      <c r="B14" s="1" t="s">
        <v>306</v>
      </c>
      <c r="C14" s="1" t="s">
        <v>303</v>
      </c>
      <c r="D14" s="1" t="s">
        <v>284</v>
      </c>
      <c r="E14" s="1">
        <v>205</v>
      </c>
      <c r="F14" s="1">
        <v>1</v>
      </c>
      <c r="G14" s="1" t="s">
        <v>16</v>
      </c>
      <c r="H14" s="1">
        <v>5847079</v>
      </c>
      <c r="I14" s="1">
        <v>27894</v>
      </c>
      <c r="J14" s="1">
        <v>0.48</v>
      </c>
      <c r="K14" s="1">
        <v>341790</v>
      </c>
      <c r="L14" s="1">
        <v>0</v>
      </c>
      <c r="M14" s="1">
        <v>103976.2421875</v>
      </c>
      <c r="N14" s="1">
        <v>43.721710205078125</v>
      </c>
      <c r="O14" s="1">
        <v>753993</v>
      </c>
      <c r="P14" s="1">
        <v>16293</v>
      </c>
      <c r="Q14" s="1">
        <v>2.21</v>
      </c>
      <c r="R14" s="1">
        <v>0</v>
      </c>
    </row>
    <row r="15" spans="1:20">
      <c r="A15" s="1">
        <v>101308503</v>
      </c>
      <c r="B15" s="1" t="s">
        <v>307</v>
      </c>
      <c r="C15" s="1" t="s">
        <v>303</v>
      </c>
      <c r="D15" s="1" t="s">
        <v>284</v>
      </c>
      <c r="E15" s="1">
        <v>205</v>
      </c>
      <c r="F15" s="1">
        <v>1</v>
      </c>
      <c r="G15" s="1" t="s">
        <v>16</v>
      </c>
      <c r="H15" s="1">
        <v>4356337</v>
      </c>
      <c r="I15" s="1">
        <v>45081</v>
      </c>
      <c r="J15" s="1">
        <v>1.05</v>
      </c>
      <c r="K15" s="1">
        <v>98630</v>
      </c>
      <c r="M15" s="1">
        <v>0</v>
      </c>
      <c r="N15" s="1">
        <v>0</v>
      </c>
      <c r="O15" s="1">
        <v>721392</v>
      </c>
      <c r="P15" s="1">
        <v>-16483</v>
      </c>
      <c r="Q15" s="1">
        <v>-2.23</v>
      </c>
      <c r="R15" s="1">
        <v>99086</v>
      </c>
      <c r="S15" s="1">
        <v>17998</v>
      </c>
      <c r="T15" s="1">
        <v>22.195638656616211</v>
      </c>
    </row>
    <row r="16" spans="1:20">
      <c r="A16" s="1">
        <v>101630504</v>
      </c>
      <c r="B16" s="1" t="s">
        <v>537</v>
      </c>
      <c r="C16" s="1" t="s">
        <v>538</v>
      </c>
      <c r="D16" s="1" t="s">
        <v>284</v>
      </c>
      <c r="E16" s="1">
        <v>203</v>
      </c>
      <c r="F16" s="1">
        <v>1</v>
      </c>
      <c r="G16" s="1" t="s">
        <v>16</v>
      </c>
      <c r="H16" s="1">
        <v>4697994</v>
      </c>
      <c r="I16" s="1">
        <v>17950</v>
      </c>
      <c r="J16" s="1">
        <v>0.38</v>
      </c>
      <c r="K16" s="1">
        <v>105057</v>
      </c>
      <c r="M16" s="1">
        <v>0</v>
      </c>
      <c r="N16" s="1">
        <v>0</v>
      </c>
      <c r="O16" s="1">
        <v>657503</v>
      </c>
      <c r="P16" s="1">
        <v>11172</v>
      </c>
      <c r="Q16" s="1">
        <v>1.73</v>
      </c>
      <c r="R16" s="1">
        <v>21866</v>
      </c>
      <c r="S16" s="1">
        <v>10600</v>
      </c>
      <c r="T16" s="1">
        <v>94.088409423828125</v>
      </c>
    </row>
    <row r="17" spans="1:20">
      <c r="A17" s="1">
        <v>101630903</v>
      </c>
      <c r="B17" s="1" t="s">
        <v>539</v>
      </c>
      <c r="C17" s="1" t="s">
        <v>538</v>
      </c>
      <c r="D17" s="1" t="s">
        <v>284</v>
      </c>
      <c r="E17" s="1">
        <v>206</v>
      </c>
      <c r="F17" s="1">
        <v>1</v>
      </c>
      <c r="G17" s="1" t="s">
        <v>16</v>
      </c>
      <c r="H17" s="1">
        <v>7638983</v>
      </c>
      <c r="I17" s="1">
        <v>44172</v>
      </c>
      <c r="J17" s="1">
        <v>0.57999999999999996</v>
      </c>
      <c r="K17" s="1">
        <v>1177412</v>
      </c>
      <c r="L17" s="1">
        <v>0</v>
      </c>
      <c r="M17" s="1">
        <v>483344.46875</v>
      </c>
      <c r="N17" s="1">
        <v>69.639396667480469</v>
      </c>
      <c r="O17" s="1">
        <v>1085483</v>
      </c>
      <c r="P17" s="1">
        <v>26547</v>
      </c>
      <c r="Q17" s="1">
        <v>2.5100000000000002</v>
      </c>
      <c r="R17" s="1">
        <v>0</v>
      </c>
    </row>
    <row r="18" spans="1:20">
      <c r="A18" s="1">
        <v>101631003</v>
      </c>
      <c r="B18" s="1" t="s">
        <v>540</v>
      </c>
      <c r="C18" s="1" t="s">
        <v>538</v>
      </c>
      <c r="D18" s="1" t="s">
        <v>284</v>
      </c>
      <c r="E18" s="1">
        <v>206</v>
      </c>
      <c r="F18" s="1">
        <v>1</v>
      </c>
      <c r="G18" s="1" t="s">
        <v>16</v>
      </c>
      <c r="H18" s="1">
        <v>9616517</v>
      </c>
      <c r="I18" s="1">
        <v>40149</v>
      </c>
      <c r="J18" s="1">
        <v>0.42</v>
      </c>
      <c r="K18" s="1">
        <v>830016</v>
      </c>
      <c r="L18" s="1">
        <v>0</v>
      </c>
      <c r="M18" s="1">
        <v>282920.46875</v>
      </c>
      <c r="N18" s="1">
        <v>51.713176727294922</v>
      </c>
      <c r="O18" s="1">
        <v>1382732</v>
      </c>
      <c r="P18" s="1">
        <v>52432</v>
      </c>
      <c r="Q18" s="1">
        <v>3.94</v>
      </c>
      <c r="R18" s="1">
        <v>0</v>
      </c>
    </row>
    <row r="19" spans="1:20">
      <c r="A19" s="1">
        <v>101631203</v>
      </c>
      <c r="B19" s="1" t="s">
        <v>541</v>
      </c>
      <c r="C19" s="1" t="s">
        <v>538</v>
      </c>
      <c r="D19" s="1" t="s">
        <v>284</v>
      </c>
      <c r="E19" s="1">
        <v>203</v>
      </c>
      <c r="F19" s="1">
        <v>1</v>
      </c>
      <c r="G19" s="1" t="s">
        <v>16</v>
      </c>
      <c r="H19" s="1">
        <v>7109495</v>
      </c>
      <c r="I19" s="1">
        <v>45847</v>
      </c>
      <c r="J19" s="1">
        <v>0.65</v>
      </c>
      <c r="K19" s="1">
        <v>246030</v>
      </c>
      <c r="L19" s="1">
        <v>0</v>
      </c>
      <c r="M19" s="1">
        <v>3070.840087890625</v>
      </c>
      <c r="N19" s="1">
        <v>1.2639325857162476</v>
      </c>
      <c r="O19" s="1">
        <v>1105518</v>
      </c>
      <c r="P19" s="1">
        <v>26943</v>
      </c>
      <c r="Q19" s="1">
        <v>2.5</v>
      </c>
      <c r="R19" s="1">
        <v>0</v>
      </c>
    </row>
    <row r="20" spans="1:20">
      <c r="A20" s="1">
        <v>101631503</v>
      </c>
      <c r="B20" s="1" t="s">
        <v>542</v>
      </c>
      <c r="C20" s="1" t="s">
        <v>538</v>
      </c>
      <c r="D20" s="1" t="s">
        <v>284</v>
      </c>
      <c r="E20" s="1">
        <v>206</v>
      </c>
      <c r="F20" s="1">
        <v>1</v>
      </c>
      <c r="G20" s="1" t="s">
        <v>16</v>
      </c>
      <c r="H20" s="1">
        <v>7119959</v>
      </c>
      <c r="I20" s="1">
        <v>43931</v>
      </c>
      <c r="J20" s="1">
        <v>0.62</v>
      </c>
      <c r="K20" s="1">
        <v>893889</v>
      </c>
      <c r="L20" s="1">
        <v>0</v>
      </c>
      <c r="M20" s="1">
        <v>360113.28125</v>
      </c>
      <c r="N20" s="1">
        <v>67.465278625488281</v>
      </c>
      <c r="O20" s="1">
        <v>904452</v>
      </c>
      <c r="P20" s="1">
        <v>39471</v>
      </c>
      <c r="Q20" s="1">
        <v>4.5600000000000005</v>
      </c>
      <c r="R20" s="1">
        <v>0</v>
      </c>
    </row>
    <row r="21" spans="1:20">
      <c r="A21" s="1">
        <v>101631703</v>
      </c>
      <c r="B21" s="1" t="s">
        <v>543</v>
      </c>
      <c r="C21" s="1" t="s">
        <v>538</v>
      </c>
      <c r="D21" s="1" t="s">
        <v>284</v>
      </c>
      <c r="E21" s="1">
        <v>203</v>
      </c>
      <c r="F21" s="1">
        <v>1</v>
      </c>
      <c r="G21" s="1" t="s">
        <v>16</v>
      </c>
      <c r="H21" s="1">
        <v>15042408</v>
      </c>
      <c r="I21" s="1">
        <v>129497</v>
      </c>
      <c r="J21" s="1">
        <v>0.86999999999999988</v>
      </c>
      <c r="K21" s="1">
        <v>902268</v>
      </c>
      <c r="L21" s="1">
        <v>0</v>
      </c>
      <c r="M21" s="1">
        <v>182328.484375</v>
      </c>
      <c r="N21" s="1">
        <v>25.325527191162109</v>
      </c>
      <c r="O21" s="1">
        <v>2711892</v>
      </c>
      <c r="P21" s="1">
        <v>21604</v>
      </c>
      <c r="Q21" s="1">
        <v>0.8</v>
      </c>
      <c r="R21" s="1">
        <v>0</v>
      </c>
    </row>
    <row r="22" spans="1:20">
      <c r="A22" s="1">
        <v>101631803</v>
      </c>
      <c r="B22" s="1" t="s">
        <v>544</v>
      </c>
      <c r="C22" s="1" t="s">
        <v>538</v>
      </c>
      <c r="D22" s="1" t="s">
        <v>284</v>
      </c>
      <c r="E22" s="1">
        <v>206</v>
      </c>
      <c r="F22" s="1">
        <v>1</v>
      </c>
      <c r="G22" s="1" t="s">
        <v>16</v>
      </c>
      <c r="H22" s="1">
        <v>11191222</v>
      </c>
      <c r="I22" s="1">
        <v>123028</v>
      </c>
      <c r="J22" s="1">
        <v>1.1100000000000001</v>
      </c>
      <c r="K22" s="1">
        <v>2041771</v>
      </c>
      <c r="L22" s="1">
        <v>0</v>
      </c>
      <c r="M22" s="1">
        <v>860227.9375</v>
      </c>
      <c r="N22" s="1">
        <v>72.805465698242188</v>
      </c>
      <c r="O22" s="1">
        <v>1645250</v>
      </c>
      <c r="P22" s="1">
        <v>26130</v>
      </c>
      <c r="Q22" s="1">
        <v>1.6099999999999999</v>
      </c>
      <c r="R22" s="1">
        <v>0</v>
      </c>
    </row>
    <row r="23" spans="1:20">
      <c r="A23" s="1">
        <v>101631903</v>
      </c>
      <c r="B23" s="1" t="s">
        <v>545</v>
      </c>
      <c r="C23" s="1" t="s">
        <v>538</v>
      </c>
      <c r="D23" s="1" t="s">
        <v>28</v>
      </c>
      <c r="F23" s="1">
        <v>1</v>
      </c>
      <c r="G23" s="1" t="s">
        <v>16</v>
      </c>
      <c r="H23" s="1">
        <v>5336006</v>
      </c>
      <c r="I23" s="1">
        <v>20192</v>
      </c>
      <c r="J23" s="1">
        <v>0.38</v>
      </c>
      <c r="K23" s="1">
        <v>282400</v>
      </c>
      <c r="L23" s="1">
        <v>0</v>
      </c>
      <c r="M23" s="1">
        <v>51874.41015625</v>
      </c>
      <c r="N23" s="1">
        <v>22.502668380737305</v>
      </c>
      <c r="O23" s="1">
        <v>859710</v>
      </c>
      <c r="P23" s="1">
        <v>20445</v>
      </c>
      <c r="Q23" s="1">
        <v>2.44</v>
      </c>
      <c r="R23" s="1">
        <v>0</v>
      </c>
    </row>
    <row r="24" spans="1:20">
      <c r="A24" s="1">
        <v>101632403</v>
      </c>
      <c r="B24" s="1" t="s">
        <v>546</v>
      </c>
      <c r="C24" s="1" t="s">
        <v>538</v>
      </c>
      <c r="D24" s="1" t="s">
        <v>284</v>
      </c>
      <c r="E24" s="1">
        <v>203</v>
      </c>
      <c r="F24" s="1">
        <v>1</v>
      </c>
      <c r="G24" s="1" t="s">
        <v>16</v>
      </c>
      <c r="H24" s="1">
        <v>7190159</v>
      </c>
      <c r="I24" s="1">
        <v>31360</v>
      </c>
      <c r="J24" s="1">
        <v>0.44</v>
      </c>
      <c r="K24" s="1">
        <v>238489</v>
      </c>
      <c r="L24" s="1">
        <v>0</v>
      </c>
      <c r="M24" s="1">
        <v>25991.890625</v>
      </c>
      <c r="N24" s="1">
        <v>12.231643676757813</v>
      </c>
      <c r="O24" s="1">
        <v>998293</v>
      </c>
      <c r="P24" s="1">
        <v>20718</v>
      </c>
      <c r="Q24" s="1">
        <v>2.12</v>
      </c>
      <c r="R24" s="1">
        <v>97279</v>
      </c>
      <c r="S24" s="1">
        <v>11401</v>
      </c>
      <c r="T24" s="1">
        <v>13.275810241699219</v>
      </c>
    </row>
    <row r="25" spans="1:20">
      <c r="A25" s="1">
        <v>101633903</v>
      </c>
      <c r="B25" s="1" t="s">
        <v>547</v>
      </c>
      <c r="C25" s="1" t="s">
        <v>538</v>
      </c>
      <c r="D25" s="1" t="s">
        <v>284</v>
      </c>
      <c r="E25" s="1">
        <v>203</v>
      </c>
      <c r="F25" s="1">
        <v>1</v>
      </c>
      <c r="G25" s="1" t="s">
        <v>16</v>
      </c>
      <c r="H25" s="1">
        <v>11307408</v>
      </c>
      <c r="I25" s="1">
        <v>53129</v>
      </c>
      <c r="J25" s="1">
        <v>0.47000000000000003</v>
      </c>
      <c r="K25" s="1">
        <v>339263</v>
      </c>
      <c r="M25" s="1">
        <v>0</v>
      </c>
      <c r="N25" s="1">
        <v>0</v>
      </c>
      <c r="O25" s="1">
        <v>1731388</v>
      </c>
      <c r="P25" s="1">
        <v>23036</v>
      </c>
      <c r="Q25" s="1">
        <v>1.35</v>
      </c>
      <c r="R25" s="1">
        <v>201732</v>
      </c>
      <c r="S25" s="1">
        <v>11932</v>
      </c>
      <c r="T25" s="1">
        <v>6.2866172790527344</v>
      </c>
    </row>
    <row r="26" spans="1:20">
      <c r="A26" s="1">
        <v>101634207</v>
      </c>
      <c r="B26" s="1" t="s">
        <v>662</v>
      </c>
      <c r="C26" s="1" t="s">
        <v>538</v>
      </c>
      <c r="D26" s="1" t="s">
        <v>284</v>
      </c>
      <c r="E26" s="1">
        <v>206</v>
      </c>
      <c r="F26" s="1">
        <v>2</v>
      </c>
      <c r="G26" s="1" t="s">
        <v>594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O26" s="1">
        <v>0</v>
      </c>
      <c r="P26" s="1">
        <v>0</v>
      </c>
      <c r="Q26" s="1">
        <v>0</v>
      </c>
      <c r="R26" s="1">
        <v>1039407</v>
      </c>
      <c r="S26" s="1">
        <v>79657</v>
      </c>
      <c r="T26" s="1">
        <v>8.2997655868530273</v>
      </c>
    </row>
    <row r="27" spans="1:20">
      <c r="A27" s="1">
        <v>101636503</v>
      </c>
      <c r="B27" s="1" t="s">
        <v>548</v>
      </c>
      <c r="C27" s="1" t="s">
        <v>538</v>
      </c>
      <c r="D27" s="1" t="s">
        <v>28</v>
      </c>
      <c r="F27" s="1">
        <v>1</v>
      </c>
      <c r="G27" s="1" t="s">
        <v>16</v>
      </c>
      <c r="H27" s="1">
        <v>6885908</v>
      </c>
      <c r="I27" s="1">
        <v>82455</v>
      </c>
      <c r="J27" s="1">
        <v>1.21</v>
      </c>
      <c r="K27" s="1">
        <v>335813</v>
      </c>
      <c r="M27" s="1">
        <v>0</v>
      </c>
      <c r="N27" s="1">
        <v>0</v>
      </c>
      <c r="O27" s="1">
        <v>1893638</v>
      </c>
      <c r="P27" s="1">
        <v>64324</v>
      </c>
      <c r="Q27" s="1">
        <v>3.52</v>
      </c>
      <c r="R27" s="1">
        <v>0</v>
      </c>
    </row>
    <row r="28" spans="1:20">
      <c r="A28" s="1">
        <v>101637002</v>
      </c>
      <c r="B28" s="1" t="s">
        <v>549</v>
      </c>
      <c r="C28" s="1" t="s">
        <v>538</v>
      </c>
      <c r="D28" s="1" t="s">
        <v>284</v>
      </c>
      <c r="E28" s="1">
        <v>203</v>
      </c>
      <c r="F28" s="1">
        <v>1</v>
      </c>
      <c r="G28" s="1" t="s">
        <v>16</v>
      </c>
      <c r="H28" s="1">
        <v>15116373</v>
      </c>
      <c r="I28" s="1">
        <v>124922</v>
      </c>
      <c r="J28" s="1">
        <v>0.83</v>
      </c>
      <c r="K28" s="1">
        <v>3338291</v>
      </c>
      <c r="L28" s="1">
        <v>0</v>
      </c>
      <c r="M28" s="1">
        <v>1398994</v>
      </c>
      <c r="N28" s="1">
        <v>72.139228820800781</v>
      </c>
      <c r="O28" s="1">
        <v>2769403</v>
      </c>
      <c r="P28" s="1">
        <v>83001</v>
      </c>
      <c r="Q28" s="1">
        <v>3.09</v>
      </c>
      <c r="R28" s="1">
        <v>0</v>
      </c>
    </row>
    <row r="29" spans="1:20">
      <c r="A29" s="1">
        <v>101638003</v>
      </c>
      <c r="B29" s="1" t="s">
        <v>550</v>
      </c>
      <c r="C29" s="1" t="s">
        <v>538</v>
      </c>
      <c r="D29" s="1" t="s">
        <v>284</v>
      </c>
      <c r="E29" s="1">
        <v>206</v>
      </c>
      <c r="F29" s="1">
        <v>1</v>
      </c>
      <c r="G29" s="1" t="s">
        <v>16</v>
      </c>
      <c r="H29" s="1">
        <v>14341028</v>
      </c>
      <c r="I29" s="1">
        <v>121224</v>
      </c>
      <c r="J29" s="1">
        <v>0.85000000000000009</v>
      </c>
      <c r="K29" s="1">
        <v>1283110</v>
      </c>
      <c r="L29" s="1">
        <v>0</v>
      </c>
      <c r="M29" s="1">
        <v>406286.59375</v>
      </c>
      <c r="N29" s="1">
        <v>46.336193084716797</v>
      </c>
      <c r="O29" s="1">
        <v>2779379</v>
      </c>
      <c r="P29" s="1">
        <v>75439</v>
      </c>
      <c r="Q29" s="1">
        <v>2.79</v>
      </c>
      <c r="R29" s="1">
        <v>329936</v>
      </c>
      <c r="S29" s="1">
        <v>-58510</v>
      </c>
      <c r="T29" s="1">
        <v>-15.062582969665527</v>
      </c>
    </row>
    <row r="30" spans="1:20">
      <c r="A30" s="1">
        <v>101638803</v>
      </c>
      <c r="B30" s="1" t="s">
        <v>551</v>
      </c>
      <c r="C30" s="1" t="s">
        <v>538</v>
      </c>
      <c r="D30" s="1" t="s">
        <v>284</v>
      </c>
      <c r="E30" s="1">
        <v>206</v>
      </c>
      <c r="F30" s="1">
        <v>1</v>
      </c>
      <c r="G30" s="1" t="s">
        <v>16</v>
      </c>
      <c r="H30" s="1">
        <v>11389694</v>
      </c>
      <c r="I30" s="1">
        <v>99679</v>
      </c>
      <c r="J30" s="1">
        <v>0.88</v>
      </c>
      <c r="K30" s="1">
        <v>1646323</v>
      </c>
      <c r="L30" s="1">
        <v>0</v>
      </c>
      <c r="M30" s="1">
        <v>655452.5</v>
      </c>
      <c r="N30" s="1">
        <v>66.149154663085938</v>
      </c>
      <c r="O30" s="1">
        <v>2097818</v>
      </c>
      <c r="P30" s="1">
        <v>70804</v>
      </c>
      <c r="Q30" s="1">
        <v>3.49</v>
      </c>
      <c r="R30" s="1">
        <v>0</v>
      </c>
    </row>
    <row r="31" spans="1:20">
      <c r="A31" s="1">
        <v>101638907</v>
      </c>
      <c r="B31" s="1" t="s">
        <v>663</v>
      </c>
      <c r="C31" s="1" t="s">
        <v>538</v>
      </c>
      <c r="D31" s="1" t="s">
        <v>284</v>
      </c>
      <c r="E31" s="1">
        <v>206</v>
      </c>
      <c r="F31" s="1">
        <v>2</v>
      </c>
      <c r="G31" s="1" t="s">
        <v>594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O31" s="1">
        <v>0</v>
      </c>
      <c r="P31" s="1">
        <v>0</v>
      </c>
      <c r="Q31" s="1">
        <v>0</v>
      </c>
      <c r="R31" s="1">
        <v>883011</v>
      </c>
      <c r="S31" s="1">
        <v>156990</v>
      </c>
      <c r="T31" s="1">
        <v>21.623340606689453</v>
      </c>
    </row>
    <row r="32" spans="1:20">
      <c r="A32" s="1">
        <v>102025007</v>
      </c>
      <c r="B32" s="1" t="s">
        <v>599</v>
      </c>
      <c r="C32" s="1" t="s">
        <v>23</v>
      </c>
      <c r="D32" s="1" t="s">
        <v>28</v>
      </c>
      <c r="F32" s="1">
        <v>2</v>
      </c>
      <c r="G32" s="1" t="s">
        <v>594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O32" s="1">
        <v>0</v>
      </c>
      <c r="P32" s="1">
        <v>0</v>
      </c>
      <c r="Q32" s="1">
        <v>0</v>
      </c>
      <c r="R32" s="1">
        <v>687673</v>
      </c>
      <c r="S32" s="1">
        <v>130510</v>
      </c>
      <c r="T32" s="1">
        <v>23.42402458190918</v>
      </c>
    </row>
    <row r="33" spans="1:20">
      <c r="A33" s="1">
        <v>102027451</v>
      </c>
      <c r="B33" s="1" t="s">
        <v>52</v>
      </c>
      <c r="C33" s="1" t="s">
        <v>23</v>
      </c>
      <c r="D33" s="1" t="s">
        <v>28</v>
      </c>
      <c r="F33" s="1">
        <v>1</v>
      </c>
      <c r="G33" s="1" t="s">
        <v>16</v>
      </c>
      <c r="H33" s="1">
        <v>180835721</v>
      </c>
      <c r="I33" s="1">
        <v>674246</v>
      </c>
      <c r="J33" s="1">
        <v>0.37</v>
      </c>
      <c r="K33" s="1">
        <v>9955423</v>
      </c>
      <c r="M33" s="1">
        <v>0</v>
      </c>
      <c r="N33" s="1">
        <v>0</v>
      </c>
      <c r="O33" s="1">
        <v>30693225</v>
      </c>
      <c r="P33" s="1">
        <v>171688</v>
      </c>
      <c r="Q33" s="1">
        <v>0.55999999999999994</v>
      </c>
      <c r="R33" s="1">
        <v>0</v>
      </c>
    </row>
    <row r="34" spans="1:20">
      <c r="A34" s="1">
        <v>103020407</v>
      </c>
      <c r="B34" s="1" t="s">
        <v>595</v>
      </c>
      <c r="C34" s="1" t="s">
        <v>23</v>
      </c>
      <c r="D34" s="1" t="s">
        <v>24</v>
      </c>
      <c r="E34" s="1">
        <v>212</v>
      </c>
      <c r="F34" s="1">
        <v>2</v>
      </c>
      <c r="G34" s="1" t="s">
        <v>594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O34" s="1">
        <v>0</v>
      </c>
      <c r="P34" s="1">
        <v>0</v>
      </c>
      <c r="Q34" s="1">
        <v>0</v>
      </c>
      <c r="R34" s="1">
        <v>1339511</v>
      </c>
      <c r="S34" s="1">
        <v>91787</v>
      </c>
      <c r="T34" s="1">
        <v>7.3563542366027832</v>
      </c>
    </row>
    <row r="35" spans="1:20">
      <c r="A35" s="1">
        <v>103020603</v>
      </c>
      <c r="B35" s="1" t="s">
        <v>22</v>
      </c>
      <c r="C35" s="1" t="s">
        <v>23</v>
      </c>
      <c r="D35" s="1" t="s">
        <v>24</v>
      </c>
      <c r="E35" s="1">
        <v>217</v>
      </c>
      <c r="F35" s="1">
        <v>1</v>
      </c>
      <c r="G35" s="1" t="s">
        <v>16</v>
      </c>
      <c r="H35" s="1">
        <v>3331718</v>
      </c>
      <c r="I35" s="1">
        <v>38272</v>
      </c>
      <c r="J35" s="1">
        <v>1.1599999999999999</v>
      </c>
      <c r="K35" s="1">
        <v>104493</v>
      </c>
      <c r="M35" s="1">
        <v>0</v>
      </c>
      <c r="N35" s="1">
        <v>0</v>
      </c>
      <c r="O35" s="1">
        <v>817197</v>
      </c>
      <c r="P35" s="1">
        <v>-27651</v>
      </c>
      <c r="Q35" s="1">
        <v>-3.27</v>
      </c>
      <c r="R35" s="1">
        <v>0</v>
      </c>
    </row>
    <row r="36" spans="1:20">
      <c r="A36" s="1">
        <v>103020753</v>
      </c>
      <c r="B36" s="1" t="s">
        <v>25</v>
      </c>
      <c r="C36" s="1" t="s">
        <v>23</v>
      </c>
      <c r="D36" s="1" t="s">
        <v>24</v>
      </c>
      <c r="E36" s="1">
        <v>212</v>
      </c>
      <c r="F36" s="1">
        <v>1</v>
      </c>
      <c r="G36" s="1" t="s">
        <v>16</v>
      </c>
      <c r="H36" s="1">
        <v>3812572</v>
      </c>
      <c r="I36" s="1">
        <v>55037</v>
      </c>
      <c r="J36" s="1">
        <v>1.46</v>
      </c>
      <c r="K36" s="1">
        <v>108288</v>
      </c>
      <c r="M36" s="1">
        <v>0</v>
      </c>
      <c r="N36" s="1">
        <v>0</v>
      </c>
      <c r="O36" s="1">
        <v>884552</v>
      </c>
      <c r="P36" s="1">
        <v>33006</v>
      </c>
      <c r="Q36" s="1">
        <v>3.88</v>
      </c>
      <c r="R36" s="1">
        <v>0</v>
      </c>
    </row>
    <row r="37" spans="1:20">
      <c r="A37" s="1">
        <v>103021003</v>
      </c>
      <c r="B37" s="1" t="s">
        <v>51</v>
      </c>
      <c r="C37" s="1" t="s">
        <v>23</v>
      </c>
      <c r="D37" s="1" t="s">
        <v>24</v>
      </c>
      <c r="E37" s="1">
        <v>211</v>
      </c>
      <c r="F37" s="1">
        <v>1</v>
      </c>
      <c r="G37" s="1" t="s">
        <v>16</v>
      </c>
      <c r="H37" s="1">
        <v>6629640</v>
      </c>
      <c r="I37" s="1">
        <v>51128</v>
      </c>
      <c r="J37" s="1">
        <v>0.77999999999999992</v>
      </c>
      <c r="K37" s="1">
        <v>418675</v>
      </c>
      <c r="M37" s="1">
        <v>0</v>
      </c>
      <c r="N37" s="1">
        <v>0</v>
      </c>
      <c r="O37" s="1">
        <v>2116566</v>
      </c>
      <c r="P37" s="1">
        <v>74637</v>
      </c>
      <c r="Q37" s="1">
        <v>3.66</v>
      </c>
      <c r="R37" s="1">
        <v>0</v>
      </c>
    </row>
    <row r="38" spans="1:20">
      <c r="A38" s="1">
        <v>103021102</v>
      </c>
      <c r="B38" s="1" t="s">
        <v>26</v>
      </c>
      <c r="C38" s="1" t="s">
        <v>23</v>
      </c>
      <c r="D38" s="1" t="s">
        <v>24</v>
      </c>
      <c r="E38" s="1">
        <v>217</v>
      </c>
      <c r="F38" s="1">
        <v>1</v>
      </c>
      <c r="G38" s="1" t="s">
        <v>16</v>
      </c>
      <c r="H38" s="1">
        <v>13887287</v>
      </c>
      <c r="I38" s="1">
        <v>154135</v>
      </c>
      <c r="J38" s="1">
        <v>1.1199999999999999</v>
      </c>
      <c r="K38" s="1">
        <v>6380061</v>
      </c>
      <c r="L38" s="1">
        <v>0</v>
      </c>
      <c r="M38" s="1">
        <v>2632138.5</v>
      </c>
      <c r="N38" s="1">
        <v>70.229263305664063</v>
      </c>
      <c r="O38" s="1">
        <v>3678413</v>
      </c>
      <c r="P38" s="1">
        <v>99392</v>
      </c>
      <c r="Q38" s="1">
        <v>2.78</v>
      </c>
      <c r="R38" s="1">
        <v>0</v>
      </c>
    </row>
    <row r="39" spans="1:20">
      <c r="A39" s="1">
        <v>103021252</v>
      </c>
      <c r="B39" s="1" t="s">
        <v>27</v>
      </c>
      <c r="C39" s="1" t="s">
        <v>23</v>
      </c>
      <c r="D39" s="1" t="s">
        <v>28</v>
      </c>
      <c r="F39" s="1">
        <v>1</v>
      </c>
      <c r="G39" s="1" t="s">
        <v>16</v>
      </c>
      <c r="H39" s="1">
        <v>10399557</v>
      </c>
      <c r="I39" s="1">
        <v>74778</v>
      </c>
      <c r="J39" s="1">
        <v>0.72</v>
      </c>
      <c r="K39" s="1">
        <v>505751</v>
      </c>
      <c r="M39" s="1">
        <v>0</v>
      </c>
      <c r="N39" s="1">
        <v>0</v>
      </c>
      <c r="O39" s="1">
        <v>3483567</v>
      </c>
      <c r="P39" s="1">
        <v>115047</v>
      </c>
      <c r="Q39" s="1">
        <v>3.42</v>
      </c>
      <c r="R39" s="1">
        <v>0</v>
      </c>
    </row>
    <row r="40" spans="1:20">
      <c r="A40" s="1">
        <v>103021453</v>
      </c>
      <c r="B40" s="1" t="s">
        <v>29</v>
      </c>
      <c r="C40" s="1" t="s">
        <v>23</v>
      </c>
      <c r="D40" s="1" t="s">
        <v>24</v>
      </c>
      <c r="E40" s="1">
        <v>212</v>
      </c>
      <c r="F40" s="1">
        <v>1</v>
      </c>
      <c r="G40" s="1" t="s">
        <v>16</v>
      </c>
      <c r="H40" s="1">
        <v>7352447</v>
      </c>
      <c r="I40" s="1">
        <v>214201</v>
      </c>
      <c r="J40" s="1">
        <v>3</v>
      </c>
      <c r="K40" s="1">
        <v>1658513</v>
      </c>
      <c r="L40" s="1">
        <v>66.051277160644531</v>
      </c>
      <c r="M40" s="1">
        <v>719875.625</v>
      </c>
      <c r="N40" s="1">
        <v>76.693687438964844</v>
      </c>
      <c r="O40" s="1">
        <v>1215066</v>
      </c>
      <c r="P40" s="1">
        <v>36325</v>
      </c>
      <c r="Q40" s="1">
        <v>3.08</v>
      </c>
      <c r="R40" s="1">
        <v>0</v>
      </c>
    </row>
    <row r="41" spans="1:20">
      <c r="A41" s="1">
        <v>103021603</v>
      </c>
      <c r="B41" s="1" t="s">
        <v>30</v>
      </c>
      <c r="C41" s="1" t="s">
        <v>23</v>
      </c>
      <c r="D41" s="1" t="s">
        <v>28</v>
      </c>
      <c r="F41" s="1">
        <v>1</v>
      </c>
      <c r="G41" s="1" t="s">
        <v>16</v>
      </c>
      <c r="H41" s="1">
        <v>5395033</v>
      </c>
      <c r="I41" s="1">
        <v>43887</v>
      </c>
      <c r="J41" s="1">
        <v>0.82000000000000006</v>
      </c>
      <c r="K41" s="1">
        <v>411038</v>
      </c>
      <c r="L41" s="1">
        <v>100</v>
      </c>
      <c r="M41" s="1">
        <v>111004.0234375</v>
      </c>
      <c r="N41" s="1">
        <v>36.997150421142578</v>
      </c>
      <c r="O41" s="1">
        <v>1311355</v>
      </c>
      <c r="P41" s="1">
        <v>39724</v>
      </c>
      <c r="Q41" s="1">
        <v>3.1199999999999997</v>
      </c>
      <c r="R41" s="1">
        <v>0</v>
      </c>
    </row>
    <row r="42" spans="1:20">
      <c r="A42" s="1">
        <v>103021752</v>
      </c>
      <c r="B42" s="1" t="s">
        <v>31</v>
      </c>
      <c r="C42" s="1" t="s">
        <v>23</v>
      </c>
      <c r="D42" s="1" t="s">
        <v>28</v>
      </c>
      <c r="F42" s="1">
        <v>1</v>
      </c>
      <c r="G42" s="1" t="s">
        <v>16</v>
      </c>
      <c r="H42" s="1">
        <v>7053226</v>
      </c>
      <c r="I42" s="1">
        <v>115331</v>
      </c>
      <c r="J42" s="1">
        <v>1.66</v>
      </c>
      <c r="K42" s="1">
        <v>303975</v>
      </c>
      <c r="M42" s="1">
        <v>0</v>
      </c>
      <c r="N42" s="1">
        <v>0</v>
      </c>
      <c r="O42" s="1">
        <v>2038429</v>
      </c>
      <c r="P42" s="1">
        <v>102554</v>
      </c>
      <c r="Q42" s="1">
        <v>5.3</v>
      </c>
      <c r="R42" s="1">
        <v>0</v>
      </c>
    </row>
    <row r="43" spans="1:20">
      <c r="A43" s="1">
        <v>103021903</v>
      </c>
      <c r="B43" s="1" t="s">
        <v>32</v>
      </c>
      <c r="C43" s="1" t="s">
        <v>23</v>
      </c>
      <c r="D43" s="1" t="s">
        <v>24</v>
      </c>
      <c r="E43" s="1">
        <v>211</v>
      </c>
      <c r="F43" s="1">
        <v>1</v>
      </c>
      <c r="G43" s="1" t="s">
        <v>16</v>
      </c>
      <c r="H43" s="1">
        <v>10301793</v>
      </c>
      <c r="I43" s="1">
        <v>162450</v>
      </c>
      <c r="J43" s="1">
        <v>1.6</v>
      </c>
      <c r="K43" s="1">
        <v>432921</v>
      </c>
      <c r="L43" s="1">
        <v>0</v>
      </c>
      <c r="M43" s="1">
        <v>106162.5</v>
      </c>
      <c r="N43" s="1">
        <v>32.489589691162109</v>
      </c>
      <c r="O43" s="1">
        <v>1563847</v>
      </c>
      <c r="P43" s="1">
        <v>45215</v>
      </c>
      <c r="Q43" s="1">
        <v>2.98</v>
      </c>
      <c r="R43" s="1">
        <v>0</v>
      </c>
    </row>
    <row r="44" spans="1:20">
      <c r="A44" s="1">
        <v>103022103</v>
      </c>
      <c r="B44" s="1" t="s">
        <v>33</v>
      </c>
      <c r="C44" s="1" t="s">
        <v>23</v>
      </c>
      <c r="D44" s="1" t="s">
        <v>24</v>
      </c>
      <c r="E44" s="1">
        <v>214</v>
      </c>
      <c r="F44" s="1">
        <v>1</v>
      </c>
      <c r="G44" s="1" t="s">
        <v>16</v>
      </c>
      <c r="H44" s="1">
        <v>2397769</v>
      </c>
      <c r="I44" s="1">
        <v>26931</v>
      </c>
      <c r="J44" s="1">
        <v>1.1400000000000001</v>
      </c>
      <c r="K44" s="1">
        <v>709682</v>
      </c>
      <c r="L44" s="1">
        <v>100</v>
      </c>
      <c r="M44" s="1">
        <v>56477.7890625</v>
      </c>
      <c r="N44" s="1">
        <v>8.6462688446044922</v>
      </c>
      <c r="O44" s="1">
        <v>623867</v>
      </c>
      <c r="P44" s="1">
        <v>13955</v>
      </c>
      <c r="Q44" s="1">
        <v>2.29</v>
      </c>
      <c r="R44" s="1">
        <v>0</v>
      </c>
    </row>
    <row r="45" spans="1:20">
      <c r="A45" s="1">
        <v>103022253</v>
      </c>
      <c r="B45" s="1" t="s">
        <v>34</v>
      </c>
      <c r="C45" s="1" t="s">
        <v>23</v>
      </c>
      <c r="D45" s="1" t="s">
        <v>24</v>
      </c>
      <c r="E45" s="1">
        <v>211</v>
      </c>
      <c r="F45" s="1">
        <v>1</v>
      </c>
      <c r="G45" s="1" t="s">
        <v>16</v>
      </c>
      <c r="H45" s="1">
        <v>7206840</v>
      </c>
      <c r="I45" s="1">
        <v>52851</v>
      </c>
      <c r="J45" s="1">
        <v>0.74</v>
      </c>
      <c r="K45" s="1">
        <v>502862</v>
      </c>
      <c r="L45" s="1">
        <v>0</v>
      </c>
      <c r="M45" s="1">
        <v>119200.09375</v>
      </c>
      <c r="N45" s="1">
        <v>31.06904411315918</v>
      </c>
      <c r="O45" s="1">
        <v>1785389</v>
      </c>
      <c r="P45" s="1">
        <v>16709</v>
      </c>
      <c r="Q45" s="1">
        <v>0.94000000000000006</v>
      </c>
      <c r="R45" s="1">
        <v>0</v>
      </c>
    </row>
    <row r="46" spans="1:20">
      <c r="A46" s="1">
        <v>103022503</v>
      </c>
      <c r="B46" s="1" t="s">
        <v>35</v>
      </c>
      <c r="C46" s="1" t="s">
        <v>23</v>
      </c>
      <c r="D46" s="1" t="s">
        <v>24</v>
      </c>
      <c r="E46" s="1">
        <v>216</v>
      </c>
      <c r="F46" s="1">
        <v>1</v>
      </c>
      <c r="G46" s="1" t="s">
        <v>16</v>
      </c>
      <c r="H46" s="1">
        <v>14966820</v>
      </c>
      <c r="I46" s="1">
        <v>138746</v>
      </c>
      <c r="J46" s="1">
        <v>0.94000000000000006</v>
      </c>
      <c r="K46" s="1">
        <v>696985</v>
      </c>
      <c r="L46" s="1">
        <v>0</v>
      </c>
      <c r="M46" s="1">
        <v>247092.15625</v>
      </c>
      <c r="N46" s="1">
        <v>54.922447204589844</v>
      </c>
      <c r="O46" s="1">
        <v>1103692</v>
      </c>
      <c r="P46" s="1">
        <v>55901</v>
      </c>
      <c r="Q46" s="1">
        <v>5.34</v>
      </c>
      <c r="R46" s="1">
        <v>0</v>
      </c>
    </row>
    <row r="47" spans="1:20">
      <c r="A47" s="1">
        <v>103022803</v>
      </c>
      <c r="B47" s="1" t="s">
        <v>36</v>
      </c>
      <c r="C47" s="1" t="s">
        <v>23</v>
      </c>
      <c r="D47" s="1" t="s">
        <v>24</v>
      </c>
      <c r="E47" s="1">
        <v>215</v>
      </c>
      <c r="F47" s="1">
        <v>1</v>
      </c>
      <c r="G47" s="1" t="s">
        <v>16</v>
      </c>
      <c r="H47" s="1">
        <v>12827065</v>
      </c>
      <c r="I47" s="1">
        <v>155687</v>
      </c>
      <c r="J47" s="1">
        <v>1.23</v>
      </c>
      <c r="K47" s="1">
        <v>4107392</v>
      </c>
      <c r="L47" s="1">
        <v>39.418270111083984</v>
      </c>
      <c r="M47" s="1">
        <v>865637.3125</v>
      </c>
      <c r="N47" s="1">
        <v>26.702739715576172</v>
      </c>
      <c r="O47" s="1">
        <v>2141616</v>
      </c>
      <c r="P47" s="1">
        <v>85532</v>
      </c>
      <c r="Q47" s="1">
        <v>4.16</v>
      </c>
      <c r="R47" s="1">
        <v>0</v>
      </c>
    </row>
    <row r="48" spans="1:20">
      <c r="A48" s="1">
        <v>103023153</v>
      </c>
      <c r="B48" s="1" t="s">
        <v>37</v>
      </c>
      <c r="C48" s="1" t="s">
        <v>23</v>
      </c>
      <c r="D48" s="1" t="s">
        <v>24</v>
      </c>
      <c r="E48" s="1">
        <v>213</v>
      </c>
      <c r="F48" s="1">
        <v>1</v>
      </c>
      <c r="G48" s="1" t="s">
        <v>16</v>
      </c>
      <c r="H48" s="1">
        <v>11734469</v>
      </c>
      <c r="I48" s="1">
        <v>113060</v>
      </c>
      <c r="J48" s="1">
        <v>0.97</v>
      </c>
      <c r="K48" s="1">
        <v>788201</v>
      </c>
      <c r="L48" s="1">
        <v>73.677978515625</v>
      </c>
      <c r="M48" s="1">
        <v>167286.375</v>
      </c>
      <c r="N48" s="1">
        <v>26.941928863525391</v>
      </c>
      <c r="O48" s="1">
        <v>2501371</v>
      </c>
      <c r="P48" s="1">
        <v>73201</v>
      </c>
      <c r="Q48" s="1">
        <v>3.01</v>
      </c>
      <c r="R48" s="1">
        <v>0</v>
      </c>
    </row>
    <row r="49" spans="1:20">
      <c r="A49" s="1">
        <v>103023807</v>
      </c>
      <c r="B49" s="1" t="s">
        <v>596</v>
      </c>
      <c r="C49" s="1" t="s">
        <v>23</v>
      </c>
      <c r="D49" s="1" t="s">
        <v>24</v>
      </c>
      <c r="E49" s="1">
        <v>216</v>
      </c>
      <c r="F49" s="1">
        <v>2</v>
      </c>
      <c r="G49" s="1" t="s">
        <v>594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O49" s="1">
        <v>0</v>
      </c>
      <c r="P49" s="1">
        <v>0</v>
      </c>
      <c r="Q49" s="1">
        <v>0</v>
      </c>
      <c r="R49" s="1">
        <v>1724081</v>
      </c>
      <c r="S49" s="1">
        <v>171952</v>
      </c>
      <c r="T49" s="1">
        <v>11.078460693359375</v>
      </c>
    </row>
    <row r="50" spans="1:20">
      <c r="A50" s="1">
        <v>103023912</v>
      </c>
      <c r="B50" s="1" t="s">
        <v>38</v>
      </c>
      <c r="C50" s="1" t="s">
        <v>23</v>
      </c>
      <c r="D50" s="1" t="s">
        <v>24</v>
      </c>
      <c r="E50" s="1">
        <v>213</v>
      </c>
      <c r="F50" s="1">
        <v>1</v>
      </c>
      <c r="G50" s="1" t="s">
        <v>16</v>
      </c>
      <c r="H50" s="1">
        <v>6152883</v>
      </c>
      <c r="I50" s="1">
        <v>83695</v>
      </c>
      <c r="J50" s="1">
        <v>1.38</v>
      </c>
      <c r="K50" s="1">
        <v>205030</v>
      </c>
      <c r="M50" s="1">
        <v>0</v>
      </c>
      <c r="N50" s="1">
        <v>0</v>
      </c>
      <c r="O50" s="1">
        <v>2676328</v>
      </c>
      <c r="P50" s="1">
        <v>21831</v>
      </c>
      <c r="Q50" s="1">
        <v>0.82000000000000006</v>
      </c>
      <c r="R50" s="1">
        <v>0</v>
      </c>
    </row>
    <row r="51" spans="1:20">
      <c r="A51" s="1">
        <v>103024102</v>
      </c>
      <c r="B51" s="1" t="s">
        <v>39</v>
      </c>
      <c r="C51" s="1" t="s">
        <v>23</v>
      </c>
      <c r="D51" s="1" t="s">
        <v>24</v>
      </c>
      <c r="E51" s="1">
        <v>213</v>
      </c>
      <c r="F51" s="1">
        <v>1</v>
      </c>
      <c r="G51" s="1" t="s">
        <v>16</v>
      </c>
      <c r="H51" s="1">
        <v>11029675</v>
      </c>
      <c r="I51" s="1">
        <v>130635</v>
      </c>
      <c r="J51" s="1">
        <v>1.2</v>
      </c>
      <c r="K51" s="1">
        <v>385880</v>
      </c>
      <c r="M51" s="1">
        <v>0</v>
      </c>
      <c r="N51" s="1">
        <v>0</v>
      </c>
      <c r="O51" s="1">
        <v>3249675</v>
      </c>
      <c r="P51" s="1">
        <v>118191</v>
      </c>
      <c r="Q51" s="1">
        <v>3.7699999999999996</v>
      </c>
      <c r="R51" s="1">
        <v>0</v>
      </c>
    </row>
    <row r="52" spans="1:20">
      <c r="A52" s="1">
        <v>103024603</v>
      </c>
      <c r="B52" s="1" t="s">
        <v>40</v>
      </c>
      <c r="C52" s="1" t="s">
        <v>23</v>
      </c>
      <c r="D52" s="1" t="s">
        <v>24</v>
      </c>
      <c r="E52" s="1">
        <v>212</v>
      </c>
      <c r="F52" s="1">
        <v>1</v>
      </c>
      <c r="G52" s="1" t="s">
        <v>16</v>
      </c>
      <c r="H52" s="1">
        <v>6145927</v>
      </c>
      <c r="I52" s="1">
        <v>34560</v>
      </c>
      <c r="J52" s="1">
        <v>0.57000000000000006</v>
      </c>
      <c r="K52" s="1">
        <v>294130</v>
      </c>
      <c r="M52" s="1">
        <v>0</v>
      </c>
      <c r="N52" s="1">
        <v>0</v>
      </c>
      <c r="O52" s="1">
        <v>1826297</v>
      </c>
      <c r="P52" s="1">
        <v>51425</v>
      </c>
      <c r="Q52" s="1">
        <v>2.9000000000000004</v>
      </c>
      <c r="R52" s="1">
        <v>0</v>
      </c>
    </row>
    <row r="53" spans="1:20">
      <c r="A53" s="1">
        <v>103024753</v>
      </c>
      <c r="B53" s="1" t="s">
        <v>41</v>
      </c>
      <c r="C53" s="1" t="s">
        <v>23</v>
      </c>
      <c r="D53" s="1" t="s">
        <v>24</v>
      </c>
      <c r="E53" s="1">
        <v>216</v>
      </c>
      <c r="F53" s="1">
        <v>1</v>
      </c>
      <c r="G53" s="1" t="s">
        <v>16</v>
      </c>
      <c r="H53" s="1">
        <v>15048679</v>
      </c>
      <c r="I53" s="1">
        <v>63511</v>
      </c>
      <c r="J53" s="1">
        <v>0.42</v>
      </c>
      <c r="K53" s="1">
        <v>1940189</v>
      </c>
      <c r="L53" s="1">
        <v>3.314467191696167</v>
      </c>
      <c r="M53" s="1">
        <v>739724.625</v>
      </c>
      <c r="N53" s="1">
        <v>61.619873046875</v>
      </c>
      <c r="O53" s="1">
        <v>3017481</v>
      </c>
      <c r="P53" s="1">
        <v>97734</v>
      </c>
      <c r="Q53" s="1">
        <v>3.35</v>
      </c>
      <c r="R53" s="1">
        <v>0</v>
      </c>
    </row>
    <row r="54" spans="1:20">
      <c r="A54" s="1">
        <v>103025002</v>
      </c>
      <c r="B54" s="1" t="s">
        <v>42</v>
      </c>
      <c r="C54" s="1" t="s">
        <v>23</v>
      </c>
      <c r="D54" s="1" t="s">
        <v>24</v>
      </c>
      <c r="E54" s="1">
        <v>213</v>
      </c>
      <c r="F54" s="1">
        <v>1</v>
      </c>
      <c r="G54" s="1" t="s">
        <v>16</v>
      </c>
      <c r="H54" s="1">
        <v>6320626</v>
      </c>
      <c r="I54" s="1">
        <v>38309</v>
      </c>
      <c r="J54" s="1">
        <v>0.61</v>
      </c>
      <c r="K54" s="1">
        <v>231127</v>
      </c>
      <c r="M54" s="1">
        <v>0</v>
      </c>
      <c r="N54" s="1">
        <v>0</v>
      </c>
      <c r="O54" s="1">
        <v>1808659</v>
      </c>
      <c r="P54" s="1">
        <v>25738</v>
      </c>
      <c r="Q54" s="1">
        <v>1.44</v>
      </c>
      <c r="R54" s="1">
        <v>0</v>
      </c>
    </row>
    <row r="55" spans="1:20">
      <c r="A55" s="1">
        <v>103026002</v>
      </c>
      <c r="B55" s="1" t="s">
        <v>43</v>
      </c>
      <c r="C55" s="1" t="s">
        <v>23</v>
      </c>
      <c r="D55" s="1" t="s">
        <v>24</v>
      </c>
      <c r="E55" s="1">
        <v>216</v>
      </c>
      <c r="F55" s="1">
        <v>1</v>
      </c>
      <c r="G55" s="1" t="s">
        <v>16</v>
      </c>
      <c r="H55" s="1">
        <v>38249345</v>
      </c>
      <c r="I55" s="1">
        <v>458800</v>
      </c>
      <c r="J55" s="1">
        <v>1.21</v>
      </c>
      <c r="K55" s="1">
        <v>5949168</v>
      </c>
      <c r="L55" s="1">
        <v>0</v>
      </c>
      <c r="M55" s="1">
        <v>2530503.5</v>
      </c>
      <c r="N55" s="1">
        <v>74.020233154296875</v>
      </c>
      <c r="O55" s="1">
        <v>5188755</v>
      </c>
      <c r="P55" s="1">
        <v>195523</v>
      </c>
      <c r="Q55" s="1">
        <v>3.92</v>
      </c>
      <c r="R55" s="1">
        <v>0</v>
      </c>
    </row>
    <row r="56" spans="1:20">
      <c r="A56" s="1">
        <v>103026037</v>
      </c>
      <c r="B56" s="1" t="s">
        <v>597</v>
      </c>
      <c r="C56" s="1" t="s">
        <v>23</v>
      </c>
      <c r="D56" s="1" t="s">
        <v>28</v>
      </c>
      <c r="F56" s="1">
        <v>2</v>
      </c>
      <c r="G56" s="1" t="s">
        <v>594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O56" s="1">
        <v>0</v>
      </c>
      <c r="P56" s="1">
        <v>0</v>
      </c>
      <c r="Q56" s="1">
        <v>0</v>
      </c>
      <c r="R56" s="1">
        <v>445856</v>
      </c>
      <c r="S56" s="1">
        <v>13313</v>
      </c>
      <c r="T56" s="1">
        <v>3.0778443813323975</v>
      </c>
    </row>
    <row r="57" spans="1:20">
      <c r="A57" s="1">
        <v>103026303</v>
      </c>
      <c r="B57" s="1" t="s">
        <v>44</v>
      </c>
      <c r="C57" s="1" t="s">
        <v>23</v>
      </c>
      <c r="D57" s="1" t="s">
        <v>24</v>
      </c>
      <c r="E57" s="1">
        <v>214</v>
      </c>
      <c r="F57" s="1">
        <v>1</v>
      </c>
      <c r="G57" s="1" t="s">
        <v>16</v>
      </c>
      <c r="H57" s="1">
        <v>6202318</v>
      </c>
      <c r="I57" s="1">
        <v>78252</v>
      </c>
      <c r="J57" s="1">
        <v>1.28</v>
      </c>
      <c r="K57" s="1">
        <v>196733</v>
      </c>
      <c r="M57" s="1">
        <v>0</v>
      </c>
      <c r="N57" s="1">
        <v>0</v>
      </c>
      <c r="O57" s="1">
        <v>2006474</v>
      </c>
      <c r="P57" s="1">
        <v>45470</v>
      </c>
      <c r="Q57" s="1">
        <v>2.3199999999999998</v>
      </c>
      <c r="R57" s="1">
        <v>0</v>
      </c>
    </row>
    <row r="58" spans="1:20">
      <c r="A58" s="1">
        <v>103026343</v>
      </c>
      <c r="B58" s="1" t="s">
        <v>45</v>
      </c>
      <c r="C58" s="1" t="s">
        <v>23</v>
      </c>
      <c r="D58" s="1" t="s">
        <v>24</v>
      </c>
      <c r="E58" s="1">
        <v>217</v>
      </c>
      <c r="F58" s="1">
        <v>1</v>
      </c>
      <c r="G58" s="1" t="s">
        <v>16</v>
      </c>
      <c r="H58" s="1">
        <v>9597165</v>
      </c>
      <c r="I58" s="1">
        <v>97218</v>
      </c>
      <c r="J58" s="1">
        <v>1.02</v>
      </c>
      <c r="K58" s="1">
        <v>335009</v>
      </c>
      <c r="M58" s="1">
        <v>0</v>
      </c>
      <c r="N58" s="1">
        <v>0</v>
      </c>
      <c r="O58" s="1">
        <v>2618789</v>
      </c>
      <c r="P58" s="1">
        <v>120340</v>
      </c>
      <c r="Q58" s="1">
        <v>4.82</v>
      </c>
      <c r="R58" s="1">
        <v>0</v>
      </c>
    </row>
    <row r="59" spans="1:20">
      <c r="A59" s="1">
        <v>103026402</v>
      </c>
      <c r="B59" s="1" t="s">
        <v>46</v>
      </c>
      <c r="C59" s="1" t="s">
        <v>23</v>
      </c>
      <c r="D59" s="1" t="s">
        <v>24</v>
      </c>
      <c r="E59" s="1">
        <v>215</v>
      </c>
      <c r="F59" s="1">
        <v>1</v>
      </c>
      <c r="G59" s="1" t="s">
        <v>16</v>
      </c>
      <c r="H59" s="1">
        <v>8757646</v>
      </c>
      <c r="I59" s="1">
        <v>105945</v>
      </c>
      <c r="J59" s="1">
        <v>1.22</v>
      </c>
      <c r="K59" s="1">
        <v>418618</v>
      </c>
      <c r="M59" s="1">
        <v>0</v>
      </c>
      <c r="N59" s="1">
        <v>0</v>
      </c>
      <c r="O59" s="1">
        <v>3482273</v>
      </c>
      <c r="P59" s="1">
        <v>117800</v>
      </c>
      <c r="Q59" s="1">
        <v>3.5000000000000004</v>
      </c>
      <c r="R59" s="1">
        <v>0</v>
      </c>
    </row>
    <row r="60" spans="1:20">
      <c r="A60" s="1">
        <v>103026852</v>
      </c>
      <c r="B60" s="1" t="s">
        <v>47</v>
      </c>
      <c r="C60" s="1" t="s">
        <v>23</v>
      </c>
      <c r="D60" s="1" t="s">
        <v>28</v>
      </c>
      <c r="F60" s="1">
        <v>1</v>
      </c>
      <c r="G60" s="1" t="s">
        <v>16</v>
      </c>
      <c r="H60" s="1">
        <v>13617645</v>
      </c>
      <c r="I60" s="1">
        <v>122657</v>
      </c>
      <c r="J60" s="1">
        <v>0.91</v>
      </c>
      <c r="K60" s="1">
        <v>581758</v>
      </c>
      <c r="M60" s="1">
        <v>0</v>
      </c>
      <c r="N60" s="1">
        <v>0</v>
      </c>
      <c r="O60" s="1">
        <v>4685631</v>
      </c>
      <c r="P60" s="1">
        <v>82449</v>
      </c>
      <c r="Q60" s="1">
        <v>1.79</v>
      </c>
      <c r="R60" s="1">
        <v>0</v>
      </c>
    </row>
    <row r="61" spans="1:20">
      <c r="A61" s="1">
        <v>103026873</v>
      </c>
      <c r="B61" s="1" t="s">
        <v>49</v>
      </c>
      <c r="C61" s="1" t="s">
        <v>23</v>
      </c>
      <c r="D61" s="1" t="s">
        <v>24</v>
      </c>
      <c r="E61" s="1">
        <v>215</v>
      </c>
      <c r="F61" s="1">
        <v>1</v>
      </c>
      <c r="G61" s="1" t="s">
        <v>16</v>
      </c>
      <c r="H61" s="1">
        <v>4876079</v>
      </c>
      <c r="I61" s="1">
        <v>32738</v>
      </c>
      <c r="J61" s="1">
        <v>0.67999999999999994</v>
      </c>
      <c r="K61" s="1">
        <v>311995</v>
      </c>
      <c r="L61" s="1">
        <v>100</v>
      </c>
      <c r="M61" s="1">
        <v>55445.83984375</v>
      </c>
      <c r="N61" s="1">
        <v>21.61216926574707</v>
      </c>
      <c r="O61" s="1">
        <v>1292749</v>
      </c>
      <c r="P61" s="1">
        <v>33480</v>
      </c>
      <c r="Q61" s="1">
        <v>2.6599999999999997</v>
      </c>
      <c r="R61" s="1">
        <v>0</v>
      </c>
    </row>
    <row r="62" spans="1:20">
      <c r="A62" s="1">
        <v>103026902</v>
      </c>
      <c r="B62" s="1" t="s">
        <v>48</v>
      </c>
      <c r="C62" s="1" t="s">
        <v>23</v>
      </c>
      <c r="D62" s="1" t="s">
        <v>24</v>
      </c>
      <c r="E62" s="1">
        <v>214</v>
      </c>
      <c r="F62" s="1">
        <v>1</v>
      </c>
      <c r="G62" s="1" t="s">
        <v>16</v>
      </c>
      <c r="H62" s="1">
        <v>9647731</v>
      </c>
      <c r="I62" s="1">
        <v>115850</v>
      </c>
      <c r="J62" s="1">
        <v>1.22</v>
      </c>
      <c r="K62" s="1">
        <v>881753</v>
      </c>
      <c r="L62" s="1">
        <v>0</v>
      </c>
      <c r="M62" s="1">
        <v>244364.34375</v>
      </c>
      <c r="N62" s="1">
        <v>38.338356018066406</v>
      </c>
      <c r="O62" s="1">
        <v>3161122</v>
      </c>
      <c r="P62" s="1">
        <v>91433</v>
      </c>
      <c r="Q62" s="1">
        <v>2.98</v>
      </c>
      <c r="R62" s="1">
        <v>0</v>
      </c>
    </row>
    <row r="63" spans="1:20">
      <c r="A63" s="1">
        <v>103027307</v>
      </c>
      <c r="B63" s="1" t="s">
        <v>598</v>
      </c>
      <c r="C63" s="1" t="s">
        <v>23</v>
      </c>
      <c r="D63" s="1" t="s">
        <v>28</v>
      </c>
      <c r="F63" s="1">
        <v>2</v>
      </c>
      <c r="G63" s="1" t="s">
        <v>594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O63" s="1">
        <v>0</v>
      </c>
      <c r="P63" s="1">
        <v>0</v>
      </c>
      <c r="Q63" s="1">
        <v>0</v>
      </c>
      <c r="R63" s="1">
        <v>1789827</v>
      </c>
      <c r="S63" s="1">
        <v>222106</v>
      </c>
      <c r="T63" s="1">
        <v>14.167444229125977</v>
      </c>
    </row>
    <row r="64" spans="1:20">
      <c r="A64" s="1">
        <v>103027352</v>
      </c>
      <c r="B64" s="1" t="s">
        <v>50</v>
      </c>
      <c r="C64" s="1" t="s">
        <v>23</v>
      </c>
      <c r="D64" s="1" t="s">
        <v>24</v>
      </c>
      <c r="E64" s="1">
        <v>216</v>
      </c>
      <c r="F64" s="1">
        <v>1</v>
      </c>
      <c r="G64" s="1" t="s">
        <v>16</v>
      </c>
      <c r="H64" s="1">
        <v>21541089</v>
      </c>
      <c r="I64" s="1">
        <v>252938</v>
      </c>
      <c r="J64" s="1">
        <v>1.1900000000000002</v>
      </c>
      <c r="K64" s="1">
        <v>6206008</v>
      </c>
      <c r="L64" s="1">
        <v>58.055393218994141</v>
      </c>
      <c r="M64" s="1">
        <v>2052671.75</v>
      </c>
      <c r="N64" s="1">
        <v>49.422237396240234</v>
      </c>
      <c r="O64" s="1">
        <v>5086317</v>
      </c>
      <c r="P64" s="1">
        <v>183732</v>
      </c>
      <c r="Q64" s="1">
        <v>3.75</v>
      </c>
      <c r="R64" s="1">
        <v>0</v>
      </c>
    </row>
    <row r="65" spans="1:20">
      <c r="A65" s="1">
        <v>103027503</v>
      </c>
      <c r="B65" s="1" t="s">
        <v>53</v>
      </c>
      <c r="C65" s="1" t="s">
        <v>23</v>
      </c>
      <c r="D65" s="1" t="s">
        <v>24</v>
      </c>
      <c r="E65" s="1">
        <v>217</v>
      </c>
      <c r="F65" s="1">
        <v>1</v>
      </c>
      <c r="G65" s="1" t="s">
        <v>16</v>
      </c>
      <c r="H65" s="1">
        <v>14676109</v>
      </c>
      <c r="I65" s="1">
        <v>70522</v>
      </c>
      <c r="J65" s="1">
        <v>0.48</v>
      </c>
      <c r="K65" s="1">
        <v>1769948</v>
      </c>
      <c r="L65" s="1">
        <v>0</v>
      </c>
      <c r="M65" s="1">
        <v>575808.5</v>
      </c>
      <c r="N65" s="1">
        <v>48.219535827636719</v>
      </c>
      <c r="O65" s="1">
        <v>3308470</v>
      </c>
      <c r="P65" s="1">
        <v>80644</v>
      </c>
      <c r="Q65" s="1">
        <v>2.5</v>
      </c>
      <c r="R65" s="1">
        <v>0</v>
      </c>
    </row>
    <row r="66" spans="1:20">
      <c r="A66" s="1">
        <v>103027753</v>
      </c>
      <c r="B66" s="1" t="s">
        <v>54</v>
      </c>
      <c r="C66" s="1" t="s">
        <v>23</v>
      </c>
      <c r="D66" s="1" t="s">
        <v>24</v>
      </c>
      <c r="E66" s="1">
        <v>211</v>
      </c>
      <c r="F66" s="1">
        <v>1</v>
      </c>
      <c r="G66" s="1" t="s">
        <v>16</v>
      </c>
      <c r="H66" s="1">
        <v>2917454</v>
      </c>
      <c r="I66" s="1">
        <v>46449</v>
      </c>
      <c r="J66" s="1">
        <v>1.6199999999999999</v>
      </c>
      <c r="K66" s="1">
        <v>66366</v>
      </c>
      <c r="M66" s="1">
        <v>0</v>
      </c>
      <c r="N66" s="1">
        <v>0</v>
      </c>
      <c r="O66" s="1">
        <v>944322</v>
      </c>
      <c r="P66" s="1">
        <v>13905</v>
      </c>
      <c r="Q66" s="1">
        <v>1.49</v>
      </c>
      <c r="R66" s="1">
        <v>0</v>
      </c>
    </row>
    <row r="67" spans="1:20">
      <c r="A67" s="1">
        <v>103028203</v>
      </c>
      <c r="B67" s="1" t="s">
        <v>55</v>
      </c>
      <c r="C67" s="1" t="s">
        <v>23</v>
      </c>
      <c r="D67" s="1" t="s">
        <v>24</v>
      </c>
      <c r="E67" s="1">
        <v>213</v>
      </c>
      <c r="F67" s="1">
        <v>1</v>
      </c>
      <c r="G67" s="1" t="s">
        <v>16</v>
      </c>
      <c r="H67" s="1">
        <v>3770281</v>
      </c>
      <c r="I67" s="1">
        <v>31531</v>
      </c>
      <c r="J67" s="1">
        <v>0.84</v>
      </c>
      <c r="K67" s="1">
        <v>126151</v>
      </c>
      <c r="M67" s="1">
        <v>0</v>
      </c>
      <c r="N67" s="1">
        <v>0</v>
      </c>
      <c r="O67" s="1">
        <v>829896</v>
      </c>
      <c r="P67" s="1">
        <v>19535</v>
      </c>
      <c r="Q67" s="1">
        <v>2.41</v>
      </c>
      <c r="R67" s="1">
        <v>0</v>
      </c>
    </row>
    <row r="68" spans="1:20">
      <c r="A68" s="1">
        <v>103028302</v>
      </c>
      <c r="B68" s="1" t="s">
        <v>56</v>
      </c>
      <c r="C68" s="1" t="s">
        <v>23</v>
      </c>
      <c r="D68" s="1" t="s">
        <v>24</v>
      </c>
      <c r="E68" s="1">
        <v>213</v>
      </c>
      <c r="F68" s="1">
        <v>1</v>
      </c>
      <c r="G68" s="1" t="s">
        <v>16</v>
      </c>
      <c r="H68" s="1">
        <v>13657844</v>
      </c>
      <c r="I68" s="1">
        <v>80733</v>
      </c>
      <c r="J68" s="1">
        <v>0.59</v>
      </c>
      <c r="K68" s="1">
        <v>706471</v>
      </c>
      <c r="M68" s="1">
        <v>0</v>
      </c>
      <c r="N68" s="1">
        <v>0</v>
      </c>
      <c r="O68" s="1">
        <v>4368835</v>
      </c>
      <c r="P68" s="1">
        <v>52532</v>
      </c>
      <c r="Q68" s="1">
        <v>1.22</v>
      </c>
      <c r="R68" s="1">
        <v>0</v>
      </c>
    </row>
    <row r="69" spans="1:20">
      <c r="A69" s="1">
        <v>103028653</v>
      </c>
      <c r="B69" s="1" t="s">
        <v>57</v>
      </c>
      <c r="C69" s="1" t="s">
        <v>23</v>
      </c>
      <c r="D69" s="1" t="s">
        <v>24</v>
      </c>
      <c r="E69" s="1">
        <v>215</v>
      </c>
      <c r="F69" s="1">
        <v>1</v>
      </c>
      <c r="G69" s="1" t="s">
        <v>16</v>
      </c>
      <c r="H69" s="1">
        <v>12169020</v>
      </c>
      <c r="I69" s="1">
        <v>95618</v>
      </c>
      <c r="J69" s="1">
        <v>0.79</v>
      </c>
      <c r="K69" s="1">
        <v>1660472</v>
      </c>
      <c r="L69" s="1">
        <v>0</v>
      </c>
      <c r="M69" s="1">
        <v>658626.875</v>
      </c>
      <c r="N69" s="1">
        <v>65.741386413574219</v>
      </c>
      <c r="O69" s="1">
        <v>2157257</v>
      </c>
      <c r="P69" s="1">
        <v>79857</v>
      </c>
      <c r="Q69" s="1">
        <v>3.84</v>
      </c>
      <c r="R69" s="1">
        <v>0</v>
      </c>
    </row>
    <row r="70" spans="1:20">
      <c r="A70" s="1">
        <v>103028703</v>
      </c>
      <c r="B70" s="1" t="s">
        <v>58</v>
      </c>
      <c r="C70" s="1" t="s">
        <v>23</v>
      </c>
      <c r="D70" s="1" t="s">
        <v>24</v>
      </c>
      <c r="E70" s="1">
        <v>214</v>
      </c>
      <c r="F70" s="1">
        <v>1</v>
      </c>
      <c r="G70" s="1" t="s">
        <v>16</v>
      </c>
      <c r="H70" s="1">
        <v>5563448</v>
      </c>
      <c r="I70" s="1">
        <v>73636</v>
      </c>
      <c r="J70" s="1">
        <v>1.34</v>
      </c>
      <c r="K70" s="1">
        <v>1431734</v>
      </c>
      <c r="L70" s="1">
        <v>81.674209594726563</v>
      </c>
      <c r="M70" s="1">
        <v>583870.4375</v>
      </c>
      <c r="N70" s="1">
        <v>68.863731384277344</v>
      </c>
      <c r="O70" s="1">
        <v>1562093</v>
      </c>
      <c r="P70" s="1">
        <v>39521</v>
      </c>
      <c r="Q70" s="1">
        <v>2.6</v>
      </c>
      <c r="R70" s="1">
        <v>0</v>
      </c>
    </row>
    <row r="71" spans="1:20">
      <c r="A71" s="1">
        <v>103028753</v>
      </c>
      <c r="B71" s="1" t="s">
        <v>59</v>
      </c>
      <c r="C71" s="1" t="s">
        <v>23</v>
      </c>
      <c r="D71" s="1" t="s">
        <v>24</v>
      </c>
      <c r="E71" s="1">
        <v>212</v>
      </c>
      <c r="F71" s="1">
        <v>1</v>
      </c>
      <c r="G71" s="1" t="s">
        <v>16</v>
      </c>
      <c r="H71" s="1">
        <v>7420023</v>
      </c>
      <c r="I71" s="1">
        <v>48049</v>
      </c>
      <c r="J71" s="1">
        <v>0.65</v>
      </c>
      <c r="K71" s="1">
        <v>602999</v>
      </c>
      <c r="L71" s="1">
        <v>35.602512359619141</v>
      </c>
      <c r="M71" s="1">
        <v>147454.453125</v>
      </c>
      <c r="N71" s="1">
        <v>32.368831634521484</v>
      </c>
      <c r="O71" s="1">
        <v>1689382</v>
      </c>
      <c r="P71" s="1">
        <v>26912</v>
      </c>
      <c r="Q71" s="1">
        <v>1.6199999999999999</v>
      </c>
      <c r="R71" s="1">
        <v>0</v>
      </c>
    </row>
    <row r="72" spans="1:20">
      <c r="A72" s="1">
        <v>103028807</v>
      </c>
      <c r="B72" s="1" t="s">
        <v>600</v>
      </c>
      <c r="C72" s="1" t="s">
        <v>23</v>
      </c>
      <c r="D72" s="1" t="s">
        <v>28</v>
      </c>
      <c r="F72" s="1">
        <v>2</v>
      </c>
      <c r="G72" s="1" t="s">
        <v>594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O72" s="1">
        <v>0</v>
      </c>
      <c r="P72" s="1">
        <v>0</v>
      </c>
      <c r="Q72" s="1">
        <v>0</v>
      </c>
      <c r="R72" s="1">
        <v>1666876</v>
      </c>
      <c r="S72" s="1">
        <v>39370</v>
      </c>
      <c r="T72" s="1">
        <v>2.4190387725830078</v>
      </c>
    </row>
    <row r="73" spans="1:20">
      <c r="A73" s="1">
        <v>103028833</v>
      </c>
      <c r="B73" s="1" t="s">
        <v>60</v>
      </c>
      <c r="C73" s="1" t="s">
        <v>23</v>
      </c>
      <c r="D73" s="1" t="s">
        <v>24</v>
      </c>
      <c r="E73" s="1">
        <v>211</v>
      </c>
      <c r="F73" s="1">
        <v>1</v>
      </c>
      <c r="G73" s="1" t="s">
        <v>16</v>
      </c>
      <c r="H73" s="1">
        <v>12549067</v>
      </c>
      <c r="I73" s="1">
        <v>76561</v>
      </c>
      <c r="J73" s="1">
        <v>0.61</v>
      </c>
      <c r="K73" s="1">
        <v>914983</v>
      </c>
      <c r="L73" s="1">
        <v>100</v>
      </c>
      <c r="M73" s="1">
        <v>281871.25</v>
      </c>
      <c r="N73" s="1">
        <v>44.521560668945313</v>
      </c>
      <c r="O73" s="1">
        <v>2119350</v>
      </c>
      <c r="P73" s="1">
        <v>66448</v>
      </c>
      <c r="Q73" s="1">
        <v>3.2399999999999998</v>
      </c>
      <c r="R73" s="1">
        <v>0</v>
      </c>
    </row>
    <row r="74" spans="1:20">
      <c r="A74" s="1">
        <v>103028853</v>
      </c>
      <c r="B74" s="1" t="s">
        <v>61</v>
      </c>
      <c r="C74" s="1" t="s">
        <v>23</v>
      </c>
      <c r="D74" s="1" t="s">
        <v>24</v>
      </c>
      <c r="E74" s="1">
        <v>216</v>
      </c>
      <c r="F74" s="1">
        <v>1</v>
      </c>
      <c r="G74" s="1" t="s">
        <v>16</v>
      </c>
      <c r="H74" s="1">
        <v>17104618</v>
      </c>
      <c r="I74" s="1">
        <v>232112</v>
      </c>
      <c r="J74" s="1">
        <v>1.38</v>
      </c>
      <c r="K74" s="1">
        <v>3847364</v>
      </c>
      <c r="L74" s="1">
        <v>4.4475283622741699</v>
      </c>
      <c r="M74" s="1">
        <v>1727480.625</v>
      </c>
      <c r="N74" s="1">
        <v>81.489418029785156</v>
      </c>
      <c r="O74" s="1">
        <v>2051982</v>
      </c>
      <c r="P74" s="1">
        <v>64237</v>
      </c>
      <c r="Q74" s="1">
        <v>3.2300000000000004</v>
      </c>
      <c r="R74" s="1">
        <v>0</v>
      </c>
    </row>
    <row r="75" spans="1:20">
      <c r="A75" s="1">
        <v>103029203</v>
      </c>
      <c r="B75" s="1" t="s">
        <v>62</v>
      </c>
      <c r="C75" s="1" t="s">
        <v>23</v>
      </c>
      <c r="D75" s="1" t="s">
        <v>28</v>
      </c>
      <c r="F75" s="1">
        <v>1</v>
      </c>
      <c r="G75" s="1" t="s">
        <v>16</v>
      </c>
      <c r="H75" s="1">
        <v>5947574</v>
      </c>
      <c r="I75" s="1">
        <v>62021</v>
      </c>
      <c r="J75" s="1">
        <v>1.05</v>
      </c>
      <c r="K75" s="1">
        <v>511318</v>
      </c>
      <c r="L75" s="1">
        <v>100</v>
      </c>
      <c r="M75" s="1">
        <v>89636.5625</v>
      </c>
      <c r="N75" s="1">
        <v>21.256937026977539</v>
      </c>
      <c r="O75" s="1">
        <v>2368311</v>
      </c>
      <c r="P75" s="1">
        <v>52014</v>
      </c>
      <c r="Q75" s="1">
        <v>2.25</v>
      </c>
      <c r="R75" s="1">
        <v>0</v>
      </c>
    </row>
    <row r="76" spans="1:20">
      <c r="A76" s="1">
        <v>103029403</v>
      </c>
      <c r="B76" s="1" t="s">
        <v>63</v>
      </c>
      <c r="C76" s="1" t="s">
        <v>23</v>
      </c>
      <c r="D76" s="1" t="s">
        <v>24</v>
      </c>
      <c r="E76" s="1">
        <v>214</v>
      </c>
      <c r="F76" s="1">
        <v>1</v>
      </c>
      <c r="G76" s="1" t="s">
        <v>16</v>
      </c>
      <c r="H76" s="1">
        <v>8343056</v>
      </c>
      <c r="I76" s="1">
        <v>91373</v>
      </c>
      <c r="J76" s="1">
        <v>1.1100000000000001</v>
      </c>
      <c r="K76" s="1">
        <v>353119</v>
      </c>
      <c r="M76" s="1">
        <v>0</v>
      </c>
      <c r="N76" s="1">
        <v>0</v>
      </c>
      <c r="O76" s="1">
        <v>2069990</v>
      </c>
      <c r="P76" s="1">
        <v>46607</v>
      </c>
      <c r="Q76" s="1">
        <v>2.2999999999999998</v>
      </c>
      <c r="R76" s="1">
        <v>0</v>
      </c>
    </row>
    <row r="77" spans="1:20">
      <c r="A77" s="1">
        <v>103029553</v>
      </c>
      <c r="B77" s="1" t="s">
        <v>64</v>
      </c>
      <c r="C77" s="1" t="s">
        <v>23</v>
      </c>
      <c r="D77" s="1" t="s">
        <v>28</v>
      </c>
      <c r="F77" s="1">
        <v>1</v>
      </c>
      <c r="G77" s="1" t="s">
        <v>16</v>
      </c>
      <c r="H77" s="1">
        <v>8021656</v>
      </c>
      <c r="I77" s="1">
        <v>85783</v>
      </c>
      <c r="J77" s="1">
        <v>1.08</v>
      </c>
      <c r="K77" s="1">
        <v>915550</v>
      </c>
      <c r="L77" s="1">
        <v>0</v>
      </c>
      <c r="M77" s="1">
        <v>289118.15625</v>
      </c>
      <c r="N77" s="1">
        <v>46.153175354003906</v>
      </c>
      <c r="O77" s="1">
        <v>2205244</v>
      </c>
      <c r="P77" s="1">
        <v>41269</v>
      </c>
      <c r="Q77" s="1">
        <v>1.91</v>
      </c>
      <c r="R77" s="1">
        <v>0</v>
      </c>
    </row>
    <row r="78" spans="1:20">
      <c r="A78" s="1">
        <v>103029603</v>
      </c>
      <c r="B78" s="1" t="s">
        <v>65</v>
      </c>
      <c r="C78" s="1" t="s">
        <v>23</v>
      </c>
      <c r="D78" s="1" t="s">
        <v>28</v>
      </c>
      <c r="F78" s="1">
        <v>1</v>
      </c>
      <c r="G78" s="1" t="s">
        <v>16</v>
      </c>
      <c r="H78" s="1">
        <v>12079292</v>
      </c>
      <c r="I78" s="1">
        <v>112719</v>
      </c>
      <c r="J78" s="1">
        <v>0.94000000000000006</v>
      </c>
      <c r="K78" s="1">
        <v>2914745</v>
      </c>
      <c r="L78" s="1">
        <v>58.372772216796875</v>
      </c>
      <c r="M78" s="1">
        <v>1212477</v>
      </c>
      <c r="N78" s="1">
        <v>71.227149963378906</v>
      </c>
      <c r="O78" s="1">
        <v>3178128</v>
      </c>
      <c r="P78" s="1">
        <v>79008</v>
      </c>
      <c r="Q78" s="1">
        <v>2.5499999999999998</v>
      </c>
      <c r="R78" s="1">
        <v>0</v>
      </c>
    </row>
    <row r="79" spans="1:20">
      <c r="A79" s="1">
        <v>103029803</v>
      </c>
      <c r="B79" s="1" t="s">
        <v>66</v>
      </c>
      <c r="C79" s="1" t="s">
        <v>23</v>
      </c>
      <c r="D79" s="1" t="s">
        <v>24</v>
      </c>
      <c r="E79" s="1">
        <v>213</v>
      </c>
      <c r="F79" s="1">
        <v>1</v>
      </c>
      <c r="G79" s="1" t="s">
        <v>16</v>
      </c>
      <c r="H79" s="1">
        <v>13338978</v>
      </c>
      <c r="I79" s="1">
        <v>2283</v>
      </c>
      <c r="J79" s="1">
        <v>0.02</v>
      </c>
      <c r="K79" s="1">
        <v>280424</v>
      </c>
      <c r="M79" s="1">
        <v>0</v>
      </c>
      <c r="N79" s="1">
        <v>0</v>
      </c>
      <c r="O79" s="1">
        <v>1718988</v>
      </c>
      <c r="P79" s="1">
        <v>35270</v>
      </c>
      <c r="Q79" s="1">
        <v>2.09</v>
      </c>
      <c r="R79" s="1">
        <v>0</v>
      </c>
    </row>
    <row r="80" spans="1:20">
      <c r="A80" s="1">
        <v>103029902</v>
      </c>
      <c r="B80" s="1" t="s">
        <v>67</v>
      </c>
      <c r="C80" s="1" t="s">
        <v>23</v>
      </c>
      <c r="D80" s="1" t="s">
        <v>24</v>
      </c>
      <c r="E80" s="1">
        <v>215</v>
      </c>
      <c r="F80" s="1">
        <v>1</v>
      </c>
      <c r="G80" s="1" t="s">
        <v>16</v>
      </c>
      <c r="H80" s="1">
        <v>22829340</v>
      </c>
      <c r="I80" s="1">
        <v>69604</v>
      </c>
      <c r="J80" s="1">
        <v>0.31</v>
      </c>
      <c r="K80" s="1">
        <v>4915142</v>
      </c>
      <c r="L80" s="1">
        <v>20.890922546386719</v>
      </c>
      <c r="M80" s="1">
        <v>2089367.625</v>
      </c>
      <c r="N80" s="1">
        <v>73.939643859863281</v>
      </c>
      <c r="O80" s="1">
        <v>5553948</v>
      </c>
      <c r="P80" s="1">
        <v>132507</v>
      </c>
      <c r="Q80" s="1">
        <v>2.44</v>
      </c>
      <c r="R80" s="1">
        <v>0</v>
      </c>
    </row>
    <row r="81" spans="1:20">
      <c r="A81" s="1">
        <v>104101252</v>
      </c>
      <c r="B81" s="1" t="s">
        <v>149</v>
      </c>
      <c r="C81" s="1" t="s">
        <v>150</v>
      </c>
      <c r="D81" s="1" t="s">
        <v>76</v>
      </c>
      <c r="E81" s="1">
        <v>152</v>
      </c>
      <c r="F81" s="1">
        <v>1</v>
      </c>
      <c r="G81" s="1" t="s">
        <v>16</v>
      </c>
      <c r="H81" s="1">
        <v>29638626</v>
      </c>
      <c r="I81" s="1">
        <v>196750</v>
      </c>
      <c r="J81" s="1">
        <v>0.67</v>
      </c>
      <c r="K81" s="1">
        <v>4039864</v>
      </c>
      <c r="L81" s="1">
        <v>0</v>
      </c>
      <c r="M81" s="1">
        <v>1445977.375</v>
      </c>
      <c r="N81" s="1">
        <v>55.745586395263672</v>
      </c>
      <c r="O81" s="1">
        <v>5654313</v>
      </c>
      <c r="P81" s="1">
        <v>94698</v>
      </c>
      <c r="Q81" s="1">
        <v>1.7000000000000002</v>
      </c>
      <c r="R81" s="1">
        <v>0</v>
      </c>
    </row>
    <row r="82" spans="1:20">
      <c r="A82" s="1">
        <v>104101307</v>
      </c>
      <c r="B82" s="1" t="s">
        <v>611</v>
      </c>
      <c r="C82" s="1" t="s">
        <v>150</v>
      </c>
      <c r="D82" s="1" t="s">
        <v>76</v>
      </c>
      <c r="E82" s="1">
        <v>152</v>
      </c>
      <c r="F82" s="1">
        <v>2</v>
      </c>
      <c r="G82" s="1" t="s">
        <v>594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O82" s="1">
        <v>0</v>
      </c>
      <c r="P82" s="1">
        <v>0</v>
      </c>
      <c r="Q82" s="1">
        <v>0</v>
      </c>
      <c r="R82" s="1">
        <v>1458396</v>
      </c>
      <c r="S82" s="1">
        <v>-15635</v>
      </c>
      <c r="T82" s="1">
        <v>-1.0606968402862549</v>
      </c>
    </row>
    <row r="83" spans="1:20">
      <c r="A83" s="1">
        <v>104103603</v>
      </c>
      <c r="B83" s="1" t="s">
        <v>151</v>
      </c>
      <c r="C83" s="1" t="s">
        <v>150</v>
      </c>
      <c r="D83" s="1" t="s">
        <v>76</v>
      </c>
      <c r="E83" s="1">
        <v>152</v>
      </c>
      <c r="F83" s="1">
        <v>1</v>
      </c>
      <c r="G83" s="1" t="s">
        <v>16</v>
      </c>
      <c r="H83" s="1">
        <v>10803140</v>
      </c>
      <c r="I83" s="1">
        <v>56350</v>
      </c>
      <c r="J83" s="1">
        <v>0.52</v>
      </c>
      <c r="K83" s="1">
        <v>546763</v>
      </c>
      <c r="L83" s="1">
        <v>0</v>
      </c>
      <c r="M83" s="1">
        <v>115867.15625</v>
      </c>
      <c r="N83" s="1">
        <v>26.889829635620117</v>
      </c>
      <c r="O83" s="1">
        <v>1400844</v>
      </c>
      <c r="P83" s="1">
        <v>13572</v>
      </c>
      <c r="Q83" s="1">
        <v>0.98</v>
      </c>
      <c r="R83" s="1">
        <v>0</v>
      </c>
    </row>
    <row r="84" spans="1:20">
      <c r="A84" s="1">
        <v>104105003</v>
      </c>
      <c r="B84" s="1" t="s">
        <v>153</v>
      </c>
      <c r="C84" s="1" t="s">
        <v>150</v>
      </c>
      <c r="D84" s="1" t="s">
        <v>76</v>
      </c>
      <c r="E84" s="1">
        <v>151</v>
      </c>
      <c r="F84" s="1">
        <v>1</v>
      </c>
      <c r="G84" s="1" t="s">
        <v>16</v>
      </c>
      <c r="H84" s="1">
        <v>7319457</v>
      </c>
      <c r="I84" s="1">
        <v>65216</v>
      </c>
      <c r="J84" s="1">
        <v>0.89999999999999991</v>
      </c>
      <c r="K84" s="1">
        <v>241656</v>
      </c>
      <c r="M84" s="1">
        <v>0</v>
      </c>
      <c r="N84" s="1">
        <v>0</v>
      </c>
      <c r="O84" s="1">
        <v>1325523</v>
      </c>
      <c r="P84" s="1">
        <v>23142</v>
      </c>
      <c r="Q84" s="1">
        <v>1.78</v>
      </c>
      <c r="R84" s="1">
        <v>0</v>
      </c>
    </row>
    <row r="85" spans="1:20">
      <c r="A85" s="1">
        <v>104105353</v>
      </c>
      <c r="B85" s="1" t="s">
        <v>154</v>
      </c>
      <c r="C85" s="1" t="s">
        <v>150</v>
      </c>
      <c r="D85" s="1" t="s">
        <v>76</v>
      </c>
      <c r="E85" s="1">
        <v>152</v>
      </c>
      <c r="F85" s="1">
        <v>1</v>
      </c>
      <c r="G85" s="1" t="s">
        <v>16</v>
      </c>
      <c r="H85" s="1">
        <v>8649747</v>
      </c>
      <c r="I85" s="1">
        <v>36216</v>
      </c>
      <c r="J85" s="1">
        <v>0.42</v>
      </c>
      <c r="K85" s="1">
        <v>488224</v>
      </c>
      <c r="L85" s="1">
        <v>0</v>
      </c>
      <c r="M85" s="1">
        <v>102067.53125</v>
      </c>
      <c r="N85" s="1">
        <v>26.431650161743164</v>
      </c>
      <c r="O85" s="1">
        <v>1261191</v>
      </c>
      <c r="P85" s="1">
        <v>13786</v>
      </c>
      <c r="Q85" s="1">
        <v>1.1100000000000001</v>
      </c>
      <c r="R85" s="1">
        <v>64280</v>
      </c>
      <c r="S85" s="1">
        <v>3402</v>
      </c>
      <c r="T85" s="1">
        <v>5.5882258415222168</v>
      </c>
    </row>
    <row r="86" spans="1:20">
      <c r="A86" s="1">
        <v>104107503</v>
      </c>
      <c r="B86" s="1" t="s">
        <v>156</v>
      </c>
      <c r="C86" s="1" t="s">
        <v>150</v>
      </c>
      <c r="D86" s="1" t="s">
        <v>76</v>
      </c>
      <c r="E86" s="1">
        <v>152</v>
      </c>
      <c r="F86" s="1">
        <v>1</v>
      </c>
      <c r="G86" s="1" t="s">
        <v>16</v>
      </c>
      <c r="H86" s="1">
        <v>10041614</v>
      </c>
      <c r="I86" s="1">
        <v>72762</v>
      </c>
      <c r="J86" s="1">
        <v>0.73</v>
      </c>
      <c r="K86" s="1">
        <v>771414</v>
      </c>
      <c r="L86" s="1">
        <v>0</v>
      </c>
      <c r="M86" s="1">
        <v>218266.8125</v>
      </c>
      <c r="N86" s="1">
        <v>39.459087371826172</v>
      </c>
      <c r="O86" s="1">
        <v>1803566</v>
      </c>
      <c r="P86" s="1">
        <v>22389</v>
      </c>
      <c r="Q86" s="1">
        <v>1.26</v>
      </c>
      <c r="R86" s="1">
        <v>0</v>
      </c>
    </row>
    <row r="87" spans="1:20">
      <c r="A87" s="1">
        <v>104107803</v>
      </c>
      <c r="B87" s="1" t="s">
        <v>152</v>
      </c>
      <c r="C87" s="1" t="s">
        <v>150</v>
      </c>
      <c r="D87" s="1" t="s">
        <v>76</v>
      </c>
      <c r="E87" s="1">
        <v>151</v>
      </c>
      <c r="F87" s="1">
        <v>1</v>
      </c>
      <c r="G87" s="1" t="s">
        <v>16</v>
      </c>
      <c r="H87" s="1">
        <v>8870723</v>
      </c>
      <c r="I87" s="1">
        <v>33836</v>
      </c>
      <c r="J87" s="1">
        <v>0.38</v>
      </c>
      <c r="K87" s="1">
        <v>336435</v>
      </c>
      <c r="M87" s="1">
        <v>0</v>
      </c>
      <c r="N87" s="1">
        <v>0</v>
      </c>
      <c r="O87" s="1">
        <v>1650236</v>
      </c>
      <c r="P87" s="1">
        <v>6410</v>
      </c>
      <c r="Q87" s="1">
        <v>0.38999999999999996</v>
      </c>
      <c r="R87" s="1">
        <v>0</v>
      </c>
    </row>
    <row r="88" spans="1:20">
      <c r="A88" s="1">
        <v>104107903</v>
      </c>
      <c r="B88" s="1" t="s">
        <v>155</v>
      </c>
      <c r="C88" s="1" t="s">
        <v>150</v>
      </c>
      <c r="D88" s="1" t="s">
        <v>76</v>
      </c>
      <c r="E88" s="1">
        <v>151</v>
      </c>
      <c r="F88" s="1">
        <v>1</v>
      </c>
      <c r="G88" s="1" t="s">
        <v>16</v>
      </c>
      <c r="H88" s="1">
        <v>17290973</v>
      </c>
      <c r="I88" s="1">
        <v>133308</v>
      </c>
      <c r="J88" s="1">
        <v>0.77999999999999992</v>
      </c>
      <c r="K88" s="1">
        <v>684267</v>
      </c>
      <c r="M88" s="1">
        <v>0</v>
      </c>
      <c r="N88" s="1">
        <v>0</v>
      </c>
      <c r="O88" s="1">
        <v>4005273</v>
      </c>
      <c r="P88" s="1">
        <v>-38181</v>
      </c>
      <c r="Q88" s="1">
        <v>-0.94000000000000006</v>
      </c>
      <c r="R88" s="1">
        <v>0</v>
      </c>
    </row>
    <row r="89" spans="1:20">
      <c r="A89" s="1">
        <v>104372003</v>
      </c>
      <c r="B89" s="1" t="s">
        <v>355</v>
      </c>
      <c r="C89" s="1" t="s">
        <v>356</v>
      </c>
      <c r="D89" s="1" t="s">
        <v>76</v>
      </c>
      <c r="E89" s="1">
        <v>155</v>
      </c>
      <c r="F89" s="1">
        <v>1</v>
      </c>
      <c r="G89" s="1" t="s">
        <v>16</v>
      </c>
      <c r="H89" s="1">
        <v>12893747</v>
      </c>
      <c r="I89" s="1">
        <v>49708</v>
      </c>
      <c r="J89" s="1">
        <v>0.38999999999999996</v>
      </c>
      <c r="K89" s="1">
        <v>1002653</v>
      </c>
      <c r="L89" s="1">
        <v>0</v>
      </c>
      <c r="M89" s="1">
        <v>320633</v>
      </c>
      <c r="N89" s="1">
        <v>47.012260437011719</v>
      </c>
      <c r="O89" s="1">
        <v>1705015</v>
      </c>
      <c r="P89" s="1">
        <v>38669</v>
      </c>
      <c r="Q89" s="1">
        <v>2.3199999999999998</v>
      </c>
      <c r="R89" s="1">
        <v>0</v>
      </c>
    </row>
    <row r="90" spans="1:20">
      <c r="A90" s="1">
        <v>104374003</v>
      </c>
      <c r="B90" s="1" t="s">
        <v>357</v>
      </c>
      <c r="C90" s="1" t="s">
        <v>356</v>
      </c>
      <c r="D90" s="1" t="s">
        <v>76</v>
      </c>
      <c r="E90" s="1">
        <v>158</v>
      </c>
      <c r="F90" s="1">
        <v>1</v>
      </c>
      <c r="G90" s="1" t="s">
        <v>16</v>
      </c>
      <c r="H90" s="1">
        <v>7952615</v>
      </c>
      <c r="I90" s="1">
        <v>22071</v>
      </c>
      <c r="J90" s="1">
        <v>0.27999999999999997</v>
      </c>
      <c r="K90" s="1">
        <v>255143</v>
      </c>
      <c r="M90" s="1">
        <v>0</v>
      </c>
      <c r="N90" s="1">
        <v>0</v>
      </c>
      <c r="O90" s="1">
        <v>910620</v>
      </c>
      <c r="P90" s="1">
        <v>6379</v>
      </c>
      <c r="Q90" s="1">
        <v>0.71000000000000008</v>
      </c>
      <c r="R90" s="1">
        <v>122539</v>
      </c>
      <c r="S90" s="1">
        <v>-2106</v>
      </c>
      <c r="T90" s="1">
        <v>-1.6895984411239624</v>
      </c>
    </row>
    <row r="91" spans="1:20">
      <c r="A91" s="1">
        <v>104374207</v>
      </c>
      <c r="B91" s="1" t="s">
        <v>637</v>
      </c>
      <c r="C91" s="1" t="s">
        <v>356</v>
      </c>
      <c r="D91" s="1" t="s">
        <v>76</v>
      </c>
      <c r="E91" s="1">
        <v>155</v>
      </c>
      <c r="F91" s="1">
        <v>2</v>
      </c>
      <c r="G91" s="1" t="s">
        <v>594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O91" s="1">
        <v>0</v>
      </c>
      <c r="P91" s="1">
        <v>0</v>
      </c>
      <c r="Q91" s="1">
        <v>0</v>
      </c>
      <c r="R91" s="1">
        <v>783031</v>
      </c>
      <c r="S91" s="1">
        <v>41436</v>
      </c>
      <c r="T91" s="1">
        <v>5.5874161720275879</v>
      </c>
    </row>
    <row r="92" spans="1:20">
      <c r="A92" s="1">
        <v>104375003</v>
      </c>
      <c r="B92" s="1" t="s">
        <v>358</v>
      </c>
      <c r="C92" s="1" t="s">
        <v>356</v>
      </c>
      <c r="D92" s="1" t="s">
        <v>76</v>
      </c>
      <c r="E92" s="1">
        <v>155</v>
      </c>
      <c r="F92" s="1">
        <v>1</v>
      </c>
      <c r="G92" s="1" t="s">
        <v>16</v>
      </c>
      <c r="H92" s="1">
        <v>11210626</v>
      </c>
      <c r="I92" s="1">
        <v>53615</v>
      </c>
      <c r="J92" s="1">
        <v>0.48</v>
      </c>
      <c r="K92" s="1">
        <v>640190</v>
      </c>
      <c r="L92" s="1">
        <v>0</v>
      </c>
      <c r="M92" s="1">
        <v>166219.9375</v>
      </c>
      <c r="N92" s="1">
        <v>35.069709777832031</v>
      </c>
      <c r="O92" s="1">
        <v>1368170</v>
      </c>
      <c r="P92" s="1">
        <v>-2288</v>
      </c>
      <c r="Q92" s="1">
        <v>-0.16999999999999998</v>
      </c>
      <c r="R92" s="1">
        <v>148084</v>
      </c>
      <c r="S92" s="1">
        <v>-34551</v>
      </c>
      <c r="T92" s="1">
        <v>-18.918060302734375</v>
      </c>
    </row>
    <row r="93" spans="1:20">
      <c r="A93" s="1">
        <v>104375203</v>
      </c>
      <c r="B93" s="1" t="s">
        <v>359</v>
      </c>
      <c r="C93" s="1" t="s">
        <v>356</v>
      </c>
      <c r="D93" s="1" t="s">
        <v>76</v>
      </c>
      <c r="E93" s="1">
        <v>155</v>
      </c>
      <c r="F93" s="1">
        <v>1</v>
      </c>
      <c r="G93" s="1" t="s">
        <v>16</v>
      </c>
      <c r="H93" s="1">
        <v>3799701</v>
      </c>
      <c r="I93" s="1">
        <v>30506</v>
      </c>
      <c r="J93" s="1">
        <v>0.80999999999999994</v>
      </c>
      <c r="K93" s="1">
        <v>495706</v>
      </c>
      <c r="L93" s="1">
        <v>0</v>
      </c>
      <c r="M93" s="1">
        <v>177605.546875</v>
      </c>
      <c r="N93" s="1">
        <v>55.833160400390625</v>
      </c>
      <c r="O93" s="1">
        <v>860427</v>
      </c>
      <c r="P93" s="1">
        <v>25503</v>
      </c>
      <c r="Q93" s="1">
        <v>3.05</v>
      </c>
      <c r="R93" s="1">
        <v>0</v>
      </c>
    </row>
    <row r="94" spans="1:20">
      <c r="A94" s="1">
        <v>104375302</v>
      </c>
      <c r="B94" s="1" t="s">
        <v>360</v>
      </c>
      <c r="C94" s="1" t="s">
        <v>356</v>
      </c>
      <c r="D94" s="1" t="s">
        <v>28</v>
      </c>
      <c r="F94" s="1">
        <v>1</v>
      </c>
      <c r="G94" s="1" t="s">
        <v>16</v>
      </c>
      <c r="H94" s="1">
        <v>34351418</v>
      </c>
      <c r="I94" s="1">
        <v>303960</v>
      </c>
      <c r="J94" s="1">
        <v>0.89</v>
      </c>
      <c r="K94" s="1">
        <v>3323355</v>
      </c>
      <c r="L94" s="1">
        <v>0</v>
      </c>
      <c r="M94" s="1">
        <v>1256898.875</v>
      </c>
      <c r="N94" s="1">
        <v>60.823886871337891</v>
      </c>
      <c r="O94" s="1">
        <v>3350287</v>
      </c>
      <c r="P94" s="1">
        <v>46704</v>
      </c>
      <c r="Q94" s="1">
        <v>1.41</v>
      </c>
      <c r="R94" s="1">
        <v>0</v>
      </c>
    </row>
    <row r="95" spans="1:20">
      <c r="A95" s="1">
        <v>104376203</v>
      </c>
      <c r="B95" s="1" t="s">
        <v>361</v>
      </c>
      <c r="C95" s="1" t="s">
        <v>356</v>
      </c>
      <c r="D95" s="1" t="s">
        <v>76</v>
      </c>
      <c r="E95" s="1">
        <v>155</v>
      </c>
      <c r="F95" s="1">
        <v>1</v>
      </c>
      <c r="G95" s="1" t="s">
        <v>16</v>
      </c>
      <c r="H95" s="1">
        <v>8014414</v>
      </c>
      <c r="I95" s="1">
        <v>15276</v>
      </c>
      <c r="J95" s="1">
        <v>0.19</v>
      </c>
      <c r="K95" s="1">
        <v>215465</v>
      </c>
      <c r="M95" s="1">
        <v>0</v>
      </c>
      <c r="N95" s="1">
        <v>0</v>
      </c>
      <c r="O95" s="1">
        <v>999442</v>
      </c>
      <c r="P95" s="1">
        <v>22830</v>
      </c>
      <c r="Q95" s="1">
        <v>2.34</v>
      </c>
      <c r="R95" s="1">
        <v>0</v>
      </c>
    </row>
    <row r="96" spans="1:20">
      <c r="A96" s="1">
        <v>104377003</v>
      </c>
      <c r="B96" s="1" t="s">
        <v>362</v>
      </c>
      <c r="C96" s="1" t="s">
        <v>356</v>
      </c>
      <c r="D96" s="1" t="s">
        <v>76</v>
      </c>
      <c r="E96" s="1">
        <v>155</v>
      </c>
      <c r="F96" s="1">
        <v>1</v>
      </c>
      <c r="G96" s="1" t="s">
        <v>16</v>
      </c>
      <c r="H96" s="1">
        <v>5427801</v>
      </c>
      <c r="I96" s="1">
        <v>16211</v>
      </c>
      <c r="J96" s="1">
        <v>0.3</v>
      </c>
      <c r="K96" s="1">
        <v>303190</v>
      </c>
      <c r="L96" s="1">
        <v>0</v>
      </c>
      <c r="M96" s="1">
        <v>75106.3203125</v>
      </c>
      <c r="N96" s="1">
        <v>32.929283142089844</v>
      </c>
      <c r="O96" s="1">
        <v>681181</v>
      </c>
      <c r="P96" s="1">
        <v>14355</v>
      </c>
      <c r="Q96" s="1">
        <v>2.15</v>
      </c>
      <c r="R96" s="1">
        <v>0</v>
      </c>
    </row>
    <row r="97" spans="1:20">
      <c r="A97" s="1">
        <v>104378003</v>
      </c>
      <c r="B97" s="1" t="s">
        <v>363</v>
      </c>
      <c r="C97" s="1" t="s">
        <v>356</v>
      </c>
      <c r="D97" s="1" t="s">
        <v>76</v>
      </c>
      <c r="E97" s="1">
        <v>158</v>
      </c>
      <c r="F97" s="1">
        <v>1</v>
      </c>
      <c r="G97" s="1" t="s">
        <v>16</v>
      </c>
      <c r="H97" s="1">
        <v>6502547</v>
      </c>
      <c r="I97" s="1">
        <v>27459</v>
      </c>
      <c r="J97" s="1">
        <v>0.42</v>
      </c>
      <c r="K97" s="1">
        <v>219259</v>
      </c>
      <c r="M97" s="1">
        <v>0</v>
      </c>
      <c r="N97" s="1">
        <v>0</v>
      </c>
      <c r="O97" s="1">
        <v>1205120</v>
      </c>
      <c r="P97" s="1">
        <v>7865</v>
      </c>
      <c r="Q97" s="1">
        <v>0.66</v>
      </c>
      <c r="R97" s="1">
        <v>96898</v>
      </c>
      <c r="S97" s="1">
        <v>-13417</v>
      </c>
      <c r="T97" s="1">
        <v>-12.162444114685059</v>
      </c>
    </row>
    <row r="98" spans="1:20">
      <c r="A98" s="1">
        <v>104431304</v>
      </c>
      <c r="B98" s="1" t="s">
        <v>408</v>
      </c>
      <c r="C98" s="1" t="s">
        <v>409</v>
      </c>
      <c r="D98" s="1" t="s">
        <v>76</v>
      </c>
      <c r="E98" s="1">
        <v>157</v>
      </c>
      <c r="F98" s="1">
        <v>1</v>
      </c>
      <c r="G98" s="1" t="s">
        <v>16</v>
      </c>
      <c r="H98" s="1">
        <v>4208079</v>
      </c>
      <c r="I98" s="1">
        <v>15964</v>
      </c>
      <c r="J98" s="1">
        <v>0.38</v>
      </c>
      <c r="K98" s="1">
        <v>100565</v>
      </c>
      <c r="M98" s="1">
        <v>0</v>
      </c>
      <c r="N98" s="1">
        <v>0</v>
      </c>
      <c r="O98" s="1">
        <v>469123</v>
      </c>
      <c r="P98" s="1">
        <v>1045</v>
      </c>
      <c r="Q98" s="1">
        <v>0.22</v>
      </c>
      <c r="R98" s="1">
        <v>0</v>
      </c>
    </row>
    <row r="99" spans="1:20">
      <c r="A99" s="1">
        <v>104432503</v>
      </c>
      <c r="B99" s="1" t="s">
        <v>410</v>
      </c>
      <c r="C99" s="1" t="s">
        <v>409</v>
      </c>
      <c r="D99" s="1" t="s">
        <v>76</v>
      </c>
      <c r="E99" s="1">
        <v>157</v>
      </c>
      <c r="F99" s="1">
        <v>1</v>
      </c>
      <c r="G99" s="1" t="s">
        <v>16</v>
      </c>
      <c r="H99" s="1">
        <v>12094259</v>
      </c>
      <c r="I99" s="1">
        <v>91602</v>
      </c>
      <c r="J99" s="1">
        <v>0.76</v>
      </c>
      <c r="K99" s="1">
        <v>352853</v>
      </c>
      <c r="L99" s="1">
        <v>100</v>
      </c>
      <c r="M99" s="1">
        <v>67472.359375</v>
      </c>
      <c r="N99" s="1">
        <v>23.642934799194336</v>
      </c>
      <c r="O99" s="1">
        <v>1276379</v>
      </c>
      <c r="P99" s="1">
        <v>47499</v>
      </c>
      <c r="Q99" s="1">
        <v>3.8699999999999997</v>
      </c>
      <c r="R99" s="1">
        <v>0</v>
      </c>
    </row>
    <row r="100" spans="1:20">
      <c r="A100" s="1">
        <v>104432803</v>
      </c>
      <c r="B100" s="1" t="s">
        <v>411</v>
      </c>
      <c r="C100" s="1" t="s">
        <v>409</v>
      </c>
      <c r="D100" s="1" t="s">
        <v>76</v>
      </c>
      <c r="E100" s="1">
        <v>157</v>
      </c>
      <c r="F100" s="1">
        <v>1</v>
      </c>
      <c r="G100" s="1" t="s">
        <v>16</v>
      </c>
      <c r="H100" s="1">
        <v>8811611</v>
      </c>
      <c r="I100" s="1">
        <v>49732</v>
      </c>
      <c r="J100" s="1">
        <v>0.57000000000000006</v>
      </c>
      <c r="K100" s="1">
        <v>946939</v>
      </c>
      <c r="L100" s="1">
        <v>0</v>
      </c>
      <c r="M100" s="1">
        <v>341190.125</v>
      </c>
      <c r="N100" s="1">
        <v>56.325336456298828</v>
      </c>
      <c r="O100" s="1">
        <v>1404532</v>
      </c>
      <c r="P100" s="1">
        <v>28591</v>
      </c>
      <c r="Q100" s="1">
        <v>2.08</v>
      </c>
      <c r="R100" s="1">
        <v>0</v>
      </c>
    </row>
    <row r="101" spans="1:20">
      <c r="A101" s="1">
        <v>104432903</v>
      </c>
      <c r="B101" s="1" t="s">
        <v>412</v>
      </c>
      <c r="C101" s="1" t="s">
        <v>409</v>
      </c>
      <c r="D101" s="1" t="s">
        <v>76</v>
      </c>
      <c r="E101" s="1">
        <v>154</v>
      </c>
      <c r="F101" s="1">
        <v>1</v>
      </c>
      <c r="G101" s="1" t="s">
        <v>16</v>
      </c>
      <c r="H101" s="1">
        <v>9298922</v>
      </c>
      <c r="I101" s="1">
        <v>58189</v>
      </c>
      <c r="J101" s="1">
        <v>0.63</v>
      </c>
      <c r="K101" s="1">
        <v>340539</v>
      </c>
      <c r="M101" s="1">
        <v>0</v>
      </c>
      <c r="N101" s="1">
        <v>0</v>
      </c>
      <c r="O101" s="1">
        <v>1673568</v>
      </c>
      <c r="P101" s="1">
        <v>25319</v>
      </c>
      <c r="Q101" s="1">
        <v>1.54</v>
      </c>
      <c r="R101" s="1">
        <v>94823</v>
      </c>
      <c r="S101" s="1">
        <v>44356</v>
      </c>
      <c r="T101" s="1">
        <v>87.891098022460938</v>
      </c>
    </row>
    <row r="102" spans="1:20">
      <c r="A102" s="1">
        <v>104433303</v>
      </c>
      <c r="B102" s="1" t="s">
        <v>413</v>
      </c>
      <c r="C102" s="1" t="s">
        <v>409</v>
      </c>
      <c r="D102" s="1" t="s">
        <v>76</v>
      </c>
      <c r="E102" s="1">
        <v>157</v>
      </c>
      <c r="F102" s="1">
        <v>1</v>
      </c>
      <c r="G102" s="1" t="s">
        <v>16</v>
      </c>
      <c r="H102" s="1">
        <v>8036478</v>
      </c>
      <c r="I102" s="1">
        <v>52393</v>
      </c>
      <c r="J102" s="1">
        <v>0.66</v>
      </c>
      <c r="K102" s="1">
        <v>2293243</v>
      </c>
      <c r="L102" s="1">
        <v>0</v>
      </c>
      <c r="M102" s="1">
        <v>1013032.5</v>
      </c>
      <c r="N102" s="1">
        <v>79.130149841308594</v>
      </c>
      <c r="O102" s="1">
        <v>1564770</v>
      </c>
      <c r="P102" s="1">
        <v>48562</v>
      </c>
      <c r="Q102" s="1">
        <v>3.2</v>
      </c>
      <c r="R102" s="1">
        <v>0</v>
      </c>
    </row>
    <row r="103" spans="1:20">
      <c r="A103" s="1">
        <v>104433604</v>
      </c>
      <c r="B103" s="1" t="s">
        <v>414</v>
      </c>
      <c r="C103" s="1" t="s">
        <v>409</v>
      </c>
      <c r="D103" s="1" t="s">
        <v>76</v>
      </c>
      <c r="E103" s="1">
        <v>157</v>
      </c>
      <c r="F103" s="1">
        <v>1</v>
      </c>
      <c r="G103" s="1" t="s">
        <v>16</v>
      </c>
      <c r="H103" s="1">
        <v>3555531</v>
      </c>
      <c r="I103" s="1">
        <v>12051</v>
      </c>
      <c r="J103" s="1">
        <v>0.33999999999999997</v>
      </c>
      <c r="K103" s="1">
        <v>103726</v>
      </c>
      <c r="L103" s="1">
        <v>0</v>
      </c>
      <c r="M103" s="1">
        <v>3997.52001953125</v>
      </c>
      <c r="N103" s="1">
        <v>4.0084037780761719</v>
      </c>
      <c r="O103" s="1">
        <v>487866</v>
      </c>
      <c r="P103" s="1">
        <v>4577</v>
      </c>
      <c r="Q103" s="1">
        <v>0.95</v>
      </c>
      <c r="R103" s="1">
        <v>0</v>
      </c>
    </row>
    <row r="104" spans="1:20">
      <c r="A104" s="1">
        <v>104433903</v>
      </c>
      <c r="B104" s="1" t="s">
        <v>415</v>
      </c>
      <c r="C104" s="1" t="s">
        <v>409</v>
      </c>
      <c r="D104" s="1" t="s">
        <v>76</v>
      </c>
      <c r="E104" s="1">
        <v>158</v>
      </c>
      <c r="F104" s="1">
        <v>1</v>
      </c>
      <c r="G104" s="1" t="s">
        <v>16</v>
      </c>
      <c r="H104" s="1">
        <v>7216302</v>
      </c>
      <c r="I104" s="1">
        <v>25677</v>
      </c>
      <c r="J104" s="1">
        <v>0.36</v>
      </c>
      <c r="K104" s="1">
        <v>221294</v>
      </c>
      <c r="M104" s="1">
        <v>0</v>
      </c>
      <c r="N104" s="1">
        <v>0</v>
      </c>
      <c r="O104" s="1">
        <v>882764</v>
      </c>
      <c r="P104" s="1">
        <v>7562</v>
      </c>
      <c r="Q104" s="1">
        <v>0.86</v>
      </c>
      <c r="R104" s="1">
        <v>0</v>
      </c>
    </row>
    <row r="105" spans="1:20">
      <c r="A105" s="1">
        <v>104435003</v>
      </c>
      <c r="B105" s="1" t="s">
        <v>416</v>
      </c>
      <c r="C105" s="1" t="s">
        <v>409</v>
      </c>
      <c r="D105" s="1" t="s">
        <v>76</v>
      </c>
      <c r="E105" s="1">
        <v>157</v>
      </c>
      <c r="F105" s="1">
        <v>1</v>
      </c>
      <c r="G105" s="1" t="s">
        <v>16</v>
      </c>
      <c r="H105" s="1">
        <v>6390828</v>
      </c>
      <c r="I105" s="1">
        <v>25271</v>
      </c>
      <c r="J105" s="1">
        <v>0.4</v>
      </c>
      <c r="K105" s="1">
        <v>800864</v>
      </c>
      <c r="L105" s="1">
        <v>0</v>
      </c>
      <c r="M105" s="1">
        <v>293119.71875</v>
      </c>
      <c r="N105" s="1">
        <v>57.72979736328125</v>
      </c>
      <c r="O105" s="1">
        <v>1131390</v>
      </c>
      <c r="P105" s="1">
        <v>20195</v>
      </c>
      <c r="Q105" s="1">
        <v>1.82</v>
      </c>
      <c r="R105" s="1">
        <v>0</v>
      </c>
    </row>
    <row r="106" spans="1:20">
      <c r="A106" s="1">
        <v>104435107</v>
      </c>
      <c r="B106" s="1" t="s">
        <v>645</v>
      </c>
      <c r="C106" s="1" t="s">
        <v>409</v>
      </c>
      <c r="D106" s="1" t="s">
        <v>76</v>
      </c>
      <c r="E106" s="1">
        <v>158</v>
      </c>
      <c r="F106" s="1">
        <v>2</v>
      </c>
      <c r="G106" s="1" t="s">
        <v>594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O106" s="1">
        <v>0</v>
      </c>
      <c r="P106" s="1">
        <v>0</v>
      </c>
      <c r="Q106" s="1">
        <v>0</v>
      </c>
      <c r="R106" s="1">
        <v>893055</v>
      </c>
      <c r="S106" s="1">
        <v>55493</v>
      </c>
      <c r="T106" s="1">
        <v>6.6255393028259277</v>
      </c>
    </row>
    <row r="107" spans="1:20">
      <c r="A107" s="1">
        <v>104435303</v>
      </c>
      <c r="B107" s="1" t="s">
        <v>417</v>
      </c>
      <c r="C107" s="1" t="s">
        <v>409</v>
      </c>
      <c r="D107" s="1" t="s">
        <v>76</v>
      </c>
      <c r="E107" s="1">
        <v>157</v>
      </c>
      <c r="F107" s="1">
        <v>1</v>
      </c>
      <c r="G107" s="1" t="s">
        <v>16</v>
      </c>
      <c r="H107" s="1">
        <v>9245227</v>
      </c>
      <c r="I107" s="1">
        <v>55992</v>
      </c>
      <c r="J107" s="1">
        <v>0.61</v>
      </c>
      <c r="K107" s="1">
        <v>350834</v>
      </c>
      <c r="L107" s="1">
        <v>0</v>
      </c>
      <c r="M107" s="1">
        <v>56211.80859375</v>
      </c>
      <c r="N107" s="1">
        <v>19.079286575317383</v>
      </c>
      <c r="O107" s="1">
        <v>1258795</v>
      </c>
      <c r="P107" s="1">
        <v>11907</v>
      </c>
      <c r="Q107" s="1">
        <v>0.95</v>
      </c>
      <c r="R107" s="1">
        <v>0</v>
      </c>
    </row>
    <row r="108" spans="1:20">
      <c r="A108" s="1">
        <v>104435603</v>
      </c>
      <c r="B108" s="1" t="s">
        <v>418</v>
      </c>
      <c r="C108" s="1" t="s">
        <v>409</v>
      </c>
      <c r="D108" s="1" t="s">
        <v>76</v>
      </c>
      <c r="E108" s="1">
        <v>157</v>
      </c>
      <c r="F108" s="1">
        <v>1</v>
      </c>
      <c r="G108" s="1" t="s">
        <v>16</v>
      </c>
      <c r="H108" s="1">
        <v>21951251</v>
      </c>
      <c r="I108" s="1">
        <v>168700</v>
      </c>
      <c r="J108" s="1">
        <v>0.77</v>
      </c>
      <c r="K108" s="1">
        <v>1756857</v>
      </c>
      <c r="L108" s="1">
        <v>0</v>
      </c>
      <c r="M108" s="1">
        <v>631530.25</v>
      </c>
      <c r="N108" s="1">
        <v>56.119724273681641</v>
      </c>
      <c r="O108" s="1">
        <v>2864454</v>
      </c>
      <c r="P108" s="1">
        <v>116551</v>
      </c>
      <c r="Q108" s="1">
        <v>4.24</v>
      </c>
      <c r="R108" s="1">
        <v>0</v>
      </c>
    </row>
    <row r="109" spans="1:20">
      <c r="A109" s="1">
        <v>104435703</v>
      </c>
      <c r="B109" s="1" t="s">
        <v>419</v>
      </c>
      <c r="C109" s="1" t="s">
        <v>409</v>
      </c>
      <c r="D109" s="1" t="s">
        <v>76</v>
      </c>
      <c r="E109" s="1">
        <v>157</v>
      </c>
      <c r="F109" s="1">
        <v>1</v>
      </c>
      <c r="G109" s="1" t="s">
        <v>16</v>
      </c>
      <c r="H109" s="1">
        <v>7465264</v>
      </c>
      <c r="I109" s="1">
        <v>42198</v>
      </c>
      <c r="J109" s="1">
        <v>0.57000000000000006</v>
      </c>
      <c r="K109" s="1">
        <v>1325760</v>
      </c>
      <c r="L109" s="1">
        <v>0</v>
      </c>
      <c r="M109" s="1">
        <v>543257.25</v>
      </c>
      <c r="N109" s="1">
        <v>69.425605773925781</v>
      </c>
      <c r="O109" s="1">
        <v>1007673</v>
      </c>
      <c r="P109" s="1">
        <v>12785</v>
      </c>
      <c r="Q109" s="1">
        <v>1.29</v>
      </c>
      <c r="R109" s="1">
        <v>0</v>
      </c>
    </row>
    <row r="110" spans="1:20">
      <c r="A110" s="1">
        <v>104437503</v>
      </c>
      <c r="B110" s="1" t="s">
        <v>420</v>
      </c>
      <c r="C110" s="1" t="s">
        <v>409</v>
      </c>
      <c r="D110" s="1" t="s">
        <v>76</v>
      </c>
      <c r="E110" s="1">
        <v>157</v>
      </c>
      <c r="F110" s="1">
        <v>1</v>
      </c>
      <c r="G110" s="1" t="s">
        <v>16</v>
      </c>
      <c r="H110" s="1">
        <v>5799479</v>
      </c>
      <c r="I110" s="1">
        <v>19115</v>
      </c>
      <c r="J110" s="1">
        <v>0.33</v>
      </c>
      <c r="K110" s="1">
        <v>185880</v>
      </c>
      <c r="M110" s="1">
        <v>0</v>
      </c>
      <c r="N110" s="1">
        <v>0</v>
      </c>
      <c r="O110" s="1">
        <v>894132</v>
      </c>
      <c r="P110" s="1">
        <v>3620</v>
      </c>
      <c r="Q110" s="1">
        <v>0.41000000000000003</v>
      </c>
      <c r="R110" s="1">
        <v>0</v>
      </c>
    </row>
    <row r="111" spans="1:20">
      <c r="A111" s="1">
        <v>105201033</v>
      </c>
      <c r="B111" s="1" t="s">
        <v>223</v>
      </c>
      <c r="C111" s="1" t="s">
        <v>224</v>
      </c>
      <c r="D111" s="1" t="s">
        <v>225</v>
      </c>
      <c r="E111" s="1">
        <v>173</v>
      </c>
      <c r="F111" s="1">
        <v>1</v>
      </c>
      <c r="G111" s="1" t="s">
        <v>16</v>
      </c>
      <c r="H111" s="1">
        <v>12973985</v>
      </c>
      <c r="I111" s="1">
        <v>108216</v>
      </c>
      <c r="J111" s="1">
        <v>0.84</v>
      </c>
      <c r="K111" s="1">
        <v>426026</v>
      </c>
      <c r="M111" s="1">
        <v>0</v>
      </c>
      <c r="N111" s="1">
        <v>0</v>
      </c>
      <c r="O111" s="1">
        <v>2156850</v>
      </c>
      <c r="P111" s="1">
        <v>41869</v>
      </c>
      <c r="Q111" s="1">
        <v>1.9800000000000002</v>
      </c>
      <c r="R111" s="1">
        <v>135713</v>
      </c>
      <c r="S111" s="1">
        <v>-91557</v>
      </c>
      <c r="T111" s="1">
        <v>-40.285564422607422</v>
      </c>
    </row>
    <row r="112" spans="1:20">
      <c r="A112" s="1">
        <v>105201352</v>
      </c>
      <c r="B112" s="1" t="s">
        <v>226</v>
      </c>
      <c r="C112" s="1" t="s">
        <v>224</v>
      </c>
      <c r="D112" s="1" t="s">
        <v>225</v>
      </c>
      <c r="E112" s="1">
        <v>173</v>
      </c>
      <c r="F112" s="1">
        <v>1</v>
      </c>
      <c r="G112" s="1" t="s">
        <v>16</v>
      </c>
      <c r="H112" s="1">
        <v>20391696</v>
      </c>
      <c r="I112" s="1">
        <v>167545</v>
      </c>
      <c r="J112" s="1">
        <v>0.83</v>
      </c>
      <c r="K112" s="1">
        <v>2440945</v>
      </c>
      <c r="L112" s="1">
        <v>0</v>
      </c>
      <c r="M112" s="1">
        <v>887642.75</v>
      </c>
      <c r="N112" s="1">
        <v>57.145530700683594</v>
      </c>
      <c r="O112" s="1">
        <v>3831856</v>
      </c>
      <c r="P112" s="1">
        <v>88308</v>
      </c>
      <c r="Q112" s="1">
        <v>2.36</v>
      </c>
      <c r="R112" s="1">
        <v>0</v>
      </c>
    </row>
    <row r="113" spans="1:20">
      <c r="A113" s="1">
        <v>105201407</v>
      </c>
      <c r="B113" s="1" t="s">
        <v>621</v>
      </c>
      <c r="C113" s="1" t="s">
        <v>224</v>
      </c>
      <c r="D113" s="1" t="s">
        <v>225</v>
      </c>
      <c r="E113" s="1">
        <v>172</v>
      </c>
      <c r="F113" s="1">
        <v>2</v>
      </c>
      <c r="G113" s="1" t="s">
        <v>594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O113" s="1">
        <v>0</v>
      </c>
      <c r="P113" s="1">
        <v>0</v>
      </c>
      <c r="Q113" s="1">
        <v>0</v>
      </c>
      <c r="R113" s="1">
        <v>983796</v>
      </c>
      <c r="S113" s="1">
        <v>122415</v>
      </c>
      <c r="T113" s="1">
        <v>14.211481094360352</v>
      </c>
    </row>
    <row r="114" spans="1:20">
      <c r="A114" s="1">
        <v>105204703</v>
      </c>
      <c r="B114" s="1" t="s">
        <v>227</v>
      </c>
      <c r="C114" s="1" t="s">
        <v>224</v>
      </c>
      <c r="D114" s="1" t="s">
        <v>225</v>
      </c>
      <c r="E114" s="1">
        <v>174</v>
      </c>
      <c r="F114" s="1">
        <v>1</v>
      </c>
      <c r="G114" s="1" t="s">
        <v>16</v>
      </c>
      <c r="H114" s="1">
        <v>20680325</v>
      </c>
      <c r="I114" s="1">
        <v>72583</v>
      </c>
      <c r="J114" s="1">
        <v>0.35000000000000003</v>
      </c>
      <c r="K114" s="1">
        <v>619569</v>
      </c>
      <c r="M114" s="1">
        <v>0</v>
      </c>
      <c r="N114" s="1">
        <v>0</v>
      </c>
      <c r="O114" s="1">
        <v>3054003</v>
      </c>
      <c r="P114" s="1">
        <v>66115</v>
      </c>
      <c r="Q114" s="1">
        <v>2.21</v>
      </c>
      <c r="R114" s="1">
        <v>0</v>
      </c>
    </row>
    <row r="115" spans="1:20">
      <c r="A115" s="1">
        <v>105251453</v>
      </c>
      <c r="B115" s="1" t="s">
        <v>268</v>
      </c>
      <c r="C115" s="1" t="s">
        <v>269</v>
      </c>
      <c r="D115" s="1" t="s">
        <v>225</v>
      </c>
      <c r="E115" s="1">
        <v>173</v>
      </c>
      <c r="F115" s="1">
        <v>1</v>
      </c>
      <c r="G115" s="1" t="s">
        <v>16</v>
      </c>
      <c r="H115" s="1">
        <v>17013844</v>
      </c>
      <c r="I115" s="1">
        <v>171418</v>
      </c>
      <c r="J115" s="1">
        <v>1.02</v>
      </c>
      <c r="K115" s="1">
        <v>2183169</v>
      </c>
      <c r="L115" s="1">
        <v>0</v>
      </c>
      <c r="M115" s="1">
        <v>856262.75</v>
      </c>
      <c r="N115" s="1">
        <v>64.53076171875</v>
      </c>
      <c r="O115" s="1">
        <v>2131224</v>
      </c>
      <c r="P115" s="1">
        <v>65934</v>
      </c>
      <c r="Q115" s="1">
        <v>3.19</v>
      </c>
      <c r="R115" s="1">
        <v>286945</v>
      </c>
      <c r="S115" s="1">
        <v>10581</v>
      </c>
      <c r="T115" s="1">
        <v>3.828646183013916</v>
      </c>
    </row>
    <row r="116" spans="1:20">
      <c r="A116" s="1">
        <v>105252507</v>
      </c>
      <c r="B116" s="1" t="s">
        <v>625</v>
      </c>
      <c r="C116" s="1" t="s">
        <v>269</v>
      </c>
      <c r="D116" s="1" t="s">
        <v>28</v>
      </c>
      <c r="F116" s="1">
        <v>2</v>
      </c>
      <c r="G116" s="1" t="s">
        <v>594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O116" s="1">
        <v>0</v>
      </c>
      <c r="P116" s="1">
        <v>0</v>
      </c>
      <c r="Q116" s="1">
        <v>0</v>
      </c>
      <c r="R116" s="1">
        <v>1544371</v>
      </c>
      <c r="S116" s="1">
        <v>194265</v>
      </c>
      <c r="T116" s="1">
        <v>14.388870239257813</v>
      </c>
    </row>
    <row r="117" spans="1:20">
      <c r="A117" s="1">
        <v>105252602</v>
      </c>
      <c r="B117" s="1" t="s">
        <v>270</v>
      </c>
      <c r="C117" s="1" t="s">
        <v>269</v>
      </c>
      <c r="D117" s="1" t="s">
        <v>225</v>
      </c>
      <c r="E117" s="1">
        <v>172</v>
      </c>
      <c r="F117" s="1">
        <v>1</v>
      </c>
      <c r="G117" s="1" t="s">
        <v>16</v>
      </c>
      <c r="H117" s="1">
        <v>122231165</v>
      </c>
      <c r="I117" s="1">
        <v>1581469</v>
      </c>
      <c r="J117" s="1">
        <v>1.31</v>
      </c>
      <c r="K117" s="1">
        <v>24850435</v>
      </c>
      <c r="L117" s="1">
        <v>0</v>
      </c>
      <c r="M117" s="1">
        <v>11124026</v>
      </c>
      <c r="N117" s="1">
        <v>81.041053771972656</v>
      </c>
      <c r="O117" s="1">
        <v>15487964</v>
      </c>
      <c r="P117" s="1">
        <v>563958</v>
      </c>
      <c r="Q117" s="1">
        <v>3.7800000000000002</v>
      </c>
      <c r="R117" s="1">
        <v>0</v>
      </c>
    </row>
    <row r="118" spans="1:20">
      <c r="A118" s="1">
        <v>105252807</v>
      </c>
      <c r="B118" s="1" t="s">
        <v>626</v>
      </c>
      <c r="C118" s="1" t="s">
        <v>269</v>
      </c>
      <c r="D118" s="1" t="s">
        <v>28</v>
      </c>
      <c r="F118" s="1">
        <v>2</v>
      </c>
      <c r="G118" s="1" t="s">
        <v>594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O118" s="1">
        <v>0</v>
      </c>
      <c r="P118" s="1">
        <v>0</v>
      </c>
      <c r="Q118" s="1">
        <v>0</v>
      </c>
      <c r="R118" s="1">
        <v>1468460</v>
      </c>
      <c r="S118" s="1">
        <v>74313</v>
      </c>
      <c r="T118" s="1">
        <v>5.3303561210632324</v>
      </c>
    </row>
    <row r="119" spans="1:20">
      <c r="A119" s="1">
        <v>105253303</v>
      </c>
      <c r="B119" s="1" t="s">
        <v>271</v>
      </c>
      <c r="C119" s="1" t="s">
        <v>269</v>
      </c>
      <c r="D119" s="1" t="s">
        <v>225</v>
      </c>
      <c r="E119" s="1">
        <v>172</v>
      </c>
      <c r="F119" s="1">
        <v>1</v>
      </c>
      <c r="G119" s="1" t="s">
        <v>16</v>
      </c>
      <c r="H119" s="1">
        <v>4517607</v>
      </c>
      <c r="I119" s="1">
        <v>52912</v>
      </c>
      <c r="J119" s="1">
        <v>1.1900000000000002</v>
      </c>
      <c r="K119" s="1">
        <v>1368421</v>
      </c>
      <c r="L119" s="1">
        <v>0</v>
      </c>
      <c r="M119" s="1">
        <v>512523.9375</v>
      </c>
      <c r="N119" s="1">
        <v>59.881492614746094</v>
      </c>
      <c r="O119" s="1">
        <v>1207499</v>
      </c>
      <c r="P119" s="1">
        <v>36235</v>
      </c>
      <c r="Q119" s="1">
        <v>3.09</v>
      </c>
      <c r="R119" s="1">
        <v>0</v>
      </c>
    </row>
    <row r="120" spans="1:20">
      <c r="A120" s="1">
        <v>105253553</v>
      </c>
      <c r="B120" s="1" t="s">
        <v>272</v>
      </c>
      <c r="C120" s="1" t="s">
        <v>269</v>
      </c>
      <c r="D120" s="1" t="s">
        <v>225</v>
      </c>
      <c r="E120" s="1">
        <v>171</v>
      </c>
      <c r="F120" s="1">
        <v>1</v>
      </c>
      <c r="G120" s="1" t="s">
        <v>16</v>
      </c>
      <c r="H120" s="1">
        <v>8808920</v>
      </c>
      <c r="I120" s="1">
        <v>92651</v>
      </c>
      <c r="J120" s="1">
        <v>1.06</v>
      </c>
      <c r="K120" s="1">
        <v>1270352</v>
      </c>
      <c r="L120" s="1">
        <v>0</v>
      </c>
      <c r="M120" s="1">
        <v>494467.875</v>
      </c>
      <c r="N120" s="1">
        <v>63.729602813720703</v>
      </c>
      <c r="O120" s="1">
        <v>1500003</v>
      </c>
      <c r="P120" s="1">
        <v>44661</v>
      </c>
      <c r="Q120" s="1">
        <v>3.0700000000000003</v>
      </c>
      <c r="R120" s="1">
        <v>0</v>
      </c>
    </row>
    <row r="121" spans="1:20">
      <c r="A121" s="1">
        <v>105253903</v>
      </c>
      <c r="B121" s="1" t="s">
        <v>273</v>
      </c>
      <c r="C121" s="1" t="s">
        <v>269</v>
      </c>
      <c r="D121" s="1" t="s">
        <v>225</v>
      </c>
      <c r="E121" s="1">
        <v>173</v>
      </c>
      <c r="F121" s="1">
        <v>1</v>
      </c>
      <c r="G121" s="1" t="s">
        <v>16</v>
      </c>
      <c r="H121" s="1">
        <v>11974364</v>
      </c>
      <c r="I121" s="1">
        <v>54442</v>
      </c>
      <c r="J121" s="1">
        <v>0.45999999999999996</v>
      </c>
      <c r="K121" s="1">
        <v>743501</v>
      </c>
      <c r="L121" s="1">
        <v>0</v>
      </c>
      <c r="M121" s="1">
        <v>192254.296875</v>
      </c>
      <c r="N121" s="1">
        <v>34.876274108886719</v>
      </c>
      <c r="O121" s="1">
        <v>1928001</v>
      </c>
      <c r="P121" s="1">
        <v>53141</v>
      </c>
      <c r="Q121" s="1">
        <v>2.83</v>
      </c>
      <c r="R121" s="1">
        <v>0</v>
      </c>
    </row>
    <row r="122" spans="1:20">
      <c r="A122" s="1">
        <v>105254053</v>
      </c>
      <c r="B122" s="1" t="s">
        <v>274</v>
      </c>
      <c r="C122" s="1" t="s">
        <v>269</v>
      </c>
      <c r="D122" s="1" t="s">
        <v>28</v>
      </c>
      <c r="F122" s="1">
        <v>1</v>
      </c>
      <c r="G122" s="1" t="s">
        <v>16</v>
      </c>
      <c r="H122" s="1">
        <v>10473675</v>
      </c>
      <c r="I122" s="1">
        <v>51290</v>
      </c>
      <c r="J122" s="1">
        <v>0.49</v>
      </c>
      <c r="K122" s="1">
        <v>772628</v>
      </c>
      <c r="L122" s="1">
        <v>0</v>
      </c>
      <c r="M122" s="1">
        <v>200642.53125</v>
      </c>
      <c r="N122" s="1">
        <v>35.078254699707031</v>
      </c>
      <c r="O122" s="1">
        <v>1670063</v>
      </c>
      <c r="P122" s="1">
        <v>54219</v>
      </c>
      <c r="Q122" s="1">
        <v>3.36</v>
      </c>
      <c r="R122" s="1">
        <v>0</v>
      </c>
    </row>
    <row r="123" spans="1:20">
      <c r="A123" s="1">
        <v>105254353</v>
      </c>
      <c r="B123" s="1" t="s">
        <v>275</v>
      </c>
      <c r="C123" s="1" t="s">
        <v>269</v>
      </c>
      <c r="D123" s="1" t="s">
        <v>225</v>
      </c>
      <c r="E123" s="1">
        <v>171</v>
      </c>
      <c r="F123" s="1">
        <v>1</v>
      </c>
      <c r="G123" s="1" t="s">
        <v>16</v>
      </c>
      <c r="H123" s="1">
        <v>10650908</v>
      </c>
      <c r="I123" s="1">
        <v>85522</v>
      </c>
      <c r="J123" s="1">
        <v>0.80999999999999994</v>
      </c>
      <c r="K123" s="1">
        <v>1197872</v>
      </c>
      <c r="L123" s="1">
        <v>0</v>
      </c>
      <c r="M123" s="1">
        <v>382403.4375</v>
      </c>
      <c r="N123" s="1">
        <v>46.893707275390625</v>
      </c>
      <c r="O123" s="1">
        <v>1607454</v>
      </c>
      <c r="P123" s="1">
        <v>49260</v>
      </c>
      <c r="Q123" s="1">
        <v>3.16</v>
      </c>
      <c r="R123" s="1">
        <v>0</v>
      </c>
    </row>
    <row r="124" spans="1:20">
      <c r="A124" s="1">
        <v>105256553</v>
      </c>
      <c r="B124" s="1" t="s">
        <v>276</v>
      </c>
      <c r="C124" s="1" t="s">
        <v>269</v>
      </c>
      <c r="D124" s="1" t="s">
        <v>225</v>
      </c>
      <c r="E124" s="1">
        <v>172</v>
      </c>
      <c r="F124" s="1">
        <v>1</v>
      </c>
      <c r="G124" s="1" t="s">
        <v>16</v>
      </c>
      <c r="H124" s="1">
        <v>11009533</v>
      </c>
      <c r="I124" s="1">
        <v>87842</v>
      </c>
      <c r="J124" s="1">
        <v>0.8</v>
      </c>
      <c r="K124" s="1">
        <v>1854901</v>
      </c>
      <c r="L124" s="1">
        <v>3.9959430694580078</v>
      </c>
      <c r="M124" s="1">
        <v>630425</v>
      </c>
      <c r="N124" s="1">
        <v>51.485282897949219</v>
      </c>
      <c r="O124" s="1">
        <v>1336968</v>
      </c>
      <c r="P124" s="1">
        <v>49888</v>
      </c>
      <c r="Q124" s="1">
        <v>3.88</v>
      </c>
      <c r="R124" s="1">
        <v>0</v>
      </c>
    </row>
    <row r="125" spans="1:20">
      <c r="A125" s="1">
        <v>105257602</v>
      </c>
      <c r="B125" s="1" t="s">
        <v>277</v>
      </c>
      <c r="C125" s="1" t="s">
        <v>269</v>
      </c>
      <c r="D125" s="1" t="s">
        <v>225</v>
      </c>
      <c r="E125" s="1">
        <v>171</v>
      </c>
      <c r="F125" s="1">
        <v>1</v>
      </c>
      <c r="G125" s="1" t="s">
        <v>16</v>
      </c>
      <c r="H125" s="1">
        <v>18268312</v>
      </c>
      <c r="I125" s="1">
        <v>200870</v>
      </c>
      <c r="J125" s="1">
        <v>1.1100000000000001</v>
      </c>
      <c r="K125" s="1">
        <v>2828871</v>
      </c>
      <c r="L125" s="1">
        <v>0</v>
      </c>
      <c r="M125" s="1">
        <v>887578.375</v>
      </c>
      <c r="N125" s="1">
        <v>45.720996856689453</v>
      </c>
      <c r="O125" s="1">
        <v>4777927</v>
      </c>
      <c r="P125" s="1">
        <v>190761</v>
      </c>
      <c r="Q125" s="1">
        <v>4.16</v>
      </c>
      <c r="R125" s="1">
        <v>0</v>
      </c>
    </row>
    <row r="126" spans="1:20">
      <c r="A126" s="1">
        <v>105258303</v>
      </c>
      <c r="B126" s="1" t="s">
        <v>278</v>
      </c>
      <c r="C126" s="1" t="s">
        <v>269</v>
      </c>
      <c r="D126" s="1" t="s">
        <v>225</v>
      </c>
      <c r="E126" s="1">
        <v>171</v>
      </c>
      <c r="F126" s="1">
        <v>1</v>
      </c>
      <c r="G126" s="1" t="s">
        <v>16</v>
      </c>
      <c r="H126" s="1">
        <v>10196232</v>
      </c>
      <c r="I126" s="1">
        <v>66673</v>
      </c>
      <c r="J126" s="1">
        <v>0.66</v>
      </c>
      <c r="K126" s="1">
        <v>1450058</v>
      </c>
      <c r="L126" s="1">
        <v>0</v>
      </c>
      <c r="M126" s="1">
        <v>581633.75</v>
      </c>
      <c r="N126" s="1">
        <v>66.975761413574219</v>
      </c>
      <c r="O126" s="1">
        <v>1489537</v>
      </c>
      <c r="P126" s="1">
        <v>42476</v>
      </c>
      <c r="Q126" s="1">
        <v>2.94</v>
      </c>
      <c r="R126" s="1">
        <v>0</v>
      </c>
    </row>
    <row r="127" spans="1:20">
      <c r="A127" s="1">
        <v>105258503</v>
      </c>
      <c r="B127" s="1" t="s">
        <v>279</v>
      </c>
      <c r="C127" s="1" t="s">
        <v>269</v>
      </c>
      <c r="D127" s="1" t="s">
        <v>225</v>
      </c>
      <c r="E127" s="1">
        <v>172</v>
      </c>
      <c r="F127" s="1">
        <v>1</v>
      </c>
      <c r="G127" s="1" t="s">
        <v>16</v>
      </c>
      <c r="H127" s="1">
        <v>10334809</v>
      </c>
      <c r="I127" s="1">
        <v>38302</v>
      </c>
      <c r="J127" s="1">
        <v>0.37</v>
      </c>
      <c r="K127" s="1">
        <v>599510</v>
      </c>
      <c r="L127" s="1">
        <v>0</v>
      </c>
      <c r="M127" s="1">
        <v>134657.359375</v>
      </c>
      <c r="N127" s="1">
        <v>28.967752456665039</v>
      </c>
      <c r="O127" s="1">
        <v>1510597</v>
      </c>
      <c r="P127" s="1">
        <v>28298</v>
      </c>
      <c r="Q127" s="1">
        <v>1.91</v>
      </c>
      <c r="R127" s="1">
        <v>242359</v>
      </c>
      <c r="S127" s="1">
        <v>4908</v>
      </c>
      <c r="T127" s="1">
        <v>2.0669527053833008</v>
      </c>
    </row>
    <row r="128" spans="1:20">
      <c r="A128" s="1">
        <v>105259103</v>
      </c>
      <c r="B128" s="1" t="s">
        <v>280</v>
      </c>
      <c r="C128" s="1" t="s">
        <v>269</v>
      </c>
      <c r="D128" s="1" t="s">
        <v>225</v>
      </c>
      <c r="E128" s="1">
        <v>171</v>
      </c>
      <c r="F128" s="1">
        <v>1</v>
      </c>
      <c r="G128" s="1" t="s">
        <v>16</v>
      </c>
      <c r="H128" s="1">
        <v>10752729</v>
      </c>
      <c r="I128" s="1">
        <v>58848</v>
      </c>
      <c r="J128" s="1">
        <v>0.54999999999999993</v>
      </c>
      <c r="K128" s="1">
        <v>566014</v>
      </c>
      <c r="L128" s="1">
        <v>0</v>
      </c>
      <c r="M128" s="1">
        <v>141431.4375</v>
      </c>
      <c r="N128" s="1">
        <v>33.310703277587891</v>
      </c>
      <c r="O128" s="1">
        <v>1193298</v>
      </c>
      <c r="P128" s="1">
        <v>21690</v>
      </c>
      <c r="Q128" s="1">
        <v>1.8499999999999999</v>
      </c>
      <c r="R128" s="1">
        <v>110055</v>
      </c>
      <c r="S128" s="1">
        <v>8727</v>
      </c>
      <c r="T128" s="1">
        <v>8.6126241683959961</v>
      </c>
    </row>
    <row r="129" spans="1:20">
      <c r="A129" s="1">
        <v>105259703</v>
      </c>
      <c r="B129" s="1" t="s">
        <v>281</v>
      </c>
      <c r="C129" s="1" t="s">
        <v>269</v>
      </c>
      <c r="D129" s="1" t="s">
        <v>225</v>
      </c>
      <c r="E129" s="1">
        <v>171</v>
      </c>
      <c r="F129" s="1">
        <v>1</v>
      </c>
      <c r="G129" s="1" t="s">
        <v>16</v>
      </c>
      <c r="H129" s="1">
        <v>8145153</v>
      </c>
      <c r="I129" s="1">
        <v>65084</v>
      </c>
      <c r="J129" s="1">
        <v>0.80999999999999994</v>
      </c>
      <c r="K129" s="1">
        <v>660576</v>
      </c>
      <c r="L129" s="1">
        <v>0</v>
      </c>
      <c r="M129" s="1">
        <v>208313.96875</v>
      </c>
      <c r="N129" s="1">
        <v>46.060459136962891</v>
      </c>
      <c r="O129" s="1">
        <v>1397443</v>
      </c>
      <c r="P129" s="1">
        <v>32366</v>
      </c>
      <c r="Q129" s="1">
        <v>2.37</v>
      </c>
      <c r="R129" s="1">
        <v>0</v>
      </c>
    </row>
    <row r="130" spans="1:20">
      <c r="A130" s="1">
        <v>105628007</v>
      </c>
      <c r="B130" s="1" t="s">
        <v>661</v>
      </c>
      <c r="C130" s="1" t="s">
        <v>536</v>
      </c>
      <c r="D130" s="1" t="s">
        <v>28</v>
      </c>
      <c r="F130" s="1">
        <v>2</v>
      </c>
      <c r="G130" s="1" t="s">
        <v>594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O130" s="1">
        <v>0</v>
      </c>
      <c r="P130" s="1">
        <v>0</v>
      </c>
      <c r="Q130" s="1">
        <v>0</v>
      </c>
      <c r="R130" s="1">
        <v>623351</v>
      </c>
      <c r="S130" s="1">
        <v>43998</v>
      </c>
      <c r="T130" s="1">
        <v>7.5943336486816406</v>
      </c>
    </row>
    <row r="131" spans="1:20">
      <c r="A131" s="1">
        <v>105628302</v>
      </c>
      <c r="B131" s="1" t="s">
        <v>535</v>
      </c>
      <c r="C131" s="1" t="s">
        <v>536</v>
      </c>
      <c r="D131" s="1" t="s">
        <v>225</v>
      </c>
      <c r="E131" s="1">
        <v>172</v>
      </c>
      <c r="F131" s="1">
        <v>1</v>
      </c>
      <c r="G131" s="1" t="s">
        <v>16</v>
      </c>
      <c r="H131" s="1">
        <v>29535087</v>
      </c>
      <c r="I131" s="1">
        <v>204651</v>
      </c>
      <c r="J131" s="1">
        <v>0.70000000000000007</v>
      </c>
      <c r="K131" s="1">
        <v>1970953</v>
      </c>
      <c r="L131" s="1">
        <v>0</v>
      </c>
      <c r="M131" s="1">
        <v>473762.96875</v>
      </c>
      <c r="N131" s="1">
        <v>31.643476486206055</v>
      </c>
      <c r="O131" s="1">
        <v>5471390</v>
      </c>
      <c r="P131" s="1">
        <v>106146</v>
      </c>
      <c r="Q131" s="1">
        <v>1.9800000000000002</v>
      </c>
      <c r="R131" s="1">
        <v>0</v>
      </c>
    </row>
    <row r="132" spans="1:20">
      <c r="A132" s="1">
        <v>106160303</v>
      </c>
      <c r="B132" s="1" t="s">
        <v>197</v>
      </c>
      <c r="C132" s="1" t="s">
        <v>198</v>
      </c>
      <c r="D132" s="1" t="s">
        <v>76</v>
      </c>
      <c r="E132" s="1">
        <v>154</v>
      </c>
      <c r="F132" s="1">
        <v>1</v>
      </c>
      <c r="G132" s="1" t="s">
        <v>16</v>
      </c>
      <c r="H132" s="1">
        <v>6346255</v>
      </c>
      <c r="I132" s="1">
        <v>18989</v>
      </c>
      <c r="J132" s="1">
        <v>0.3</v>
      </c>
      <c r="K132" s="1">
        <v>151489</v>
      </c>
      <c r="M132" s="1">
        <v>0</v>
      </c>
      <c r="N132" s="1">
        <v>0</v>
      </c>
      <c r="O132" s="1">
        <v>817207</v>
      </c>
      <c r="P132" s="1">
        <v>11327</v>
      </c>
      <c r="Q132" s="1">
        <v>1.41</v>
      </c>
      <c r="R132" s="1">
        <v>0</v>
      </c>
    </row>
    <row r="133" spans="1:20">
      <c r="A133" s="1">
        <v>106161203</v>
      </c>
      <c r="B133" s="1" t="s">
        <v>199</v>
      </c>
      <c r="C133" s="1" t="s">
        <v>198</v>
      </c>
      <c r="D133" s="1" t="s">
        <v>76</v>
      </c>
      <c r="E133" s="1">
        <v>154</v>
      </c>
      <c r="F133" s="1">
        <v>1</v>
      </c>
      <c r="G133" s="1" t="s">
        <v>16</v>
      </c>
      <c r="H133" s="1">
        <v>4151834</v>
      </c>
      <c r="I133" s="1">
        <v>71266</v>
      </c>
      <c r="J133" s="1">
        <v>1.7500000000000002</v>
      </c>
      <c r="K133" s="1">
        <v>493250</v>
      </c>
      <c r="L133" s="1">
        <v>0</v>
      </c>
      <c r="M133" s="1">
        <v>196920.5625</v>
      </c>
      <c r="N133" s="1">
        <v>66.453254699707031</v>
      </c>
      <c r="O133" s="1">
        <v>771918</v>
      </c>
      <c r="P133" s="1">
        <v>53486</v>
      </c>
      <c r="Q133" s="1">
        <v>7.4399999999999995</v>
      </c>
      <c r="R133" s="1">
        <v>0</v>
      </c>
    </row>
    <row r="134" spans="1:20">
      <c r="A134" s="1">
        <v>106161357</v>
      </c>
      <c r="B134" s="1" t="s">
        <v>617</v>
      </c>
      <c r="C134" s="1" t="s">
        <v>198</v>
      </c>
      <c r="D134" s="1" t="s">
        <v>76</v>
      </c>
      <c r="E134" s="1">
        <v>154</v>
      </c>
      <c r="F134" s="1">
        <v>2</v>
      </c>
      <c r="G134" s="1" t="s">
        <v>594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O134" s="1">
        <v>0</v>
      </c>
      <c r="P134" s="1">
        <v>0</v>
      </c>
      <c r="Q134" s="1">
        <v>0</v>
      </c>
      <c r="R134" s="1">
        <v>706311</v>
      </c>
      <c r="S134" s="1">
        <v>3145</v>
      </c>
      <c r="T134" s="1">
        <v>0.44726279377937317</v>
      </c>
    </row>
    <row r="135" spans="1:20">
      <c r="A135" s="1">
        <v>106161703</v>
      </c>
      <c r="B135" s="1" t="s">
        <v>200</v>
      </c>
      <c r="C135" s="1" t="s">
        <v>198</v>
      </c>
      <c r="D135" s="1" t="s">
        <v>76</v>
      </c>
      <c r="E135" s="1">
        <v>154</v>
      </c>
      <c r="F135" s="1">
        <v>1</v>
      </c>
      <c r="G135" s="1" t="s">
        <v>16</v>
      </c>
      <c r="H135" s="1">
        <v>5996348</v>
      </c>
      <c r="I135" s="1">
        <v>40143</v>
      </c>
      <c r="J135" s="1">
        <v>0.67</v>
      </c>
      <c r="K135" s="1">
        <v>433894</v>
      </c>
      <c r="L135" s="1">
        <v>0</v>
      </c>
      <c r="M135" s="1">
        <v>137661.4375</v>
      </c>
      <c r="N135" s="1">
        <v>46.470726013183594</v>
      </c>
      <c r="O135" s="1">
        <v>922699</v>
      </c>
      <c r="P135" s="1">
        <v>35203</v>
      </c>
      <c r="Q135" s="1">
        <v>3.9699999999999998</v>
      </c>
      <c r="R135" s="1">
        <v>106293</v>
      </c>
      <c r="S135" s="1">
        <v>7354</v>
      </c>
      <c r="T135" s="1">
        <v>7.4328627586364746</v>
      </c>
    </row>
    <row r="136" spans="1:20">
      <c r="A136" s="1">
        <v>106166503</v>
      </c>
      <c r="B136" s="1" t="s">
        <v>201</v>
      </c>
      <c r="C136" s="1" t="s">
        <v>198</v>
      </c>
      <c r="D136" s="1" t="s">
        <v>76</v>
      </c>
      <c r="E136" s="1">
        <v>154</v>
      </c>
      <c r="F136" s="1">
        <v>1</v>
      </c>
      <c r="G136" s="1" t="s">
        <v>16</v>
      </c>
      <c r="H136" s="1">
        <v>8402459</v>
      </c>
      <c r="I136" s="1">
        <v>49936</v>
      </c>
      <c r="J136" s="1">
        <v>0.6</v>
      </c>
      <c r="K136" s="1">
        <v>760155</v>
      </c>
      <c r="L136" s="1">
        <v>0</v>
      </c>
      <c r="M136" s="1">
        <v>282635.5625</v>
      </c>
      <c r="N136" s="1">
        <v>59.188282012939453</v>
      </c>
      <c r="O136" s="1">
        <v>1078875</v>
      </c>
      <c r="P136" s="1">
        <v>55063</v>
      </c>
      <c r="Q136" s="1">
        <v>5.38</v>
      </c>
      <c r="R136" s="1">
        <v>0</v>
      </c>
    </row>
    <row r="137" spans="1:20">
      <c r="A137" s="1">
        <v>106167504</v>
      </c>
      <c r="B137" s="1" t="s">
        <v>202</v>
      </c>
      <c r="C137" s="1" t="s">
        <v>198</v>
      </c>
      <c r="D137" s="1" t="s">
        <v>76</v>
      </c>
      <c r="E137" s="1">
        <v>154</v>
      </c>
      <c r="F137" s="1">
        <v>1</v>
      </c>
      <c r="G137" s="1" t="s">
        <v>16</v>
      </c>
      <c r="H137" s="1">
        <v>3879543</v>
      </c>
      <c r="I137" s="1">
        <v>19948</v>
      </c>
      <c r="J137" s="1">
        <v>0.52</v>
      </c>
      <c r="K137" s="1">
        <v>330695</v>
      </c>
      <c r="L137" s="1">
        <v>0</v>
      </c>
      <c r="M137" s="1">
        <v>119701.640625</v>
      </c>
      <c r="N137" s="1">
        <v>56.732421875</v>
      </c>
      <c r="O137" s="1">
        <v>500222</v>
      </c>
      <c r="P137" s="1">
        <v>20231</v>
      </c>
      <c r="Q137" s="1">
        <v>4.21</v>
      </c>
      <c r="R137" s="1">
        <v>0</v>
      </c>
    </row>
    <row r="138" spans="1:20">
      <c r="A138" s="1">
        <v>106168003</v>
      </c>
      <c r="B138" s="1" t="s">
        <v>203</v>
      </c>
      <c r="C138" s="1" t="s">
        <v>198</v>
      </c>
      <c r="D138" s="1" t="s">
        <v>76</v>
      </c>
      <c r="E138" s="1">
        <v>152</v>
      </c>
      <c r="F138" s="1">
        <v>1</v>
      </c>
      <c r="G138" s="1" t="s">
        <v>16</v>
      </c>
      <c r="H138" s="1">
        <v>10055672</v>
      </c>
      <c r="I138" s="1">
        <v>60007</v>
      </c>
      <c r="J138" s="1">
        <v>0.6</v>
      </c>
      <c r="K138" s="1">
        <v>878581</v>
      </c>
      <c r="L138" s="1">
        <v>0</v>
      </c>
      <c r="M138" s="1">
        <v>324325</v>
      </c>
      <c r="N138" s="1">
        <v>58.515380859375</v>
      </c>
      <c r="O138" s="1">
        <v>1202451</v>
      </c>
      <c r="P138" s="1">
        <v>56205</v>
      </c>
      <c r="Q138" s="1">
        <v>4.9000000000000004</v>
      </c>
      <c r="R138" s="1">
        <v>0</v>
      </c>
    </row>
    <row r="139" spans="1:20">
      <c r="A139" s="1">
        <v>106169003</v>
      </c>
      <c r="B139" s="1" t="s">
        <v>204</v>
      </c>
      <c r="C139" s="1" t="s">
        <v>198</v>
      </c>
      <c r="D139" s="1" t="s">
        <v>76</v>
      </c>
      <c r="E139" s="1">
        <v>152</v>
      </c>
      <c r="F139" s="1">
        <v>1</v>
      </c>
      <c r="G139" s="1" t="s">
        <v>16</v>
      </c>
      <c r="H139" s="1">
        <v>6679816</v>
      </c>
      <c r="I139" s="1">
        <v>27533</v>
      </c>
      <c r="J139" s="1">
        <v>0.41000000000000003</v>
      </c>
      <c r="K139" s="1">
        <v>569660</v>
      </c>
      <c r="L139" s="1">
        <v>0</v>
      </c>
      <c r="M139" s="1">
        <v>205941.671875</v>
      </c>
      <c r="N139" s="1">
        <v>56.621196746826172</v>
      </c>
      <c r="O139" s="1">
        <v>914927</v>
      </c>
      <c r="P139" s="1">
        <v>43307</v>
      </c>
      <c r="Q139" s="1">
        <v>4.97</v>
      </c>
      <c r="R139" s="1">
        <v>0</v>
      </c>
    </row>
    <row r="140" spans="1:20">
      <c r="A140" s="1">
        <v>106172003</v>
      </c>
      <c r="B140" s="1" t="s">
        <v>208</v>
      </c>
      <c r="C140" s="1" t="s">
        <v>206</v>
      </c>
      <c r="D140" s="1" t="s">
        <v>118</v>
      </c>
      <c r="E140" s="1">
        <v>113</v>
      </c>
      <c r="F140" s="1">
        <v>1</v>
      </c>
      <c r="G140" s="1" t="s">
        <v>16</v>
      </c>
      <c r="H140" s="1">
        <v>19900760</v>
      </c>
      <c r="I140" s="1">
        <v>109168</v>
      </c>
      <c r="J140" s="1">
        <v>0.54999999999999993</v>
      </c>
      <c r="K140" s="1">
        <v>3492612</v>
      </c>
      <c r="L140" s="1">
        <v>0</v>
      </c>
      <c r="M140" s="1">
        <v>1396126.25</v>
      </c>
      <c r="N140" s="1">
        <v>66.593643188476563</v>
      </c>
      <c r="O140" s="1">
        <v>3964673</v>
      </c>
      <c r="P140" s="1">
        <v>109624</v>
      </c>
      <c r="Q140" s="1">
        <v>2.8400000000000003</v>
      </c>
      <c r="R140" s="1">
        <v>0</v>
      </c>
    </row>
    <row r="141" spans="1:20">
      <c r="A141" s="1">
        <v>106272003</v>
      </c>
      <c r="B141" s="1" t="s">
        <v>290</v>
      </c>
      <c r="C141" s="1" t="s">
        <v>291</v>
      </c>
      <c r="D141" s="1" t="s">
        <v>225</v>
      </c>
      <c r="E141" s="1">
        <v>173</v>
      </c>
      <c r="F141" s="1">
        <v>1</v>
      </c>
      <c r="G141" s="1" t="s">
        <v>16</v>
      </c>
      <c r="H141" s="1">
        <v>3805014</v>
      </c>
      <c r="I141" s="1">
        <v>34772</v>
      </c>
      <c r="J141" s="1">
        <v>0.91999999999999993</v>
      </c>
      <c r="K141" s="1">
        <v>102046</v>
      </c>
      <c r="M141" s="1">
        <v>0</v>
      </c>
      <c r="N141" s="1">
        <v>0</v>
      </c>
      <c r="O141" s="1">
        <v>503544</v>
      </c>
      <c r="P141" s="1">
        <v>1780</v>
      </c>
      <c r="Q141" s="1">
        <v>0.35000000000000003</v>
      </c>
      <c r="R141" s="1">
        <v>0</v>
      </c>
    </row>
    <row r="142" spans="1:20">
      <c r="A142" s="1">
        <v>106330703</v>
      </c>
      <c r="B142" s="1" t="s">
        <v>321</v>
      </c>
      <c r="C142" s="1" t="s">
        <v>322</v>
      </c>
      <c r="D142" s="1" t="s">
        <v>70</v>
      </c>
      <c r="E142" s="1">
        <v>121</v>
      </c>
      <c r="F142" s="1">
        <v>1</v>
      </c>
      <c r="G142" s="1" t="s">
        <v>16</v>
      </c>
      <c r="H142" s="1">
        <v>8056718</v>
      </c>
      <c r="I142" s="1">
        <v>34479</v>
      </c>
      <c r="J142" s="1">
        <v>0.43</v>
      </c>
      <c r="K142" s="1">
        <v>811887</v>
      </c>
      <c r="L142" s="1">
        <v>0</v>
      </c>
      <c r="M142" s="1">
        <v>309003.6875</v>
      </c>
      <c r="N142" s="1">
        <v>61.446399688720703</v>
      </c>
      <c r="O142" s="1">
        <v>880612</v>
      </c>
      <c r="P142" s="1">
        <v>10165</v>
      </c>
      <c r="Q142" s="1">
        <v>1.17</v>
      </c>
      <c r="R142" s="1">
        <v>100331</v>
      </c>
      <c r="S142" s="1">
        <v>35166</v>
      </c>
      <c r="T142" s="1">
        <v>53.964550018310547</v>
      </c>
    </row>
    <row r="143" spans="1:20">
      <c r="A143" s="1">
        <v>106330803</v>
      </c>
      <c r="B143" s="1" t="s">
        <v>323</v>
      </c>
      <c r="C143" s="1" t="s">
        <v>322</v>
      </c>
      <c r="D143" s="1" t="s">
        <v>70</v>
      </c>
      <c r="E143" s="1">
        <v>121</v>
      </c>
      <c r="F143" s="1">
        <v>1</v>
      </c>
      <c r="G143" s="1" t="s">
        <v>16</v>
      </c>
      <c r="H143" s="1">
        <v>10505364</v>
      </c>
      <c r="I143" s="1">
        <v>49411</v>
      </c>
      <c r="J143" s="1">
        <v>0.47000000000000003</v>
      </c>
      <c r="K143" s="1">
        <v>1743906</v>
      </c>
      <c r="L143" s="1">
        <v>0</v>
      </c>
      <c r="M143" s="1">
        <v>724027.1875</v>
      </c>
      <c r="N143" s="1">
        <v>70.991493225097656</v>
      </c>
      <c r="O143" s="1">
        <v>1446967</v>
      </c>
      <c r="P143" s="1">
        <v>22744</v>
      </c>
      <c r="Q143" s="1">
        <v>1.6</v>
      </c>
      <c r="R143" s="1">
        <v>0</v>
      </c>
    </row>
    <row r="144" spans="1:20">
      <c r="A144" s="1">
        <v>106333407</v>
      </c>
      <c r="B144" s="1" t="s">
        <v>634</v>
      </c>
      <c r="C144" s="1" t="s">
        <v>322</v>
      </c>
      <c r="D144" s="1" t="s">
        <v>70</v>
      </c>
      <c r="E144" s="1">
        <v>121</v>
      </c>
      <c r="F144" s="1">
        <v>2</v>
      </c>
      <c r="G144" s="1" t="s">
        <v>594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O144" s="1">
        <v>0</v>
      </c>
      <c r="P144" s="1">
        <v>0</v>
      </c>
      <c r="Q144" s="1">
        <v>0</v>
      </c>
      <c r="R144" s="1">
        <v>963313</v>
      </c>
      <c r="S144" s="1">
        <v>125020</v>
      </c>
      <c r="T144" s="1">
        <v>14.913640022277832</v>
      </c>
    </row>
    <row r="145" spans="1:20">
      <c r="A145" s="1">
        <v>106338003</v>
      </c>
      <c r="B145" s="1" t="s">
        <v>324</v>
      </c>
      <c r="C145" s="1" t="s">
        <v>322</v>
      </c>
      <c r="D145" s="1" t="s">
        <v>70</v>
      </c>
      <c r="E145" s="1">
        <v>121</v>
      </c>
      <c r="F145" s="1">
        <v>1</v>
      </c>
      <c r="G145" s="1" t="s">
        <v>16</v>
      </c>
      <c r="H145" s="1">
        <v>18048862</v>
      </c>
      <c r="I145" s="1">
        <v>86177</v>
      </c>
      <c r="J145" s="1">
        <v>0.48</v>
      </c>
      <c r="K145" s="1">
        <v>1065864</v>
      </c>
      <c r="L145" s="1">
        <v>0</v>
      </c>
      <c r="M145" s="1">
        <v>312344.40625</v>
      </c>
      <c r="N145" s="1">
        <v>41.451396942138672</v>
      </c>
      <c r="O145" s="1">
        <v>2320069</v>
      </c>
      <c r="P145" s="1">
        <v>59864</v>
      </c>
      <c r="Q145" s="1">
        <v>2.65</v>
      </c>
      <c r="R145" s="1">
        <v>0</v>
      </c>
    </row>
    <row r="146" spans="1:20">
      <c r="A146" s="1">
        <v>106611303</v>
      </c>
      <c r="B146" s="1" t="s">
        <v>529</v>
      </c>
      <c r="C146" s="1" t="s">
        <v>530</v>
      </c>
      <c r="D146" s="1" t="s">
        <v>225</v>
      </c>
      <c r="E146" s="1">
        <v>173</v>
      </c>
      <c r="F146" s="1">
        <v>1</v>
      </c>
      <c r="G146" s="1" t="s">
        <v>16</v>
      </c>
      <c r="H146" s="1">
        <v>7904551</v>
      </c>
      <c r="I146" s="1">
        <v>51056</v>
      </c>
      <c r="J146" s="1">
        <v>0.65</v>
      </c>
      <c r="K146" s="1">
        <v>983909</v>
      </c>
      <c r="L146" s="1">
        <v>0</v>
      </c>
      <c r="M146" s="1">
        <v>388053.0625</v>
      </c>
      <c r="N146" s="1">
        <v>65.125312805175781</v>
      </c>
      <c r="O146" s="1">
        <v>1124321</v>
      </c>
      <c r="P146" s="1">
        <v>21295</v>
      </c>
      <c r="Q146" s="1">
        <v>1.9300000000000002</v>
      </c>
      <c r="R146" s="1">
        <v>0</v>
      </c>
    </row>
    <row r="147" spans="1:20">
      <c r="A147" s="1">
        <v>106612203</v>
      </c>
      <c r="B147" s="1" t="s">
        <v>531</v>
      </c>
      <c r="C147" s="1" t="s">
        <v>530</v>
      </c>
      <c r="D147" s="1" t="s">
        <v>225</v>
      </c>
      <c r="E147" s="1">
        <v>174</v>
      </c>
      <c r="F147" s="1">
        <v>1</v>
      </c>
      <c r="G147" s="1" t="s">
        <v>16</v>
      </c>
      <c r="H147" s="1">
        <v>13737261</v>
      </c>
      <c r="I147" s="1">
        <v>71663</v>
      </c>
      <c r="J147" s="1">
        <v>0.52</v>
      </c>
      <c r="K147" s="1">
        <v>1716710</v>
      </c>
      <c r="L147" s="1">
        <v>0</v>
      </c>
      <c r="M147" s="1">
        <v>666922.8125</v>
      </c>
      <c r="N147" s="1">
        <v>63.529331207275391</v>
      </c>
      <c r="O147" s="1">
        <v>2216874</v>
      </c>
      <c r="P147" s="1">
        <v>40256</v>
      </c>
      <c r="Q147" s="1">
        <v>1.8499999999999999</v>
      </c>
      <c r="R147" s="1">
        <v>0</v>
      </c>
    </row>
    <row r="148" spans="1:20">
      <c r="A148" s="1">
        <v>106616203</v>
      </c>
      <c r="B148" s="1" t="s">
        <v>532</v>
      </c>
      <c r="C148" s="1" t="s">
        <v>530</v>
      </c>
      <c r="D148" s="1" t="s">
        <v>225</v>
      </c>
      <c r="E148" s="1">
        <v>174</v>
      </c>
      <c r="F148" s="1">
        <v>1</v>
      </c>
      <c r="G148" s="1" t="s">
        <v>16</v>
      </c>
      <c r="H148" s="1">
        <v>17104462</v>
      </c>
      <c r="I148" s="1">
        <v>117643</v>
      </c>
      <c r="J148" s="1">
        <v>0.69</v>
      </c>
      <c r="K148" s="1">
        <v>1720141</v>
      </c>
      <c r="L148" s="1">
        <v>0</v>
      </c>
      <c r="M148" s="1">
        <v>616726.4375</v>
      </c>
      <c r="N148" s="1">
        <v>55.892539978027344</v>
      </c>
      <c r="O148" s="1">
        <v>2106257</v>
      </c>
      <c r="P148" s="1">
        <v>51390</v>
      </c>
      <c r="Q148" s="1">
        <v>2.5</v>
      </c>
      <c r="R148" s="1">
        <v>0</v>
      </c>
    </row>
    <row r="149" spans="1:20">
      <c r="A149" s="1">
        <v>106617203</v>
      </c>
      <c r="B149" s="1" t="s">
        <v>533</v>
      </c>
      <c r="C149" s="1" t="s">
        <v>530</v>
      </c>
      <c r="D149" s="1" t="s">
        <v>225</v>
      </c>
      <c r="E149" s="1">
        <v>174</v>
      </c>
      <c r="F149" s="1">
        <v>1</v>
      </c>
      <c r="G149" s="1" t="s">
        <v>16</v>
      </c>
      <c r="H149" s="1">
        <v>17427351</v>
      </c>
      <c r="I149" s="1">
        <v>167641</v>
      </c>
      <c r="J149" s="1">
        <v>0.97</v>
      </c>
      <c r="K149" s="1">
        <v>1633299</v>
      </c>
      <c r="L149" s="1">
        <v>0</v>
      </c>
      <c r="M149" s="1">
        <v>599262.9375</v>
      </c>
      <c r="N149" s="1">
        <v>57.953773498535156</v>
      </c>
      <c r="O149" s="1">
        <v>2223303</v>
      </c>
      <c r="P149" s="1">
        <v>61289</v>
      </c>
      <c r="Q149" s="1">
        <v>2.83</v>
      </c>
      <c r="R149" s="1">
        <v>48600</v>
      </c>
      <c r="S149" s="1">
        <v>30283</v>
      </c>
      <c r="T149" s="1">
        <v>165.32728576660156</v>
      </c>
    </row>
    <row r="150" spans="1:20">
      <c r="A150" s="1">
        <v>106618603</v>
      </c>
      <c r="B150" s="1" t="s">
        <v>534</v>
      </c>
      <c r="C150" s="1" t="s">
        <v>530</v>
      </c>
      <c r="D150" s="1" t="s">
        <v>225</v>
      </c>
      <c r="E150" s="1">
        <v>174</v>
      </c>
      <c r="F150" s="1">
        <v>1</v>
      </c>
      <c r="G150" s="1" t="s">
        <v>16</v>
      </c>
      <c r="H150" s="1">
        <v>7562839</v>
      </c>
      <c r="I150" s="1">
        <v>47082</v>
      </c>
      <c r="J150" s="1">
        <v>0.63</v>
      </c>
      <c r="K150" s="1">
        <v>533636</v>
      </c>
      <c r="L150" s="1">
        <v>0</v>
      </c>
      <c r="M150" s="1">
        <v>169175.984375</v>
      </c>
      <c r="N150" s="1">
        <v>46.418254852294922</v>
      </c>
      <c r="O150" s="1">
        <v>876707</v>
      </c>
      <c r="P150" s="1">
        <v>23602</v>
      </c>
      <c r="Q150" s="1">
        <v>2.77</v>
      </c>
      <c r="R150" s="1">
        <v>0</v>
      </c>
    </row>
    <row r="151" spans="1:20">
      <c r="A151" s="1">
        <v>106619107</v>
      </c>
      <c r="B151" s="1" t="s">
        <v>660</v>
      </c>
      <c r="C151" s="1" t="s">
        <v>530</v>
      </c>
      <c r="D151" s="1" t="s">
        <v>225</v>
      </c>
      <c r="E151" s="1">
        <v>174</v>
      </c>
      <c r="F151" s="1">
        <v>2</v>
      </c>
      <c r="G151" s="1" t="s">
        <v>594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O151" s="1">
        <v>0</v>
      </c>
      <c r="P151" s="1">
        <v>0</v>
      </c>
      <c r="Q151" s="1">
        <v>0</v>
      </c>
      <c r="R151" s="1">
        <v>1163662</v>
      </c>
      <c r="S151" s="1">
        <v>11538</v>
      </c>
      <c r="T151" s="1">
        <v>1.0014547109603882</v>
      </c>
    </row>
    <row r="152" spans="1:20">
      <c r="A152" s="1">
        <v>107650603</v>
      </c>
      <c r="B152" s="1" t="s">
        <v>555</v>
      </c>
      <c r="C152" s="1" t="s">
        <v>556</v>
      </c>
      <c r="D152" s="1" t="s">
        <v>284</v>
      </c>
      <c r="E152" s="1">
        <v>207</v>
      </c>
      <c r="F152" s="1">
        <v>1</v>
      </c>
      <c r="G152" s="1" t="s">
        <v>16</v>
      </c>
      <c r="H152" s="1">
        <v>11672320</v>
      </c>
      <c r="I152" s="1">
        <v>132142</v>
      </c>
      <c r="J152" s="1">
        <v>1.1499999999999999</v>
      </c>
      <c r="K152" s="1">
        <v>2408826</v>
      </c>
      <c r="L152" s="1">
        <v>0</v>
      </c>
      <c r="M152" s="1">
        <v>981986.625</v>
      </c>
      <c r="N152" s="1">
        <v>68.822509765625</v>
      </c>
      <c r="O152" s="1">
        <v>2012222</v>
      </c>
      <c r="P152" s="1">
        <v>20109</v>
      </c>
      <c r="Q152" s="1">
        <v>1.01</v>
      </c>
      <c r="R152" s="1">
        <v>0</v>
      </c>
    </row>
    <row r="153" spans="1:20">
      <c r="A153" s="1">
        <v>107650703</v>
      </c>
      <c r="B153" s="1" t="s">
        <v>557</v>
      </c>
      <c r="C153" s="1" t="s">
        <v>556</v>
      </c>
      <c r="D153" s="1" t="s">
        <v>284</v>
      </c>
      <c r="E153" s="1">
        <v>202</v>
      </c>
      <c r="F153" s="1">
        <v>1</v>
      </c>
      <c r="G153" s="1" t="s">
        <v>16</v>
      </c>
      <c r="H153" s="1">
        <v>6935376</v>
      </c>
      <c r="I153" s="1">
        <v>42156</v>
      </c>
      <c r="J153" s="1">
        <v>0.61</v>
      </c>
      <c r="K153" s="1">
        <v>671574</v>
      </c>
      <c r="L153" s="1">
        <v>0</v>
      </c>
      <c r="M153" s="1">
        <v>201535.375</v>
      </c>
      <c r="N153" s="1">
        <v>42.8763427734375</v>
      </c>
      <c r="O153" s="1">
        <v>1553127</v>
      </c>
      <c r="P153" s="1">
        <v>45378</v>
      </c>
      <c r="Q153" s="1">
        <v>3.01</v>
      </c>
      <c r="R153" s="1">
        <v>0</v>
      </c>
    </row>
    <row r="154" spans="1:20">
      <c r="A154" s="1">
        <v>107651207</v>
      </c>
      <c r="B154" s="1" t="s">
        <v>664</v>
      </c>
      <c r="C154" s="1" t="s">
        <v>556</v>
      </c>
      <c r="D154" s="1" t="s">
        <v>284</v>
      </c>
      <c r="E154" s="1">
        <v>201</v>
      </c>
      <c r="F154" s="1">
        <v>2</v>
      </c>
      <c r="G154" s="1" t="s">
        <v>594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O154" s="1">
        <v>0</v>
      </c>
      <c r="P154" s="1">
        <v>0</v>
      </c>
      <c r="Q154" s="1">
        <v>0</v>
      </c>
      <c r="R154" s="1">
        <v>1996091</v>
      </c>
      <c r="S154" s="1">
        <v>59317</v>
      </c>
      <c r="T154" s="1">
        <v>3.0626702308654785</v>
      </c>
    </row>
    <row r="155" spans="1:20">
      <c r="A155" s="1">
        <v>107651603</v>
      </c>
      <c r="B155" s="1" t="s">
        <v>558</v>
      </c>
      <c r="C155" s="1" t="s">
        <v>556</v>
      </c>
      <c r="D155" s="1" t="s">
        <v>284</v>
      </c>
      <c r="E155" s="1">
        <v>202</v>
      </c>
      <c r="F155" s="1">
        <v>1</v>
      </c>
      <c r="G155" s="1" t="s">
        <v>16</v>
      </c>
      <c r="H155" s="1">
        <v>13076433</v>
      </c>
      <c r="I155" s="1">
        <v>64808</v>
      </c>
      <c r="J155" s="1">
        <v>0.5</v>
      </c>
      <c r="K155" s="1">
        <v>1592223</v>
      </c>
      <c r="L155" s="1">
        <v>0</v>
      </c>
      <c r="M155" s="1">
        <v>599654</v>
      </c>
      <c r="N155" s="1">
        <v>60.414344787597656</v>
      </c>
      <c r="O155" s="1">
        <v>2095687</v>
      </c>
      <c r="P155" s="1">
        <v>23991</v>
      </c>
      <c r="Q155" s="1">
        <v>1.1599999999999999</v>
      </c>
      <c r="R155" s="1">
        <v>146700</v>
      </c>
      <c r="S155" s="1">
        <v>5421</v>
      </c>
      <c r="T155" s="1">
        <v>3.8370883464813232</v>
      </c>
    </row>
    <row r="156" spans="1:20">
      <c r="A156" s="1">
        <v>107652207</v>
      </c>
      <c r="B156" s="1" t="s">
        <v>665</v>
      </c>
      <c r="C156" s="1" t="s">
        <v>556</v>
      </c>
      <c r="D156" s="1" t="s">
        <v>284</v>
      </c>
      <c r="E156" s="1">
        <v>201</v>
      </c>
      <c r="F156" s="1">
        <v>2</v>
      </c>
      <c r="G156" s="1" t="s">
        <v>594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O156" s="1">
        <v>0</v>
      </c>
      <c r="P156" s="1">
        <v>0</v>
      </c>
      <c r="Q156" s="1">
        <v>0</v>
      </c>
      <c r="R156" s="1">
        <v>651252</v>
      </c>
      <c r="S156" s="1">
        <v>8566</v>
      </c>
      <c r="T156" s="1">
        <v>1.3328437805175781</v>
      </c>
    </row>
    <row r="157" spans="1:20">
      <c r="A157" s="1">
        <v>107652603</v>
      </c>
      <c r="B157" s="1" t="s">
        <v>559</v>
      </c>
      <c r="C157" s="1" t="s">
        <v>556</v>
      </c>
      <c r="D157" s="1" t="s">
        <v>284</v>
      </c>
      <c r="E157" s="1">
        <v>202</v>
      </c>
      <c r="F157" s="1">
        <v>1</v>
      </c>
      <c r="G157" s="1" t="s">
        <v>16</v>
      </c>
      <c r="H157" s="1">
        <v>8461977</v>
      </c>
      <c r="I157" s="1">
        <v>70305</v>
      </c>
      <c r="J157" s="1">
        <v>0.84</v>
      </c>
      <c r="K157" s="1">
        <v>384719</v>
      </c>
      <c r="L157" s="1">
        <v>0</v>
      </c>
      <c r="M157" s="1">
        <v>25131.6796875</v>
      </c>
      <c r="N157" s="1">
        <v>6.9890341758728027</v>
      </c>
      <c r="O157" s="1">
        <v>2343511</v>
      </c>
      <c r="P157" s="1">
        <v>75908</v>
      </c>
      <c r="Q157" s="1">
        <v>3.35</v>
      </c>
      <c r="R157" s="1">
        <v>0</v>
      </c>
    </row>
    <row r="158" spans="1:20">
      <c r="A158" s="1">
        <v>107653102</v>
      </c>
      <c r="B158" s="1" t="s">
        <v>560</v>
      </c>
      <c r="C158" s="1" t="s">
        <v>556</v>
      </c>
      <c r="D158" s="1" t="s">
        <v>284</v>
      </c>
      <c r="E158" s="1">
        <v>201</v>
      </c>
      <c r="F158" s="1">
        <v>1</v>
      </c>
      <c r="G158" s="1" t="s">
        <v>16</v>
      </c>
      <c r="H158" s="1">
        <v>13636670</v>
      </c>
      <c r="I158" s="1">
        <v>142613</v>
      </c>
      <c r="J158" s="1">
        <v>1.06</v>
      </c>
      <c r="K158" s="1">
        <v>2964634</v>
      </c>
      <c r="L158" s="1">
        <v>0</v>
      </c>
      <c r="M158" s="1">
        <v>1223910.5</v>
      </c>
      <c r="N158" s="1">
        <v>70.310447692871094</v>
      </c>
      <c r="O158" s="1">
        <v>2654050</v>
      </c>
      <c r="P158" s="1">
        <v>40182</v>
      </c>
      <c r="Q158" s="1">
        <v>1.54</v>
      </c>
      <c r="R158" s="1">
        <v>0</v>
      </c>
    </row>
    <row r="159" spans="1:20">
      <c r="A159" s="1">
        <v>107653203</v>
      </c>
      <c r="B159" s="1" t="s">
        <v>561</v>
      </c>
      <c r="C159" s="1" t="s">
        <v>556</v>
      </c>
      <c r="D159" s="1" t="s">
        <v>284</v>
      </c>
      <c r="E159" s="1">
        <v>201</v>
      </c>
      <c r="F159" s="1">
        <v>1</v>
      </c>
      <c r="G159" s="1" t="s">
        <v>16</v>
      </c>
      <c r="H159" s="1">
        <v>13172853</v>
      </c>
      <c r="I159" s="1">
        <v>52434</v>
      </c>
      <c r="J159" s="1">
        <v>0.4</v>
      </c>
      <c r="K159" s="1">
        <v>2341784</v>
      </c>
      <c r="L159" s="1">
        <v>0</v>
      </c>
      <c r="M159" s="1">
        <v>957297.5</v>
      </c>
      <c r="N159" s="1">
        <v>69.14459228515625</v>
      </c>
      <c r="O159" s="1">
        <v>2644084</v>
      </c>
      <c r="P159" s="1">
        <v>54336</v>
      </c>
      <c r="Q159" s="1">
        <v>2.1</v>
      </c>
      <c r="R159" s="1">
        <v>0</v>
      </c>
    </row>
    <row r="160" spans="1:20">
      <c r="A160" s="1">
        <v>107653802</v>
      </c>
      <c r="B160" s="1" t="s">
        <v>562</v>
      </c>
      <c r="C160" s="1" t="s">
        <v>556</v>
      </c>
      <c r="D160" s="1" t="s">
        <v>284</v>
      </c>
      <c r="E160" s="1">
        <v>207</v>
      </c>
      <c r="F160" s="1">
        <v>1</v>
      </c>
      <c r="G160" s="1" t="s">
        <v>16</v>
      </c>
      <c r="H160" s="1">
        <v>21482065</v>
      </c>
      <c r="I160" s="1">
        <v>135846</v>
      </c>
      <c r="J160" s="1">
        <v>0.64</v>
      </c>
      <c r="K160" s="1">
        <v>2832773</v>
      </c>
      <c r="L160" s="1">
        <v>0</v>
      </c>
      <c r="M160" s="1">
        <v>1062683.25</v>
      </c>
      <c r="N160" s="1">
        <v>60.035556793212891</v>
      </c>
      <c r="O160" s="1">
        <v>4096068</v>
      </c>
      <c r="P160" s="1">
        <v>18530</v>
      </c>
      <c r="Q160" s="1">
        <v>0.44999999999999996</v>
      </c>
      <c r="R160" s="1">
        <v>0</v>
      </c>
    </row>
    <row r="161" spans="1:20">
      <c r="A161" s="1">
        <v>107654103</v>
      </c>
      <c r="B161" s="1" t="s">
        <v>563</v>
      </c>
      <c r="C161" s="1" t="s">
        <v>556</v>
      </c>
      <c r="D161" s="1" t="s">
        <v>284</v>
      </c>
      <c r="E161" s="1">
        <v>201</v>
      </c>
      <c r="F161" s="1">
        <v>1</v>
      </c>
      <c r="G161" s="1" t="s">
        <v>16</v>
      </c>
      <c r="H161" s="1">
        <v>10375353</v>
      </c>
      <c r="I161" s="1">
        <v>87222</v>
      </c>
      <c r="J161" s="1">
        <v>0.85000000000000009</v>
      </c>
      <c r="K161" s="1">
        <v>1397144</v>
      </c>
      <c r="L161" s="1">
        <v>0</v>
      </c>
      <c r="M161" s="1">
        <v>574802.9375</v>
      </c>
      <c r="N161" s="1">
        <v>69.898361206054688</v>
      </c>
      <c r="O161" s="1">
        <v>1392820</v>
      </c>
      <c r="P161" s="1">
        <v>12751</v>
      </c>
      <c r="Q161" s="1">
        <v>0.91999999999999993</v>
      </c>
      <c r="R161" s="1">
        <v>0</v>
      </c>
    </row>
    <row r="162" spans="1:20">
      <c r="A162" s="1">
        <v>107654403</v>
      </c>
      <c r="B162" s="1" t="s">
        <v>564</v>
      </c>
      <c r="C162" s="1" t="s">
        <v>556</v>
      </c>
      <c r="D162" s="1" t="s">
        <v>284</v>
      </c>
      <c r="E162" s="1">
        <v>207</v>
      </c>
      <c r="F162" s="1">
        <v>1</v>
      </c>
      <c r="G162" s="1" t="s">
        <v>16</v>
      </c>
      <c r="H162" s="1">
        <v>18652465</v>
      </c>
      <c r="I162" s="1">
        <v>145424</v>
      </c>
      <c r="J162" s="1">
        <v>0.79</v>
      </c>
      <c r="K162" s="1">
        <v>2372424</v>
      </c>
      <c r="L162" s="1">
        <v>0</v>
      </c>
      <c r="M162" s="1">
        <v>871150</v>
      </c>
      <c r="N162" s="1">
        <v>58.027378082275391</v>
      </c>
      <c r="O162" s="1">
        <v>3363185</v>
      </c>
      <c r="P162" s="1">
        <v>77783</v>
      </c>
      <c r="Q162" s="1">
        <v>2.37</v>
      </c>
      <c r="R162" s="1">
        <v>0</v>
      </c>
    </row>
    <row r="163" spans="1:20">
      <c r="A163" s="1">
        <v>107654903</v>
      </c>
      <c r="B163" s="1" t="s">
        <v>565</v>
      </c>
      <c r="C163" s="1" t="s">
        <v>556</v>
      </c>
      <c r="D163" s="1" t="s">
        <v>284</v>
      </c>
      <c r="E163" s="1">
        <v>202</v>
      </c>
      <c r="F163" s="1">
        <v>1</v>
      </c>
      <c r="G163" s="1" t="s">
        <v>16</v>
      </c>
      <c r="H163" s="1">
        <v>7180569</v>
      </c>
      <c r="I163" s="1">
        <v>54986</v>
      </c>
      <c r="J163" s="1">
        <v>0.77</v>
      </c>
      <c r="K163" s="1">
        <v>167418</v>
      </c>
      <c r="M163" s="1">
        <v>0</v>
      </c>
      <c r="N163" s="1">
        <v>0</v>
      </c>
      <c r="O163" s="1">
        <v>1309598</v>
      </c>
      <c r="P163" s="1">
        <v>26942</v>
      </c>
      <c r="Q163" s="1">
        <v>2.1</v>
      </c>
      <c r="R163" s="1">
        <v>0</v>
      </c>
    </row>
    <row r="164" spans="1:20">
      <c r="A164" s="1">
        <v>107655803</v>
      </c>
      <c r="B164" s="1" t="s">
        <v>566</v>
      </c>
      <c r="C164" s="1" t="s">
        <v>556</v>
      </c>
      <c r="D164" s="1" t="s">
        <v>284</v>
      </c>
      <c r="E164" s="1">
        <v>202</v>
      </c>
      <c r="F164" s="1">
        <v>1</v>
      </c>
      <c r="G164" s="1" t="s">
        <v>16</v>
      </c>
      <c r="H164" s="1">
        <v>7181420</v>
      </c>
      <c r="I164" s="1">
        <v>62723</v>
      </c>
      <c r="J164" s="1">
        <v>0.88</v>
      </c>
      <c r="K164" s="1">
        <v>360091</v>
      </c>
      <c r="L164" s="1">
        <v>0</v>
      </c>
      <c r="M164" s="1">
        <v>79830.1328125</v>
      </c>
      <c r="N164" s="1">
        <v>28.484222412109375</v>
      </c>
      <c r="O164" s="1">
        <v>991042</v>
      </c>
      <c r="P164" s="1">
        <v>20393</v>
      </c>
      <c r="Q164" s="1">
        <v>2.1</v>
      </c>
      <c r="R164" s="1">
        <v>0</v>
      </c>
    </row>
    <row r="165" spans="1:20">
      <c r="A165" s="1">
        <v>107655903</v>
      </c>
      <c r="B165" s="1" t="s">
        <v>567</v>
      </c>
      <c r="C165" s="1" t="s">
        <v>556</v>
      </c>
      <c r="D165" s="1" t="s">
        <v>284</v>
      </c>
      <c r="E165" s="1">
        <v>204</v>
      </c>
      <c r="F165" s="1">
        <v>1</v>
      </c>
      <c r="G165" s="1" t="s">
        <v>16</v>
      </c>
      <c r="H165" s="1">
        <v>10895881</v>
      </c>
      <c r="I165" s="1">
        <v>70724</v>
      </c>
      <c r="J165" s="1">
        <v>0.65</v>
      </c>
      <c r="K165" s="1">
        <v>1210695</v>
      </c>
      <c r="L165" s="1">
        <v>0</v>
      </c>
      <c r="M165" s="1">
        <v>433174.8125</v>
      </c>
      <c r="N165" s="1">
        <v>55.712356567382813</v>
      </c>
      <c r="O165" s="1">
        <v>1805143</v>
      </c>
      <c r="P165" s="1">
        <v>24035</v>
      </c>
      <c r="Q165" s="1">
        <v>1.35</v>
      </c>
      <c r="R165" s="1">
        <v>0</v>
      </c>
    </row>
    <row r="166" spans="1:20">
      <c r="A166" s="1">
        <v>107656303</v>
      </c>
      <c r="B166" s="1" t="s">
        <v>568</v>
      </c>
      <c r="C166" s="1" t="s">
        <v>556</v>
      </c>
      <c r="D166" s="1" t="s">
        <v>284</v>
      </c>
      <c r="E166" s="1">
        <v>202</v>
      </c>
      <c r="F166" s="1">
        <v>1</v>
      </c>
      <c r="G166" s="1" t="s">
        <v>16</v>
      </c>
      <c r="H166" s="1">
        <v>17679300</v>
      </c>
      <c r="I166" s="1">
        <v>165206</v>
      </c>
      <c r="J166" s="1">
        <v>0.94000000000000006</v>
      </c>
      <c r="K166" s="1">
        <v>2854408</v>
      </c>
      <c r="L166" s="1">
        <v>0</v>
      </c>
      <c r="M166" s="1">
        <v>1186754.625</v>
      </c>
      <c r="N166" s="1">
        <v>71.16314697265625</v>
      </c>
      <c r="O166" s="1">
        <v>3010446</v>
      </c>
      <c r="P166" s="1">
        <v>78082</v>
      </c>
      <c r="Q166" s="1">
        <v>2.6599999999999997</v>
      </c>
      <c r="R166" s="1">
        <v>0</v>
      </c>
    </row>
    <row r="167" spans="1:20">
      <c r="A167" s="1">
        <v>107656407</v>
      </c>
      <c r="B167" s="1" t="s">
        <v>666</v>
      </c>
      <c r="C167" s="1" t="s">
        <v>556</v>
      </c>
      <c r="D167" s="1" t="s">
        <v>284</v>
      </c>
      <c r="E167" s="1">
        <v>202</v>
      </c>
      <c r="F167" s="1">
        <v>2</v>
      </c>
      <c r="G167" s="1" t="s">
        <v>594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O167" s="1">
        <v>0</v>
      </c>
      <c r="P167" s="1">
        <v>0</v>
      </c>
      <c r="Q167" s="1">
        <v>0</v>
      </c>
      <c r="R167" s="1">
        <v>986202</v>
      </c>
      <c r="S167" s="1">
        <v>124486</v>
      </c>
      <c r="T167" s="1">
        <v>14.446290969848633</v>
      </c>
    </row>
    <row r="168" spans="1:20">
      <c r="A168" s="1">
        <v>107656502</v>
      </c>
      <c r="B168" s="1" t="s">
        <v>569</v>
      </c>
      <c r="C168" s="1" t="s">
        <v>556</v>
      </c>
      <c r="D168" s="1" t="s">
        <v>284</v>
      </c>
      <c r="E168" s="1">
        <v>201</v>
      </c>
      <c r="F168" s="1">
        <v>1</v>
      </c>
      <c r="G168" s="1" t="s">
        <v>16</v>
      </c>
      <c r="H168" s="1">
        <v>18626062</v>
      </c>
      <c r="I168" s="1">
        <v>88367</v>
      </c>
      <c r="J168" s="1">
        <v>0.48</v>
      </c>
      <c r="K168" s="1">
        <v>4555905</v>
      </c>
      <c r="L168" s="1">
        <v>0</v>
      </c>
      <c r="M168" s="1">
        <v>1942246.5</v>
      </c>
      <c r="N168" s="1">
        <v>74.311416625976563</v>
      </c>
      <c r="O168" s="1">
        <v>3545089</v>
      </c>
      <c r="P168" s="1">
        <v>61117</v>
      </c>
      <c r="Q168" s="1">
        <v>1.7500000000000002</v>
      </c>
      <c r="R168" s="1">
        <v>0</v>
      </c>
    </row>
    <row r="169" spans="1:20">
      <c r="A169" s="1">
        <v>107657103</v>
      </c>
      <c r="B169" s="1" t="s">
        <v>570</v>
      </c>
      <c r="C169" s="1" t="s">
        <v>556</v>
      </c>
      <c r="D169" s="1" t="s">
        <v>284</v>
      </c>
      <c r="E169" s="1">
        <v>207</v>
      </c>
      <c r="F169" s="1">
        <v>1</v>
      </c>
      <c r="G169" s="1" t="s">
        <v>16</v>
      </c>
      <c r="H169" s="1">
        <v>15980344</v>
      </c>
      <c r="I169" s="1">
        <v>55440</v>
      </c>
      <c r="J169" s="1">
        <v>0.35000000000000003</v>
      </c>
      <c r="K169" s="1">
        <v>930915</v>
      </c>
      <c r="L169" s="1">
        <v>0</v>
      </c>
      <c r="M169" s="1">
        <v>175348.890625</v>
      </c>
      <c r="N169" s="1">
        <v>23.207616806030273</v>
      </c>
      <c r="O169" s="1">
        <v>2983843</v>
      </c>
      <c r="P169" s="1">
        <v>20644</v>
      </c>
      <c r="Q169" s="1">
        <v>0.70000000000000007</v>
      </c>
      <c r="R169" s="1">
        <v>0</v>
      </c>
    </row>
    <row r="170" spans="1:20">
      <c r="A170" s="1">
        <v>107657503</v>
      </c>
      <c r="B170" s="1" t="s">
        <v>571</v>
      </c>
      <c r="C170" s="1" t="s">
        <v>556</v>
      </c>
      <c r="D170" s="1" t="s">
        <v>284</v>
      </c>
      <c r="E170" s="1">
        <v>204</v>
      </c>
      <c r="F170" s="1">
        <v>1</v>
      </c>
      <c r="G170" s="1" t="s">
        <v>16</v>
      </c>
      <c r="H170" s="1">
        <v>11154118</v>
      </c>
      <c r="I170" s="1">
        <v>68376</v>
      </c>
      <c r="J170" s="1">
        <v>0.62</v>
      </c>
      <c r="K170" s="1">
        <v>1430679</v>
      </c>
      <c r="L170" s="1">
        <v>0</v>
      </c>
      <c r="M170" s="1">
        <v>536714.0625</v>
      </c>
      <c r="N170" s="1">
        <v>60.037487030029297</v>
      </c>
      <c r="O170" s="1">
        <v>1750464</v>
      </c>
      <c r="P170" s="1">
        <v>28365</v>
      </c>
      <c r="Q170" s="1">
        <v>1.6500000000000001</v>
      </c>
      <c r="R170" s="1">
        <v>0</v>
      </c>
    </row>
    <row r="171" spans="1:20">
      <c r="A171" s="1">
        <v>107658903</v>
      </c>
      <c r="B171" s="1" t="s">
        <v>572</v>
      </c>
      <c r="C171" s="1" t="s">
        <v>556</v>
      </c>
      <c r="D171" s="1" t="s">
        <v>284</v>
      </c>
      <c r="E171" s="1">
        <v>207</v>
      </c>
      <c r="F171" s="1">
        <v>1</v>
      </c>
      <c r="G171" s="1" t="s">
        <v>16</v>
      </c>
      <c r="H171" s="1">
        <v>11115020</v>
      </c>
      <c r="I171" s="1">
        <v>64485</v>
      </c>
      <c r="J171" s="1">
        <v>0.57999999999999996</v>
      </c>
      <c r="K171" s="1">
        <v>1505122</v>
      </c>
      <c r="L171" s="1">
        <v>0</v>
      </c>
      <c r="M171" s="1">
        <v>551929</v>
      </c>
      <c r="N171" s="1">
        <v>57.903175354003906</v>
      </c>
      <c r="O171" s="1">
        <v>1902327</v>
      </c>
      <c r="P171" s="1">
        <v>40563</v>
      </c>
      <c r="Q171" s="1">
        <v>2.1800000000000002</v>
      </c>
      <c r="R171" s="1">
        <v>0</v>
      </c>
    </row>
    <row r="172" spans="1:20">
      <c r="A172" s="1">
        <v>108051003</v>
      </c>
      <c r="B172" s="1" t="s">
        <v>90</v>
      </c>
      <c r="C172" s="1" t="s">
        <v>91</v>
      </c>
      <c r="D172" s="1" t="s">
        <v>70</v>
      </c>
      <c r="E172" s="1">
        <v>122</v>
      </c>
      <c r="F172" s="1">
        <v>1</v>
      </c>
      <c r="G172" s="1" t="s">
        <v>16</v>
      </c>
      <c r="H172" s="1">
        <v>9040100</v>
      </c>
      <c r="I172" s="1">
        <v>71609</v>
      </c>
      <c r="J172" s="1">
        <v>0.8</v>
      </c>
      <c r="K172" s="1">
        <v>673574</v>
      </c>
      <c r="L172" s="1">
        <v>0</v>
      </c>
      <c r="M172" s="1">
        <v>172707.515625</v>
      </c>
      <c r="N172" s="1">
        <v>34.481746673583984</v>
      </c>
      <c r="O172" s="1">
        <v>1559502</v>
      </c>
      <c r="P172" s="1">
        <v>10874</v>
      </c>
      <c r="Q172" s="1">
        <v>0.70000000000000007</v>
      </c>
      <c r="R172" s="1">
        <v>0</v>
      </c>
    </row>
    <row r="173" spans="1:20">
      <c r="A173" s="1">
        <v>108051307</v>
      </c>
      <c r="B173" s="1" t="s">
        <v>603</v>
      </c>
      <c r="C173" s="1" t="s">
        <v>91</v>
      </c>
      <c r="D173" s="1" t="s">
        <v>28</v>
      </c>
      <c r="F173" s="1">
        <v>2</v>
      </c>
      <c r="G173" s="1" t="s">
        <v>594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O173" s="1">
        <v>0</v>
      </c>
      <c r="P173" s="1">
        <v>0</v>
      </c>
      <c r="Q173" s="1">
        <v>0</v>
      </c>
      <c r="R173" s="1">
        <v>543519</v>
      </c>
      <c r="S173" s="1">
        <v>35666</v>
      </c>
      <c r="T173" s="1">
        <v>7.0228981971740723</v>
      </c>
    </row>
    <row r="174" spans="1:20">
      <c r="A174" s="1">
        <v>108051503</v>
      </c>
      <c r="B174" s="1" t="s">
        <v>92</v>
      </c>
      <c r="C174" s="1" t="s">
        <v>91</v>
      </c>
      <c r="D174" s="1" t="s">
        <v>70</v>
      </c>
      <c r="E174" s="1">
        <v>122</v>
      </c>
      <c r="F174" s="1">
        <v>1</v>
      </c>
      <c r="G174" s="1" t="s">
        <v>16</v>
      </c>
      <c r="H174" s="1">
        <v>9352492</v>
      </c>
      <c r="I174" s="1">
        <v>39799</v>
      </c>
      <c r="J174" s="1">
        <v>0.43</v>
      </c>
      <c r="K174" s="1">
        <v>707139</v>
      </c>
      <c r="L174" s="1">
        <v>0</v>
      </c>
      <c r="M174" s="1">
        <v>210834.078125</v>
      </c>
      <c r="N174" s="1">
        <v>42.480754852294922</v>
      </c>
      <c r="O174" s="1">
        <v>1177960</v>
      </c>
      <c r="P174" s="1">
        <v>16465</v>
      </c>
      <c r="Q174" s="1">
        <v>1.4200000000000002</v>
      </c>
      <c r="R174" s="1">
        <v>148116</v>
      </c>
      <c r="S174" s="1">
        <v>-189</v>
      </c>
      <c r="T174" s="1">
        <v>-0.12744008004665375</v>
      </c>
    </row>
    <row r="175" spans="1:20">
      <c r="A175" s="1">
        <v>108053003</v>
      </c>
      <c r="B175" s="1" t="s">
        <v>93</v>
      </c>
      <c r="C175" s="1" t="s">
        <v>91</v>
      </c>
      <c r="D175" s="1" t="s">
        <v>70</v>
      </c>
      <c r="E175" s="1">
        <v>122</v>
      </c>
      <c r="F175" s="1">
        <v>1</v>
      </c>
      <c r="G175" s="1" t="s">
        <v>16</v>
      </c>
      <c r="H175" s="1">
        <v>7823361</v>
      </c>
      <c r="I175" s="1">
        <v>81767</v>
      </c>
      <c r="J175" s="1">
        <v>1.06</v>
      </c>
      <c r="K175" s="1">
        <v>1283767</v>
      </c>
      <c r="L175" s="1">
        <v>0</v>
      </c>
      <c r="M175" s="1">
        <v>518905.40625</v>
      </c>
      <c r="N175" s="1">
        <v>67.843048095703125</v>
      </c>
      <c r="O175" s="1">
        <v>1152983</v>
      </c>
      <c r="P175" s="1">
        <v>29173</v>
      </c>
      <c r="Q175" s="1">
        <v>2.6</v>
      </c>
      <c r="R175" s="1">
        <v>0</v>
      </c>
    </row>
    <row r="176" spans="1:20">
      <c r="A176" s="1">
        <v>108056004</v>
      </c>
      <c r="B176" s="1" t="s">
        <v>94</v>
      </c>
      <c r="C176" s="1" t="s">
        <v>91</v>
      </c>
      <c r="D176" s="1" t="s">
        <v>70</v>
      </c>
      <c r="E176" s="1">
        <v>122</v>
      </c>
      <c r="F176" s="1">
        <v>1</v>
      </c>
      <c r="G176" s="1" t="s">
        <v>16</v>
      </c>
      <c r="H176" s="1">
        <v>6478245</v>
      </c>
      <c r="I176" s="1">
        <v>30691</v>
      </c>
      <c r="J176" s="1">
        <v>0.48</v>
      </c>
      <c r="K176" s="1">
        <v>550685</v>
      </c>
      <c r="L176" s="1">
        <v>0</v>
      </c>
      <c r="M176" s="1">
        <v>178897.515625</v>
      </c>
      <c r="N176" s="1">
        <v>48.118221282958984</v>
      </c>
      <c r="O176" s="1">
        <v>741526</v>
      </c>
      <c r="P176" s="1">
        <v>10194</v>
      </c>
      <c r="Q176" s="1">
        <v>1.39</v>
      </c>
      <c r="R176" s="1">
        <v>162401</v>
      </c>
      <c r="S176" s="1">
        <v>19403</v>
      </c>
      <c r="T176" s="1">
        <v>13.568720817565918</v>
      </c>
    </row>
    <row r="177" spans="1:20">
      <c r="A177" s="1">
        <v>108058003</v>
      </c>
      <c r="B177" s="1" t="s">
        <v>95</v>
      </c>
      <c r="C177" s="1" t="s">
        <v>91</v>
      </c>
      <c r="D177" s="1" t="s">
        <v>70</v>
      </c>
      <c r="E177" s="1">
        <v>122</v>
      </c>
      <c r="F177" s="1">
        <v>1</v>
      </c>
      <c r="G177" s="1" t="s">
        <v>16</v>
      </c>
      <c r="H177" s="1">
        <v>8751093</v>
      </c>
      <c r="I177" s="1">
        <v>42224</v>
      </c>
      <c r="J177" s="1">
        <v>0.48</v>
      </c>
      <c r="K177" s="1">
        <v>801707</v>
      </c>
      <c r="L177" s="1">
        <v>0</v>
      </c>
      <c r="M177" s="1">
        <v>283867.34375</v>
      </c>
      <c r="N177" s="1">
        <v>54.817611694335938</v>
      </c>
      <c r="O177" s="1">
        <v>983007</v>
      </c>
      <c r="P177" s="1">
        <v>22296</v>
      </c>
      <c r="Q177" s="1">
        <v>2.3199999999999998</v>
      </c>
      <c r="R177" s="1">
        <v>0</v>
      </c>
    </row>
    <row r="178" spans="1:20">
      <c r="A178" s="1">
        <v>108070502</v>
      </c>
      <c r="B178" s="1" t="s">
        <v>116</v>
      </c>
      <c r="C178" s="1" t="s">
        <v>117</v>
      </c>
      <c r="D178" s="1" t="s">
        <v>118</v>
      </c>
      <c r="E178" s="1">
        <v>112</v>
      </c>
      <c r="F178" s="1">
        <v>1</v>
      </c>
      <c r="G178" s="1" t="s">
        <v>16</v>
      </c>
      <c r="H178" s="1">
        <v>49491501</v>
      </c>
      <c r="I178" s="1">
        <v>326702</v>
      </c>
      <c r="J178" s="1">
        <v>0.66</v>
      </c>
      <c r="K178" s="1">
        <v>7523806</v>
      </c>
      <c r="L178" s="1">
        <v>0</v>
      </c>
      <c r="M178" s="1">
        <v>3019414.75</v>
      </c>
      <c r="N178" s="1">
        <v>67.032691955566406</v>
      </c>
      <c r="O178" s="1">
        <v>7050940</v>
      </c>
      <c r="P178" s="1">
        <v>227824</v>
      </c>
      <c r="Q178" s="1">
        <v>3.34</v>
      </c>
      <c r="R178" s="1">
        <v>0</v>
      </c>
    </row>
    <row r="179" spans="1:20">
      <c r="A179" s="1">
        <v>108070607</v>
      </c>
      <c r="B179" s="1" t="s">
        <v>606</v>
      </c>
      <c r="C179" s="1" t="s">
        <v>117</v>
      </c>
      <c r="D179" s="1" t="s">
        <v>118</v>
      </c>
      <c r="E179" s="1">
        <v>112</v>
      </c>
      <c r="F179" s="1">
        <v>2</v>
      </c>
      <c r="G179" s="1" t="s">
        <v>594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O179" s="1">
        <v>0</v>
      </c>
      <c r="P179" s="1">
        <v>0</v>
      </c>
      <c r="Q179" s="1">
        <v>0</v>
      </c>
      <c r="R179" s="1">
        <v>1745314</v>
      </c>
      <c r="S179" s="1">
        <v>98274</v>
      </c>
      <c r="T179" s="1">
        <v>5.9667038917541504</v>
      </c>
    </row>
    <row r="180" spans="1:20">
      <c r="A180" s="1">
        <v>108071003</v>
      </c>
      <c r="B180" s="1" t="s">
        <v>119</v>
      </c>
      <c r="C180" s="1" t="s">
        <v>117</v>
      </c>
      <c r="D180" s="1" t="s">
        <v>118</v>
      </c>
      <c r="E180" s="1">
        <v>112</v>
      </c>
      <c r="F180" s="1">
        <v>1</v>
      </c>
      <c r="G180" s="1" t="s">
        <v>16</v>
      </c>
      <c r="H180" s="1">
        <v>7772149</v>
      </c>
      <c r="I180" s="1">
        <v>53878</v>
      </c>
      <c r="J180" s="1">
        <v>0.70000000000000007</v>
      </c>
      <c r="K180" s="1">
        <v>597751</v>
      </c>
      <c r="L180" s="1">
        <v>0</v>
      </c>
      <c r="M180" s="1">
        <v>195773.25</v>
      </c>
      <c r="N180" s="1">
        <v>48.702510833740234</v>
      </c>
      <c r="O180" s="1">
        <v>1013103</v>
      </c>
      <c r="P180" s="1">
        <v>32110</v>
      </c>
      <c r="Q180" s="1">
        <v>3.27</v>
      </c>
      <c r="R180" s="1">
        <v>75462</v>
      </c>
      <c r="S180" s="1">
        <v>-31139</v>
      </c>
      <c r="T180" s="1">
        <v>-29.210794448852539</v>
      </c>
    </row>
    <row r="181" spans="1:20">
      <c r="A181" s="1">
        <v>108071504</v>
      </c>
      <c r="B181" s="1" t="s">
        <v>120</v>
      </c>
      <c r="C181" s="1" t="s">
        <v>117</v>
      </c>
      <c r="D181" s="1" t="s">
        <v>118</v>
      </c>
      <c r="E181" s="1">
        <v>112</v>
      </c>
      <c r="F181" s="1">
        <v>1</v>
      </c>
      <c r="G181" s="1" t="s">
        <v>16</v>
      </c>
      <c r="H181" s="1">
        <v>6522364</v>
      </c>
      <c r="I181" s="1">
        <v>27567</v>
      </c>
      <c r="J181" s="1">
        <v>0.42</v>
      </c>
      <c r="K181" s="1">
        <v>710301</v>
      </c>
      <c r="L181" s="1">
        <v>0</v>
      </c>
      <c r="M181" s="1">
        <v>268623.65625</v>
      </c>
      <c r="N181" s="1">
        <v>60.818977355957031</v>
      </c>
      <c r="O181" s="1">
        <v>767888</v>
      </c>
      <c r="P181" s="1">
        <v>27138</v>
      </c>
      <c r="Q181" s="1">
        <v>3.66</v>
      </c>
      <c r="R181" s="1">
        <v>0</v>
      </c>
    </row>
    <row r="182" spans="1:20">
      <c r="A182" s="1">
        <v>108073503</v>
      </c>
      <c r="B182" s="1" t="s">
        <v>121</v>
      </c>
      <c r="C182" s="1" t="s">
        <v>117</v>
      </c>
      <c r="D182" s="1" t="s">
        <v>118</v>
      </c>
      <c r="E182" s="1">
        <v>112</v>
      </c>
      <c r="F182" s="1">
        <v>1</v>
      </c>
      <c r="G182" s="1" t="s">
        <v>16</v>
      </c>
      <c r="H182" s="1">
        <v>13814151</v>
      </c>
      <c r="I182" s="1">
        <v>71992</v>
      </c>
      <c r="J182" s="1">
        <v>0.52</v>
      </c>
      <c r="K182" s="1">
        <v>794911</v>
      </c>
      <c r="L182" s="1">
        <v>0</v>
      </c>
      <c r="M182" s="1">
        <v>186798.640625</v>
      </c>
      <c r="N182" s="1">
        <v>30.717782974243164</v>
      </c>
      <c r="O182" s="1">
        <v>2542933</v>
      </c>
      <c r="P182" s="1">
        <v>51391</v>
      </c>
      <c r="Q182" s="1">
        <v>2.06</v>
      </c>
      <c r="R182" s="1">
        <v>0</v>
      </c>
    </row>
    <row r="183" spans="1:20">
      <c r="A183" s="1">
        <v>108077503</v>
      </c>
      <c r="B183" s="1" t="s">
        <v>122</v>
      </c>
      <c r="C183" s="1" t="s">
        <v>117</v>
      </c>
      <c r="D183" s="1" t="s">
        <v>118</v>
      </c>
      <c r="E183" s="1">
        <v>112</v>
      </c>
      <c r="F183" s="1">
        <v>1</v>
      </c>
      <c r="G183" s="1" t="s">
        <v>16</v>
      </c>
      <c r="H183" s="1">
        <v>8906214</v>
      </c>
      <c r="I183" s="1">
        <v>46141</v>
      </c>
      <c r="J183" s="1">
        <v>0.52</v>
      </c>
      <c r="K183" s="1">
        <v>1213905</v>
      </c>
      <c r="L183" s="1">
        <v>0</v>
      </c>
      <c r="M183" s="1">
        <v>461233.15625</v>
      </c>
      <c r="N183" s="1">
        <v>61.279453277587891</v>
      </c>
      <c r="O183" s="1">
        <v>1423234</v>
      </c>
      <c r="P183" s="1">
        <v>22367</v>
      </c>
      <c r="Q183" s="1">
        <v>1.6</v>
      </c>
      <c r="R183" s="1">
        <v>94201</v>
      </c>
      <c r="S183" s="1">
        <v>-3799</v>
      </c>
      <c r="T183" s="1">
        <v>-3.876530647277832</v>
      </c>
    </row>
    <row r="184" spans="1:20">
      <c r="A184" s="1">
        <v>108078003</v>
      </c>
      <c r="B184" s="1" t="s">
        <v>123</v>
      </c>
      <c r="C184" s="1" t="s">
        <v>117</v>
      </c>
      <c r="D184" s="1" t="s">
        <v>118</v>
      </c>
      <c r="E184" s="1">
        <v>118</v>
      </c>
      <c r="F184" s="1">
        <v>1</v>
      </c>
      <c r="G184" s="1" t="s">
        <v>16</v>
      </c>
      <c r="H184" s="1">
        <v>10443808</v>
      </c>
      <c r="I184" s="1">
        <v>38080</v>
      </c>
      <c r="J184" s="1">
        <v>0.37</v>
      </c>
      <c r="K184" s="1">
        <v>495831</v>
      </c>
      <c r="L184" s="1">
        <v>0</v>
      </c>
      <c r="M184" s="1">
        <v>93727.40625</v>
      </c>
      <c r="N184" s="1">
        <v>23.309268951416016</v>
      </c>
      <c r="O184" s="1">
        <v>1689808</v>
      </c>
      <c r="P184" s="1">
        <v>21998</v>
      </c>
      <c r="Q184" s="1">
        <v>1.32</v>
      </c>
      <c r="R184" s="1">
        <v>127943</v>
      </c>
      <c r="S184" s="1">
        <v>15340</v>
      </c>
      <c r="T184" s="1">
        <v>13.623083114624023</v>
      </c>
    </row>
    <row r="185" spans="1:20">
      <c r="A185" s="1">
        <v>108079004</v>
      </c>
      <c r="B185" s="1" t="s">
        <v>124</v>
      </c>
      <c r="C185" s="1" t="s">
        <v>117</v>
      </c>
      <c r="D185" s="1" t="s">
        <v>118</v>
      </c>
      <c r="E185" s="1">
        <v>112</v>
      </c>
      <c r="F185" s="1">
        <v>1</v>
      </c>
      <c r="G185" s="1" t="s">
        <v>16</v>
      </c>
      <c r="H185" s="1">
        <v>4157379</v>
      </c>
      <c r="I185" s="1">
        <v>24955</v>
      </c>
      <c r="J185" s="1">
        <v>0.6</v>
      </c>
      <c r="K185" s="1">
        <v>645652</v>
      </c>
      <c r="L185" s="1">
        <v>0</v>
      </c>
      <c r="M185" s="1">
        <v>271434.03125</v>
      </c>
      <c r="N185" s="1">
        <v>72.533668518066406</v>
      </c>
      <c r="O185" s="1">
        <v>458046</v>
      </c>
      <c r="P185" s="1">
        <v>4812</v>
      </c>
      <c r="Q185" s="1">
        <v>1.06</v>
      </c>
      <c r="R185" s="1">
        <v>57869</v>
      </c>
      <c r="S185" s="1">
        <v>102</v>
      </c>
      <c r="T185" s="1">
        <v>0.17657139897346497</v>
      </c>
    </row>
    <row r="186" spans="1:20">
      <c r="A186" s="1">
        <v>108110307</v>
      </c>
      <c r="B186" s="1" t="s">
        <v>612</v>
      </c>
      <c r="C186" s="1" t="s">
        <v>158</v>
      </c>
      <c r="D186" s="1" t="s">
        <v>70</v>
      </c>
      <c r="E186" s="1">
        <v>126</v>
      </c>
      <c r="F186" s="1">
        <v>2</v>
      </c>
      <c r="G186" s="1" t="s">
        <v>594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O186" s="1">
        <v>0</v>
      </c>
      <c r="P186" s="1">
        <v>0</v>
      </c>
      <c r="Q186" s="1">
        <v>0</v>
      </c>
      <c r="R186" s="1">
        <v>1314606</v>
      </c>
      <c r="S186" s="1">
        <v>-33162</v>
      </c>
      <c r="T186" s="1">
        <v>-2.4605123996734619</v>
      </c>
    </row>
    <row r="187" spans="1:20">
      <c r="A187" s="1">
        <v>108110603</v>
      </c>
      <c r="B187" s="1" t="s">
        <v>157</v>
      </c>
      <c r="C187" s="1" t="s">
        <v>158</v>
      </c>
      <c r="D187" s="1" t="s">
        <v>70</v>
      </c>
      <c r="E187" s="1">
        <v>126</v>
      </c>
      <c r="F187" s="1">
        <v>1</v>
      </c>
      <c r="G187" s="1" t="s">
        <v>16</v>
      </c>
      <c r="H187" s="1">
        <v>6866226</v>
      </c>
      <c r="I187" s="1">
        <v>37303</v>
      </c>
      <c r="J187" s="1">
        <v>0.54999999999999993</v>
      </c>
      <c r="K187" s="1">
        <v>1052150</v>
      </c>
      <c r="L187" s="1">
        <v>0</v>
      </c>
      <c r="M187" s="1">
        <v>455167.21875</v>
      </c>
      <c r="N187" s="1">
        <v>76.244621276855469</v>
      </c>
      <c r="O187" s="1">
        <v>752652</v>
      </c>
      <c r="P187" s="1">
        <v>21313</v>
      </c>
      <c r="Q187" s="1">
        <v>2.91</v>
      </c>
      <c r="R187" s="1">
        <v>0</v>
      </c>
    </row>
    <row r="188" spans="1:20">
      <c r="A188" s="1">
        <v>108111203</v>
      </c>
      <c r="B188" s="1" t="s">
        <v>159</v>
      </c>
      <c r="C188" s="1" t="s">
        <v>158</v>
      </c>
      <c r="D188" s="1" t="s">
        <v>70</v>
      </c>
      <c r="E188" s="1">
        <v>121</v>
      </c>
      <c r="F188" s="1">
        <v>1</v>
      </c>
      <c r="G188" s="1" t="s">
        <v>16</v>
      </c>
      <c r="H188" s="1">
        <v>10718560</v>
      </c>
      <c r="I188" s="1">
        <v>52481</v>
      </c>
      <c r="J188" s="1">
        <v>0.49</v>
      </c>
      <c r="K188" s="1">
        <v>554067</v>
      </c>
      <c r="L188" s="1">
        <v>0</v>
      </c>
      <c r="M188" s="1">
        <v>137311.71875</v>
      </c>
      <c r="N188" s="1">
        <v>32.947807312011719</v>
      </c>
      <c r="O188" s="1">
        <v>1264627</v>
      </c>
      <c r="P188" s="1">
        <v>23587</v>
      </c>
      <c r="Q188" s="1">
        <v>1.9</v>
      </c>
      <c r="R188" s="1">
        <v>0</v>
      </c>
    </row>
    <row r="189" spans="1:20">
      <c r="A189" s="1">
        <v>108111303</v>
      </c>
      <c r="B189" s="1" t="s">
        <v>160</v>
      </c>
      <c r="C189" s="1" t="s">
        <v>158</v>
      </c>
      <c r="D189" s="1" t="s">
        <v>70</v>
      </c>
      <c r="E189" s="1">
        <v>126</v>
      </c>
      <c r="F189" s="1">
        <v>1</v>
      </c>
      <c r="G189" s="1" t="s">
        <v>16</v>
      </c>
      <c r="H189" s="1">
        <v>8333588</v>
      </c>
      <c r="I189" s="1">
        <v>44290</v>
      </c>
      <c r="J189" s="1">
        <v>0.53</v>
      </c>
      <c r="K189" s="1">
        <v>461606</v>
      </c>
      <c r="M189" s="1">
        <v>0</v>
      </c>
      <c r="N189" s="1">
        <v>0</v>
      </c>
      <c r="O189" s="1">
        <v>1300296</v>
      </c>
      <c r="P189" s="1">
        <v>17171</v>
      </c>
      <c r="Q189" s="1">
        <v>1.34</v>
      </c>
      <c r="R189" s="1">
        <v>0</v>
      </c>
    </row>
    <row r="190" spans="1:20">
      <c r="A190" s="1">
        <v>108111403</v>
      </c>
      <c r="B190" s="1" t="s">
        <v>161</v>
      </c>
      <c r="C190" s="1" t="s">
        <v>158</v>
      </c>
      <c r="D190" s="1" t="s">
        <v>70</v>
      </c>
      <c r="E190" s="1">
        <v>125</v>
      </c>
      <c r="F190" s="1">
        <v>1</v>
      </c>
      <c r="G190" s="1" t="s">
        <v>16</v>
      </c>
      <c r="H190" s="1">
        <v>6556257</v>
      </c>
      <c r="I190" s="1">
        <v>44747</v>
      </c>
      <c r="J190" s="1">
        <v>0.69</v>
      </c>
      <c r="K190" s="1">
        <v>271026</v>
      </c>
      <c r="M190" s="1">
        <v>0</v>
      </c>
      <c r="N190" s="1">
        <v>0</v>
      </c>
      <c r="O190" s="1">
        <v>761963</v>
      </c>
      <c r="P190" s="1">
        <v>16500</v>
      </c>
      <c r="Q190" s="1">
        <v>2.21</v>
      </c>
      <c r="R190" s="1">
        <v>0</v>
      </c>
    </row>
    <row r="191" spans="1:20">
      <c r="A191" s="1">
        <v>108112003</v>
      </c>
      <c r="B191" s="1" t="s">
        <v>162</v>
      </c>
      <c r="C191" s="1" t="s">
        <v>158</v>
      </c>
      <c r="D191" s="1" t="s">
        <v>70</v>
      </c>
      <c r="E191" s="1">
        <v>125</v>
      </c>
      <c r="F191" s="1">
        <v>1</v>
      </c>
      <c r="G191" s="1" t="s">
        <v>16</v>
      </c>
      <c r="H191" s="1">
        <v>7044065</v>
      </c>
      <c r="I191" s="1">
        <v>58273</v>
      </c>
      <c r="J191" s="1">
        <v>0.83</v>
      </c>
      <c r="K191" s="1">
        <v>670719</v>
      </c>
      <c r="L191" s="1">
        <v>0</v>
      </c>
      <c r="M191" s="1">
        <v>256120</v>
      </c>
      <c r="N191" s="1">
        <v>61.775352478027344</v>
      </c>
      <c r="O191" s="1">
        <v>812975</v>
      </c>
      <c r="P191" s="1">
        <v>31996</v>
      </c>
      <c r="Q191" s="1">
        <v>4.1000000000000005</v>
      </c>
      <c r="R191" s="1">
        <v>0</v>
      </c>
    </row>
    <row r="192" spans="1:20">
      <c r="A192" s="1">
        <v>108112203</v>
      </c>
      <c r="B192" s="1" t="s">
        <v>163</v>
      </c>
      <c r="C192" s="1" t="s">
        <v>158</v>
      </c>
      <c r="D192" s="1" t="s">
        <v>70</v>
      </c>
      <c r="E192" s="1">
        <v>125</v>
      </c>
      <c r="F192" s="1">
        <v>1</v>
      </c>
      <c r="G192" s="1" t="s">
        <v>16</v>
      </c>
      <c r="H192" s="1">
        <v>13731227</v>
      </c>
      <c r="I192" s="1">
        <v>60104</v>
      </c>
      <c r="J192" s="1">
        <v>0.44</v>
      </c>
      <c r="K192" s="1">
        <v>892327</v>
      </c>
      <c r="L192" s="1">
        <v>0</v>
      </c>
      <c r="M192" s="1">
        <v>247297.71875</v>
      </c>
      <c r="N192" s="1">
        <v>38.338993072509766</v>
      </c>
      <c r="O192" s="1">
        <v>1644675</v>
      </c>
      <c r="P192" s="1">
        <v>28253</v>
      </c>
      <c r="Q192" s="1">
        <v>1.7500000000000002</v>
      </c>
      <c r="R192" s="1">
        <v>0</v>
      </c>
    </row>
    <row r="193" spans="1:20">
      <c r="A193" s="1">
        <v>108112502</v>
      </c>
      <c r="B193" s="1" t="s">
        <v>164</v>
      </c>
      <c r="C193" s="1" t="s">
        <v>158</v>
      </c>
      <c r="D193" s="1" t="s">
        <v>70</v>
      </c>
      <c r="E193" s="1">
        <v>121</v>
      </c>
      <c r="F193" s="1">
        <v>1</v>
      </c>
      <c r="G193" s="1" t="s">
        <v>16</v>
      </c>
      <c r="H193" s="1">
        <v>29744867</v>
      </c>
      <c r="I193" s="1">
        <v>378776</v>
      </c>
      <c r="J193" s="1">
        <v>1.29</v>
      </c>
      <c r="K193" s="1">
        <v>6414131</v>
      </c>
      <c r="L193" s="1">
        <v>0</v>
      </c>
      <c r="M193" s="1">
        <v>2869893</v>
      </c>
      <c r="N193" s="1">
        <v>80.973487854003906</v>
      </c>
      <c r="O193" s="1">
        <v>3717751</v>
      </c>
      <c r="P193" s="1">
        <v>202622</v>
      </c>
      <c r="Q193" s="1">
        <v>5.76</v>
      </c>
      <c r="R193" s="1">
        <v>673655</v>
      </c>
      <c r="S193" s="1">
        <v>43772</v>
      </c>
      <c r="T193" s="1">
        <v>6.9492268562316895</v>
      </c>
    </row>
    <row r="194" spans="1:20">
      <c r="A194" s="1">
        <v>108112607</v>
      </c>
      <c r="B194" s="1" t="s">
        <v>613</v>
      </c>
      <c r="C194" s="1" t="s">
        <v>158</v>
      </c>
      <c r="D194" s="1" t="s">
        <v>70</v>
      </c>
      <c r="E194" s="1">
        <v>125</v>
      </c>
      <c r="F194" s="1">
        <v>2</v>
      </c>
      <c r="G194" s="1" t="s">
        <v>594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O194" s="1">
        <v>0</v>
      </c>
      <c r="P194" s="1">
        <v>0</v>
      </c>
      <c r="Q194" s="1">
        <v>0</v>
      </c>
      <c r="R194" s="1">
        <v>992204</v>
      </c>
      <c r="S194" s="1">
        <v>84901</v>
      </c>
      <c r="T194" s="1">
        <v>9.357513427734375</v>
      </c>
    </row>
    <row r="195" spans="1:20">
      <c r="A195" s="1">
        <v>108114503</v>
      </c>
      <c r="B195" s="1" t="s">
        <v>165</v>
      </c>
      <c r="C195" s="1" t="s">
        <v>158</v>
      </c>
      <c r="D195" s="1" t="s">
        <v>70</v>
      </c>
      <c r="E195" s="1">
        <v>121</v>
      </c>
      <c r="F195" s="1">
        <v>1</v>
      </c>
      <c r="G195" s="1" t="s">
        <v>16</v>
      </c>
      <c r="H195" s="1">
        <v>10161552</v>
      </c>
      <c r="I195" s="1">
        <v>65755</v>
      </c>
      <c r="J195" s="1">
        <v>0.65</v>
      </c>
      <c r="K195" s="1">
        <v>905816</v>
      </c>
      <c r="L195" s="1">
        <v>0</v>
      </c>
      <c r="M195" s="1">
        <v>331882</v>
      </c>
      <c r="N195" s="1">
        <v>57.825817108154297</v>
      </c>
      <c r="O195" s="1">
        <v>1033741</v>
      </c>
      <c r="P195" s="1">
        <v>25665</v>
      </c>
      <c r="Q195" s="1">
        <v>2.5499999999999998</v>
      </c>
      <c r="R195" s="1">
        <v>0</v>
      </c>
    </row>
    <row r="196" spans="1:20">
      <c r="A196" s="1">
        <v>108116003</v>
      </c>
      <c r="B196" s="1" t="s">
        <v>166</v>
      </c>
      <c r="C196" s="1" t="s">
        <v>158</v>
      </c>
      <c r="D196" s="1" t="s">
        <v>70</v>
      </c>
      <c r="E196" s="1">
        <v>125</v>
      </c>
      <c r="F196" s="1">
        <v>1</v>
      </c>
      <c r="G196" s="1" t="s">
        <v>16</v>
      </c>
      <c r="H196" s="1">
        <v>10551201</v>
      </c>
      <c r="I196" s="1">
        <v>39670</v>
      </c>
      <c r="J196" s="1">
        <v>0.38</v>
      </c>
      <c r="K196" s="1">
        <v>1016529</v>
      </c>
      <c r="L196" s="1">
        <v>0</v>
      </c>
      <c r="M196" s="1">
        <v>351617.96875</v>
      </c>
      <c r="N196" s="1">
        <v>52.8819580078125</v>
      </c>
      <c r="O196" s="1">
        <v>1502374</v>
      </c>
      <c r="P196" s="1">
        <v>39903</v>
      </c>
      <c r="Q196" s="1">
        <v>2.73</v>
      </c>
      <c r="R196" s="1">
        <v>0</v>
      </c>
    </row>
    <row r="197" spans="1:20">
      <c r="A197" s="1">
        <v>108116303</v>
      </c>
      <c r="B197" s="1" t="s">
        <v>167</v>
      </c>
      <c r="C197" s="1" t="s">
        <v>158</v>
      </c>
      <c r="D197" s="1" t="s">
        <v>70</v>
      </c>
      <c r="E197" s="1">
        <v>125</v>
      </c>
      <c r="F197" s="1">
        <v>1</v>
      </c>
      <c r="G197" s="1" t="s">
        <v>16</v>
      </c>
      <c r="H197" s="1">
        <v>7573503</v>
      </c>
      <c r="I197" s="1">
        <v>43680</v>
      </c>
      <c r="J197" s="1">
        <v>0.57999999999999996</v>
      </c>
      <c r="K197" s="1">
        <v>544062</v>
      </c>
      <c r="L197" s="1">
        <v>0</v>
      </c>
      <c r="M197" s="1">
        <v>178805.34375</v>
      </c>
      <c r="N197" s="1">
        <v>48.953346252441406</v>
      </c>
      <c r="O197" s="1">
        <v>790755</v>
      </c>
      <c r="P197" s="1">
        <v>15200</v>
      </c>
      <c r="Q197" s="1">
        <v>1.96</v>
      </c>
      <c r="R197" s="1">
        <v>0</v>
      </c>
    </row>
    <row r="198" spans="1:20">
      <c r="A198" s="1">
        <v>108116503</v>
      </c>
      <c r="B198" s="1" t="s">
        <v>168</v>
      </c>
      <c r="C198" s="1" t="s">
        <v>158</v>
      </c>
      <c r="D198" s="1" t="s">
        <v>70</v>
      </c>
      <c r="E198" s="1">
        <v>122</v>
      </c>
      <c r="F198" s="1">
        <v>1</v>
      </c>
      <c r="G198" s="1" t="s">
        <v>16</v>
      </c>
      <c r="H198" s="1">
        <v>4314015</v>
      </c>
      <c r="I198" s="1">
        <v>46354</v>
      </c>
      <c r="J198" s="1">
        <v>1.0900000000000001</v>
      </c>
      <c r="K198" s="1">
        <v>375763</v>
      </c>
      <c r="L198" s="1">
        <v>0</v>
      </c>
      <c r="M198" s="1">
        <v>118460.2734375</v>
      </c>
      <c r="N198" s="1">
        <v>46.039257049560547</v>
      </c>
      <c r="O198" s="1">
        <v>931241</v>
      </c>
      <c r="P198" s="1">
        <v>31373</v>
      </c>
      <c r="Q198" s="1">
        <v>3.49</v>
      </c>
      <c r="R198" s="1">
        <v>0</v>
      </c>
    </row>
    <row r="199" spans="1:20">
      <c r="A199" s="1">
        <v>108118503</v>
      </c>
      <c r="B199" s="1" t="s">
        <v>169</v>
      </c>
      <c r="C199" s="1" t="s">
        <v>158</v>
      </c>
      <c r="D199" s="1" t="s">
        <v>70</v>
      </c>
      <c r="E199" s="1">
        <v>125</v>
      </c>
      <c r="F199" s="1">
        <v>1</v>
      </c>
      <c r="G199" s="1" t="s">
        <v>16</v>
      </c>
      <c r="H199" s="1">
        <v>5080369</v>
      </c>
      <c r="I199" s="1">
        <v>40959</v>
      </c>
      <c r="J199" s="1">
        <v>0.80999999999999994</v>
      </c>
      <c r="K199" s="1">
        <v>1985123</v>
      </c>
      <c r="L199" s="1">
        <v>0</v>
      </c>
      <c r="M199" s="1">
        <v>803824.8125</v>
      </c>
      <c r="N199" s="1">
        <v>68.045890808105469</v>
      </c>
      <c r="O199" s="1">
        <v>1282514</v>
      </c>
      <c r="P199" s="1">
        <v>57651</v>
      </c>
      <c r="Q199" s="1">
        <v>4.71</v>
      </c>
      <c r="R199" s="1">
        <v>0</v>
      </c>
    </row>
    <row r="200" spans="1:20">
      <c r="A200" s="1">
        <v>108561003</v>
      </c>
      <c r="B200" s="1" t="s">
        <v>501</v>
      </c>
      <c r="C200" s="1" t="s">
        <v>502</v>
      </c>
      <c r="D200" s="1" t="s">
        <v>70</v>
      </c>
      <c r="E200" s="1">
        <v>123</v>
      </c>
      <c r="F200" s="1">
        <v>1</v>
      </c>
      <c r="G200" s="1" t="s">
        <v>16</v>
      </c>
      <c r="H200" s="1">
        <v>5887991</v>
      </c>
      <c r="I200" s="1">
        <v>56161</v>
      </c>
      <c r="J200" s="1">
        <v>0.96</v>
      </c>
      <c r="K200" s="1">
        <v>327342</v>
      </c>
      <c r="L200" s="1">
        <v>0</v>
      </c>
      <c r="M200" s="1">
        <v>88148.53125</v>
      </c>
      <c r="N200" s="1">
        <v>36.852397918701172</v>
      </c>
      <c r="O200" s="1">
        <v>666046</v>
      </c>
      <c r="P200" s="1">
        <v>14598</v>
      </c>
      <c r="Q200" s="1">
        <v>2.2399999999999998</v>
      </c>
      <c r="R200" s="1">
        <v>40171</v>
      </c>
      <c r="S200" s="1">
        <v>397</v>
      </c>
      <c r="T200" s="1">
        <v>0.99813950061798096</v>
      </c>
    </row>
    <row r="201" spans="1:20">
      <c r="A201" s="1">
        <v>108561803</v>
      </c>
      <c r="B201" s="1" t="s">
        <v>503</v>
      </c>
      <c r="C201" s="1" t="s">
        <v>502</v>
      </c>
      <c r="D201" s="1" t="s">
        <v>70</v>
      </c>
      <c r="E201" s="1">
        <v>123</v>
      </c>
      <c r="F201" s="1">
        <v>1</v>
      </c>
      <c r="G201" s="1" t="s">
        <v>16</v>
      </c>
      <c r="H201" s="1">
        <v>7213666</v>
      </c>
      <c r="I201" s="1">
        <v>26926</v>
      </c>
      <c r="J201" s="1">
        <v>0.37</v>
      </c>
      <c r="K201" s="1">
        <v>302058</v>
      </c>
      <c r="L201" s="1">
        <v>0</v>
      </c>
      <c r="M201" s="1">
        <v>65121.73046875</v>
      </c>
      <c r="N201" s="1">
        <v>27.484914779663086</v>
      </c>
      <c r="O201" s="1">
        <v>847865</v>
      </c>
      <c r="P201" s="1">
        <v>14989</v>
      </c>
      <c r="Q201" s="1">
        <v>1.7999999999999998</v>
      </c>
      <c r="R201" s="1">
        <v>0</v>
      </c>
    </row>
    <row r="202" spans="1:20">
      <c r="A202" s="1">
        <v>108565203</v>
      </c>
      <c r="B202" s="1" t="s">
        <v>504</v>
      </c>
      <c r="C202" s="1" t="s">
        <v>502</v>
      </c>
      <c r="D202" s="1" t="s">
        <v>70</v>
      </c>
      <c r="E202" s="1">
        <v>123</v>
      </c>
      <c r="F202" s="1">
        <v>1</v>
      </c>
      <c r="G202" s="1" t="s">
        <v>16</v>
      </c>
      <c r="H202" s="1">
        <v>8066588</v>
      </c>
      <c r="I202" s="1">
        <v>34891</v>
      </c>
      <c r="J202" s="1">
        <v>0.43</v>
      </c>
      <c r="K202" s="1">
        <v>198784</v>
      </c>
      <c r="M202" s="1">
        <v>0</v>
      </c>
      <c r="N202" s="1">
        <v>0</v>
      </c>
      <c r="O202" s="1">
        <v>781272</v>
      </c>
      <c r="P202" s="1">
        <v>14698</v>
      </c>
      <c r="Q202" s="1">
        <v>1.92</v>
      </c>
      <c r="R202" s="1">
        <v>26646</v>
      </c>
      <c r="S202" s="1">
        <v>432</v>
      </c>
      <c r="T202" s="1">
        <v>1.6479743719100952</v>
      </c>
    </row>
    <row r="203" spans="1:20">
      <c r="A203" s="1">
        <v>108565503</v>
      </c>
      <c r="B203" s="1" t="s">
        <v>505</v>
      </c>
      <c r="C203" s="1" t="s">
        <v>502</v>
      </c>
      <c r="D203" s="1" t="s">
        <v>70</v>
      </c>
      <c r="E203" s="1">
        <v>123</v>
      </c>
      <c r="F203" s="1">
        <v>1</v>
      </c>
      <c r="G203" s="1" t="s">
        <v>16</v>
      </c>
      <c r="H203" s="1">
        <v>8805522</v>
      </c>
      <c r="I203" s="1">
        <v>58042</v>
      </c>
      <c r="J203" s="1">
        <v>0.66</v>
      </c>
      <c r="K203" s="1">
        <v>705707</v>
      </c>
      <c r="L203" s="1">
        <v>0</v>
      </c>
      <c r="M203" s="1">
        <v>239900.015625</v>
      </c>
      <c r="N203" s="1">
        <v>51.502021789550781</v>
      </c>
      <c r="O203" s="1">
        <v>1045929</v>
      </c>
      <c r="P203" s="1">
        <v>29991</v>
      </c>
      <c r="Q203" s="1">
        <v>2.9499999999999997</v>
      </c>
      <c r="R203" s="1">
        <v>0</v>
      </c>
    </row>
    <row r="204" spans="1:20">
      <c r="A204" s="1">
        <v>108566303</v>
      </c>
      <c r="B204" s="1" t="s">
        <v>506</v>
      </c>
      <c r="C204" s="1" t="s">
        <v>502</v>
      </c>
      <c r="D204" s="1" t="s">
        <v>70</v>
      </c>
      <c r="E204" s="1">
        <v>123</v>
      </c>
      <c r="F204" s="1">
        <v>1</v>
      </c>
      <c r="G204" s="1" t="s">
        <v>16</v>
      </c>
      <c r="H204" s="1">
        <v>4444132</v>
      </c>
      <c r="I204" s="1">
        <v>20920</v>
      </c>
      <c r="J204" s="1">
        <v>0.47000000000000003</v>
      </c>
      <c r="K204" s="1">
        <v>73578</v>
      </c>
      <c r="M204" s="1">
        <v>0</v>
      </c>
      <c r="N204" s="1">
        <v>0</v>
      </c>
      <c r="O204" s="1">
        <v>490502</v>
      </c>
      <c r="P204" s="1">
        <v>884</v>
      </c>
      <c r="Q204" s="1">
        <v>0.18</v>
      </c>
      <c r="R204" s="1">
        <v>0</v>
      </c>
    </row>
    <row r="205" spans="1:20">
      <c r="A205" s="1">
        <v>108567004</v>
      </c>
      <c r="B205" s="1" t="s">
        <v>507</v>
      </c>
      <c r="C205" s="1" t="s">
        <v>502</v>
      </c>
      <c r="D205" s="1" t="s">
        <v>70</v>
      </c>
      <c r="E205" s="1">
        <v>123</v>
      </c>
      <c r="F205" s="1">
        <v>1</v>
      </c>
      <c r="G205" s="1" t="s">
        <v>16</v>
      </c>
      <c r="H205" s="1">
        <v>2129561</v>
      </c>
      <c r="I205" s="1">
        <v>7419</v>
      </c>
      <c r="J205" s="1">
        <v>0.35000000000000003</v>
      </c>
      <c r="K205" s="1">
        <v>52080</v>
      </c>
      <c r="M205" s="1">
        <v>0</v>
      </c>
      <c r="N205" s="1">
        <v>0</v>
      </c>
      <c r="O205" s="1">
        <v>261863</v>
      </c>
      <c r="P205" s="1">
        <v>929</v>
      </c>
      <c r="Q205" s="1">
        <v>0.36</v>
      </c>
      <c r="R205" s="1">
        <v>26126</v>
      </c>
      <c r="S205" s="1">
        <v>-40245</v>
      </c>
      <c r="T205" s="1">
        <v>-60.636421203613281</v>
      </c>
    </row>
    <row r="206" spans="1:20">
      <c r="A206" s="1">
        <v>108567204</v>
      </c>
      <c r="B206" s="1" t="s">
        <v>508</v>
      </c>
      <c r="C206" s="1" t="s">
        <v>502</v>
      </c>
      <c r="D206" s="1" t="s">
        <v>70</v>
      </c>
      <c r="E206" s="1">
        <v>123</v>
      </c>
      <c r="F206" s="1">
        <v>1</v>
      </c>
      <c r="G206" s="1" t="s">
        <v>16</v>
      </c>
      <c r="H206" s="1">
        <v>4276457</v>
      </c>
      <c r="I206" s="1">
        <v>10882</v>
      </c>
      <c r="J206" s="1">
        <v>0.26</v>
      </c>
      <c r="K206" s="1">
        <v>114785</v>
      </c>
      <c r="M206" s="1">
        <v>0</v>
      </c>
      <c r="N206" s="1">
        <v>0</v>
      </c>
      <c r="O206" s="1">
        <v>486008</v>
      </c>
      <c r="P206" s="1">
        <v>6058</v>
      </c>
      <c r="Q206" s="1">
        <v>1.26</v>
      </c>
      <c r="R206" s="1">
        <v>0</v>
      </c>
    </row>
    <row r="207" spans="1:20">
      <c r="A207" s="1">
        <v>108567404</v>
      </c>
      <c r="B207" s="1" t="s">
        <v>509</v>
      </c>
      <c r="C207" s="1" t="s">
        <v>502</v>
      </c>
      <c r="D207" s="1" t="s">
        <v>70</v>
      </c>
      <c r="E207" s="1">
        <v>123</v>
      </c>
      <c r="F207" s="1">
        <v>1</v>
      </c>
      <c r="G207" s="1" t="s">
        <v>16</v>
      </c>
      <c r="H207" s="1">
        <v>1780227</v>
      </c>
      <c r="I207" s="1">
        <v>13729</v>
      </c>
      <c r="J207" s="1">
        <v>0.77999999999999992</v>
      </c>
      <c r="K207" s="1">
        <v>35845</v>
      </c>
      <c r="M207" s="1">
        <v>0</v>
      </c>
      <c r="N207" s="1">
        <v>0</v>
      </c>
      <c r="O207" s="1">
        <v>253200</v>
      </c>
      <c r="P207" s="1">
        <v>4246</v>
      </c>
      <c r="Q207" s="1">
        <v>1.71</v>
      </c>
      <c r="R207" s="1">
        <v>0</v>
      </c>
    </row>
    <row r="208" spans="1:20">
      <c r="A208" s="1">
        <v>108567703</v>
      </c>
      <c r="B208" s="1" t="s">
        <v>510</v>
      </c>
      <c r="C208" s="1" t="s">
        <v>502</v>
      </c>
      <c r="D208" s="1" t="s">
        <v>70</v>
      </c>
      <c r="E208" s="1">
        <v>123</v>
      </c>
      <c r="F208" s="1">
        <v>1</v>
      </c>
      <c r="G208" s="1" t="s">
        <v>16</v>
      </c>
      <c r="H208" s="1">
        <v>10595230</v>
      </c>
      <c r="I208" s="1">
        <v>107499</v>
      </c>
      <c r="J208" s="1">
        <v>1.02</v>
      </c>
      <c r="K208" s="1">
        <v>482875</v>
      </c>
      <c r="L208" s="1">
        <v>0</v>
      </c>
      <c r="M208" s="1">
        <v>89089.4375</v>
      </c>
      <c r="N208" s="1">
        <v>22.623846054077148</v>
      </c>
      <c r="O208" s="1">
        <v>1908340</v>
      </c>
      <c r="P208" s="1">
        <v>50954</v>
      </c>
      <c r="Q208" s="1">
        <v>2.74</v>
      </c>
      <c r="R208" s="1">
        <v>80178</v>
      </c>
      <c r="S208" s="1">
        <v>329</v>
      </c>
      <c r="T208" s="1">
        <v>0.41202771663665771</v>
      </c>
    </row>
    <row r="209" spans="1:20">
      <c r="A209" s="1">
        <v>108567807</v>
      </c>
      <c r="B209" s="1" t="s">
        <v>657</v>
      </c>
      <c r="C209" s="1" t="s">
        <v>502</v>
      </c>
      <c r="D209" s="1" t="s">
        <v>70</v>
      </c>
      <c r="E209" s="1">
        <v>123</v>
      </c>
      <c r="F209" s="1">
        <v>2</v>
      </c>
      <c r="G209" s="1" t="s">
        <v>594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O209" s="1">
        <v>0</v>
      </c>
      <c r="P209" s="1">
        <v>0</v>
      </c>
      <c r="Q209" s="1">
        <v>0</v>
      </c>
      <c r="R209" s="1">
        <v>904363</v>
      </c>
      <c r="S209" s="1">
        <v>-21337</v>
      </c>
      <c r="T209" s="1">
        <v>-2.3049583435058594</v>
      </c>
    </row>
    <row r="210" spans="1:20">
      <c r="A210" s="1">
        <v>108568404</v>
      </c>
      <c r="B210" s="1" t="s">
        <v>511</v>
      </c>
      <c r="C210" s="1" t="s">
        <v>502</v>
      </c>
      <c r="D210" s="1" t="s">
        <v>70</v>
      </c>
      <c r="E210" s="1">
        <v>123</v>
      </c>
      <c r="F210" s="1">
        <v>1</v>
      </c>
      <c r="G210" s="1" t="s">
        <v>16</v>
      </c>
      <c r="H210" s="1">
        <v>2582219</v>
      </c>
      <c r="I210" s="1">
        <v>6403</v>
      </c>
      <c r="J210" s="1">
        <v>0.25</v>
      </c>
      <c r="K210" s="1">
        <v>72367</v>
      </c>
      <c r="M210" s="1">
        <v>0</v>
      </c>
      <c r="N210" s="1">
        <v>0</v>
      </c>
      <c r="O210" s="1">
        <v>328337</v>
      </c>
      <c r="P210" s="1">
        <v>6260</v>
      </c>
      <c r="Q210" s="1">
        <v>1.94</v>
      </c>
      <c r="R210" s="1">
        <v>0</v>
      </c>
    </row>
    <row r="211" spans="1:20">
      <c r="A211" s="1">
        <v>108569103</v>
      </c>
      <c r="B211" s="1" t="s">
        <v>512</v>
      </c>
      <c r="C211" s="1" t="s">
        <v>502</v>
      </c>
      <c r="D211" s="1" t="s">
        <v>70</v>
      </c>
      <c r="E211" s="1">
        <v>122</v>
      </c>
      <c r="F211" s="1">
        <v>1</v>
      </c>
      <c r="G211" s="1" t="s">
        <v>16</v>
      </c>
      <c r="H211" s="1">
        <v>10448350</v>
      </c>
      <c r="I211" s="1">
        <v>70994</v>
      </c>
      <c r="J211" s="1">
        <v>0.67999999999999994</v>
      </c>
      <c r="K211" s="1">
        <v>1121711</v>
      </c>
      <c r="L211" s="1">
        <v>0</v>
      </c>
      <c r="M211" s="1">
        <v>440010.59375</v>
      </c>
      <c r="N211" s="1">
        <v>64.546035766601563</v>
      </c>
      <c r="O211" s="1">
        <v>1152526</v>
      </c>
      <c r="P211" s="1">
        <v>35208</v>
      </c>
      <c r="Q211" s="1">
        <v>3.15</v>
      </c>
      <c r="R211" s="1">
        <v>0</v>
      </c>
    </row>
    <row r="212" spans="1:20">
      <c r="A212" s="1">
        <v>109122703</v>
      </c>
      <c r="B212" s="1" t="s">
        <v>170</v>
      </c>
      <c r="C212" s="1" t="s">
        <v>171</v>
      </c>
      <c r="D212" s="1" t="s">
        <v>118</v>
      </c>
      <c r="E212" s="1">
        <v>118</v>
      </c>
      <c r="F212" s="1">
        <v>1</v>
      </c>
      <c r="G212" s="1" t="s">
        <v>16</v>
      </c>
      <c r="H212" s="1">
        <v>6924877</v>
      </c>
      <c r="I212" s="1">
        <v>60493</v>
      </c>
      <c r="J212" s="1">
        <v>0.88</v>
      </c>
      <c r="K212" s="1">
        <v>436531</v>
      </c>
      <c r="L212" s="1">
        <v>0</v>
      </c>
      <c r="M212" s="1">
        <v>145766.484375</v>
      </c>
      <c r="N212" s="1">
        <v>50.13214111328125</v>
      </c>
      <c r="O212" s="1">
        <v>831233</v>
      </c>
      <c r="P212" s="1">
        <v>10571</v>
      </c>
      <c r="Q212" s="1">
        <v>1.29</v>
      </c>
      <c r="R212" s="1">
        <v>0</v>
      </c>
    </row>
    <row r="213" spans="1:20">
      <c r="A213" s="1">
        <v>109243503</v>
      </c>
      <c r="B213" s="1" t="s">
        <v>264</v>
      </c>
      <c r="C213" s="1" t="s">
        <v>265</v>
      </c>
      <c r="D213" s="1" t="s">
        <v>118</v>
      </c>
      <c r="E213" s="1">
        <v>116</v>
      </c>
      <c r="F213" s="1">
        <v>1</v>
      </c>
      <c r="G213" s="1" t="s">
        <v>16</v>
      </c>
      <c r="H213" s="1">
        <v>5914229</v>
      </c>
      <c r="I213" s="1">
        <v>29449</v>
      </c>
      <c r="J213" s="1">
        <v>0.5</v>
      </c>
      <c r="K213" s="1">
        <v>478610</v>
      </c>
      <c r="L213" s="1">
        <v>0</v>
      </c>
      <c r="M213" s="1">
        <v>172500.78125</v>
      </c>
      <c r="N213" s="1">
        <v>56.352691650390625</v>
      </c>
      <c r="O213" s="1">
        <v>634280</v>
      </c>
      <c r="P213" s="1">
        <v>16251</v>
      </c>
      <c r="Q213" s="1">
        <v>2.63</v>
      </c>
      <c r="R213" s="1">
        <v>0</v>
      </c>
    </row>
    <row r="214" spans="1:20">
      <c r="A214" s="1">
        <v>109246003</v>
      </c>
      <c r="B214" s="1" t="s">
        <v>266</v>
      </c>
      <c r="C214" s="1" t="s">
        <v>265</v>
      </c>
      <c r="D214" s="1" t="s">
        <v>118</v>
      </c>
      <c r="E214" s="1">
        <v>116</v>
      </c>
      <c r="F214" s="1">
        <v>1</v>
      </c>
      <c r="G214" s="1" t="s">
        <v>16</v>
      </c>
      <c r="H214" s="1">
        <v>5900520</v>
      </c>
      <c r="I214" s="1">
        <v>44751</v>
      </c>
      <c r="J214" s="1">
        <v>0.76</v>
      </c>
      <c r="K214" s="1">
        <v>428794</v>
      </c>
      <c r="L214" s="1">
        <v>0</v>
      </c>
      <c r="M214" s="1">
        <v>134768.34375</v>
      </c>
      <c r="N214" s="1">
        <v>45.835575103759766</v>
      </c>
      <c r="O214" s="1">
        <v>849080</v>
      </c>
      <c r="P214" s="1">
        <v>17454</v>
      </c>
      <c r="Q214" s="1">
        <v>2.1</v>
      </c>
      <c r="R214" s="1">
        <v>10721</v>
      </c>
      <c r="S214" s="1">
        <v>-7833</v>
      </c>
      <c r="T214" s="1">
        <v>-42.217311859130859</v>
      </c>
    </row>
    <row r="215" spans="1:20">
      <c r="A215" s="1">
        <v>109248003</v>
      </c>
      <c r="B215" s="1" t="s">
        <v>267</v>
      </c>
      <c r="C215" s="1" t="s">
        <v>265</v>
      </c>
      <c r="D215" s="1" t="s">
        <v>118</v>
      </c>
      <c r="E215" s="1">
        <v>113</v>
      </c>
      <c r="F215" s="1">
        <v>1</v>
      </c>
      <c r="G215" s="1" t="s">
        <v>16</v>
      </c>
      <c r="H215" s="1">
        <v>7726498</v>
      </c>
      <c r="I215" s="1">
        <v>64866</v>
      </c>
      <c r="J215" s="1">
        <v>0.85000000000000009</v>
      </c>
      <c r="K215" s="1">
        <v>1224008</v>
      </c>
      <c r="L215" s="1">
        <v>0</v>
      </c>
      <c r="M215" s="1">
        <v>458826.4375</v>
      </c>
      <c r="N215" s="1">
        <v>59.963081359863281</v>
      </c>
      <c r="O215" s="1">
        <v>1655393</v>
      </c>
      <c r="P215" s="1">
        <v>34627</v>
      </c>
      <c r="Q215" s="1">
        <v>2.1399999999999997</v>
      </c>
      <c r="R215" s="1">
        <v>82318</v>
      </c>
      <c r="S215" s="1">
        <v>-12261</v>
      </c>
      <c r="T215" s="1">
        <v>-12.963766098022461</v>
      </c>
    </row>
    <row r="216" spans="1:20">
      <c r="A216" s="1">
        <v>109420107</v>
      </c>
      <c r="B216" s="1" t="s">
        <v>644</v>
      </c>
      <c r="C216" s="1" t="s">
        <v>403</v>
      </c>
      <c r="D216" s="1" t="s">
        <v>118</v>
      </c>
      <c r="E216" s="1">
        <v>116</v>
      </c>
      <c r="F216" s="1">
        <v>2</v>
      </c>
      <c r="G216" s="1" t="s">
        <v>594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O216" s="1">
        <v>0</v>
      </c>
      <c r="P216" s="1">
        <v>0</v>
      </c>
      <c r="Q216" s="1">
        <v>0</v>
      </c>
      <c r="R216" s="1">
        <v>648330</v>
      </c>
      <c r="S216" s="1">
        <v>-30753</v>
      </c>
      <c r="T216" s="1">
        <v>-4.5286068916320801</v>
      </c>
    </row>
    <row r="217" spans="1:20">
      <c r="A217" s="1">
        <v>109420803</v>
      </c>
      <c r="B217" s="1" t="s">
        <v>402</v>
      </c>
      <c r="C217" s="1" t="s">
        <v>403</v>
      </c>
      <c r="D217" s="1" t="s">
        <v>118</v>
      </c>
      <c r="E217" s="1">
        <v>116</v>
      </c>
      <c r="F217" s="1">
        <v>1</v>
      </c>
      <c r="G217" s="1" t="s">
        <v>16</v>
      </c>
      <c r="H217" s="1">
        <v>16338457</v>
      </c>
      <c r="I217" s="1">
        <v>92402</v>
      </c>
      <c r="J217" s="1">
        <v>0.57000000000000006</v>
      </c>
      <c r="K217" s="1">
        <v>1772727</v>
      </c>
      <c r="L217" s="1">
        <v>0</v>
      </c>
      <c r="M217" s="1">
        <v>635613.4375</v>
      </c>
      <c r="N217" s="1">
        <v>55.8970947265625</v>
      </c>
      <c r="O217" s="1">
        <v>2774606</v>
      </c>
      <c r="P217" s="1">
        <v>83110</v>
      </c>
      <c r="Q217" s="1">
        <v>3.09</v>
      </c>
      <c r="R217" s="1">
        <v>414070</v>
      </c>
      <c r="S217" s="1">
        <v>25698</v>
      </c>
      <c r="T217" s="1">
        <v>6.616851806640625</v>
      </c>
    </row>
    <row r="218" spans="1:20">
      <c r="A218" s="1">
        <v>109422303</v>
      </c>
      <c r="B218" s="1" t="s">
        <v>404</v>
      </c>
      <c r="C218" s="1" t="s">
        <v>403</v>
      </c>
      <c r="D218" s="1" t="s">
        <v>118</v>
      </c>
      <c r="E218" s="1">
        <v>116</v>
      </c>
      <c r="F218" s="1">
        <v>1</v>
      </c>
      <c r="G218" s="1" t="s">
        <v>16</v>
      </c>
      <c r="H218" s="1">
        <v>10105660</v>
      </c>
      <c r="I218" s="1">
        <v>54751</v>
      </c>
      <c r="J218" s="1">
        <v>0.54</v>
      </c>
      <c r="K218" s="1">
        <v>1176232</v>
      </c>
      <c r="L218" s="1">
        <v>0</v>
      </c>
      <c r="M218" s="1">
        <v>465068.5</v>
      </c>
      <c r="N218" s="1">
        <v>65.395439147949219</v>
      </c>
      <c r="O218" s="1">
        <v>1184679</v>
      </c>
      <c r="P218" s="1">
        <v>33337</v>
      </c>
      <c r="Q218" s="1">
        <v>2.9000000000000004</v>
      </c>
      <c r="R218" s="1">
        <v>0</v>
      </c>
    </row>
    <row r="219" spans="1:20">
      <c r="A219" s="1">
        <v>109426003</v>
      </c>
      <c r="B219" s="1" t="s">
        <v>405</v>
      </c>
      <c r="C219" s="1" t="s">
        <v>403</v>
      </c>
      <c r="D219" s="1" t="s">
        <v>118</v>
      </c>
      <c r="E219" s="1">
        <v>116</v>
      </c>
      <c r="F219" s="1">
        <v>1</v>
      </c>
      <c r="G219" s="1" t="s">
        <v>16</v>
      </c>
      <c r="H219" s="1">
        <v>6388004</v>
      </c>
      <c r="I219" s="1">
        <v>30501</v>
      </c>
      <c r="J219" s="1">
        <v>0.48</v>
      </c>
      <c r="K219" s="1">
        <v>244291</v>
      </c>
      <c r="L219" s="1">
        <v>0</v>
      </c>
      <c r="M219" s="1">
        <v>40438.109375</v>
      </c>
      <c r="N219" s="1">
        <v>19.836908340454102</v>
      </c>
      <c r="O219" s="1">
        <v>735357</v>
      </c>
      <c r="P219" s="1">
        <v>17991</v>
      </c>
      <c r="Q219" s="1">
        <v>2.5100000000000002</v>
      </c>
      <c r="R219" s="1">
        <v>236157</v>
      </c>
      <c r="S219" s="1">
        <v>-26222</v>
      </c>
      <c r="T219" s="1">
        <v>-9.9939403533935547</v>
      </c>
    </row>
    <row r="220" spans="1:20">
      <c r="A220" s="1">
        <v>109426303</v>
      </c>
      <c r="B220" s="1" t="s">
        <v>406</v>
      </c>
      <c r="C220" s="1" t="s">
        <v>403</v>
      </c>
      <c r="D220" s="1" t="s">
        <v>118</v>
      </c>
      <c r="E220" s="1">
        <v>116</v>
      </c>
      <c r="F220" s="1">
        <v>1</v>
      </c>
      <c r="G220" s="1" t="s">
        <v>16</v>
      </c>
      <c r="H220" s="1">
        <v>8708438</v>
      </c>
      <c r="I220" s="1">
        <v>59241</v>
      </c>
      <c r="J220" s="1">
        <v>0.67999999999999994</v>
      </c>
      <c r="K220" s="1">
        <v>1470909</v>
      </c>
      <c r="L220" s="1">
        <v>0</v>
      </c>
      <c r="M220" s="1">
        <v>629410.4375</v>
      </c>
      <c r="N220" s="1">
        <v>74.796379089355469</v>
      </c>
      <c r="O220" s="1">
        <v>1052528</v>
      </c>
      <c r="P220" s="1">
        <v>29298</v>
      </c>
      <c r="Q220" s="1">
        <v>2.86</v>
      </c>
      <c r="R220" s="1">
        <v>0</v>
      </c>
    </row>
    <row r="221" spans="1:20">
      <c r="A221" s="1">
        <v>109427503</v>
      </c>
      <c r="B221" s="1" t="s">
        <v>407</v>
      </c>
      <c r="C221" s="1" t="s">
        <v>403</v>
      </c>
      <c r="D221" s="1" t="s">
        <v>118</v>
      </c>
      <c r="E221" s="1">
        <v>116</v>
      </c>
      <c r="F221" s="1">
        <v>1</v>
      </c>
      <c r="G221" s="1" t="s">
        <v>16</v>
      </c>
      <c r="H221" s="1">
        <v>8051837</v>
      </c>
      <c r="I221" s="1">
        <v>33464</v>
      </c>
      <c r="J221" s="1">
        <v>0.42</v>
      </c>
      <c r="K221" s="1">
        <v>946091</v>
      </c>
      <c r="L221" s="1">
        <v>0</v>
      </c>
      <c r="M221" s="1">
        <v>380389.375</v>
      </c>
      <c r="N221" s="1">
        <v>67.242057800292969</v>
      </c>
      <c r="O221" s="1">
        <v>907296</v>
      </c>
      <c r="P221" s="1">
        <v>16291</v>
      </c>
      <c r="Q221" s="1">
        <v>1.83</v>
      </c>
      <c r="R221" s="1">
        <v>0</v>
      </c>
    </row>
    <row r="222" spans="1:20">
      <c r="A222" s="1">
        <v>109530304</v>
      </c>
      <c r="B222" s="1" t="s">
        <v>479</v>
      </c>
      <c r="C222" s="1" t="s">
        <v>480</v>
      </c>
      <c r="D222" s="1" t="s">
        <v>118</v>
      </c>
      <c r="E222" s="1">
        <v>115</v>
      </c>
      <c r="F222" s="1">
        <v>1</v>
      </c>
      <c r="G222" s="1" t="s">
        <v>16</v>
      </c>
      <c r="H222" s="1">
        <v>1788599</v>
      </c>
      <c r="I222" s="1">
        <v>7497</v>
      </c>
      <c r="J222" s="1">
        <v>0.42</v>
      </c>
      <c r="K222" s="1">
        <v>34565</v>
      </c>
      <c r="M222" s="1">
        <v>0</v>
      </c>
      <c r="N222" s="1">
        <v>0</v>
      </c>
      <c r="O222" s="1">
        <v>171234</v>
      </c>
      <c r="P222" s="1">
        <v>2130</v>
      </c>
      <c r="Q222" s="1">
        <v>1.26</v>
      </c>
      <c r="R222" s="1">
        <v>0</v>
      </c>
    </row>
    <row r="223" spans="1:20">
      <c r="A223" s="1">
        <v>109531304</v>
      </c>
      <c r="B223" s="1" t="s">
        <v>481</v>
      </c>
      <c r="C223" s="1" t="s">
        <v>480</v>
      </c>
      <c r="D223" s="1" t="s">
        <v>118</v>
      </c>
      <c r="E223" s="1">
        <v>115</v>
      </c>
      <c r="F223" s="1">
        <v>1</v>
      </c>
      <c r="G223" s="1" t="s">
        <v>16</v>
      </c>
      <c r="H223" s="1">
        <v>5175492</v>
      </c>
      <c r="I223" s="1">
        <v>20588</v>
      </c>
      <c r="J223" s="1">
        <v>0.4</v>
      </c>
      <c r="K223" s="1">
        <v>525970</v>
      </c>
      <c r="L223" s="1">
        <v>0</v>
      </c>
      <c r="M223" s="1">
        <v>196185.21875</v>
      </c>
      <c r="N223" s="1">
        <v>59.488864898681641</v>
      </c>
      <c r="O223" s="1">
        <v>694714</v>
      </c>
      <c r="P223" s="1">
        <v>2758</v>
      </c>
      <c r="Q223" s="1">
        <v>0.4</v>
      </c>
      <c r="R223" s="1">
        <v>122861</v>
      </c>
      <c r="S223" s="1">
        <v>-12459</v>
      </c>
      <c r="T223" s="1">
        <v>-9.2070646286010742</v>
      </c>
    </row>
    <row r="224" spans="1:20">
      <c r="A224" s="1">
        <v>109532804</v>
      </c>
      <c r="B224" s="1" t="s">
        <v>482</v>
      </c>
      <c r="C224" s="1" t="s">
        <v>480</v>
      </c>
      <c r="D224" s="1" t="s">
        <v>118</v>
      </c>
      <c r="E224" s="1">
        <v>115</v>
      </c>
      <c r="F224" s="1">
        <v>1</v>
      </c>
      <c r="G224" s="1" t="s">
        <v>16</v>
      </c>
      <c r="H224" s="1">
        <v>2967334</v>
      </c>
      <c r="I224" s="1">
        <v>19750</v>
      </c>
      <c r="J224" s="1">
        <v>0.67</v>
      </c>
      <c r="K224" s="1">
        <v>101377</v>
      </c>
      <c r="L224" s="1">
        <v>0</v>
      </c>
      <c r="M224" s="1">
        <v>23698.189453125</v>
      </c>
      <c r="N224" s="1">
        <v>30.50792121887207</v>
      </c>
      <c r="O224" s="1">
        <v>325597</v>
      </c>
      <c r="P224" s="1">
        <v>7671</v>
      </c>
      <c r="Q224" s="1">
        <v>2.41</v>
      </c>
      <c r="R224" s="1">
        <v>0</v>
      </c>
    </row>
    <row r="225" spans="1:20">
      <c r="A225" s="1">
        <v>109535504</v>
      </c>
      <c r="B225" s="1" t="s">
        <v>483</v>
      </c>
      <c r="C225" s="1" t="s">
        <v>480</v>
      </c>
      <c r="D225" s="1" t="s">
        <v>118</v>
      </c>
      <c r="E225" s="1">
        <v>115</v>
      </c>
      <c r="F225" s="1">
        <v>1</v>
      </c>
      <c r="G225" s="1" t="s">
        <v>16</v>
      </c>
      <c r="H225" s="1">
        <v>5147771</v>
      </c>
      <c r="I225" s="1">
        <v>32898</v>
      </c>
      <c r="J225" s="1">
        <v>0.64</v>
      </c>
      <c r="K225" s="1">
        <v>125855</v>
      </c>
      <c r="L225" s="1">
        <v>0</v>
      </c>
      <c r="M225" s="1">
        <v>5889.14990234375</v>
      </c>
      <c r="N225" s="1">
        <v>4.9090218544006348</v>
      </c>
      <c r="O225" s="1">
        <v>548587</v>
      </c>
      <c r="P225" s="1">
        <v>9650</v>
      </c>
      <c r="Q225" s="1">
        <v>1.79</v>
      </c>
      <c r="R225" s="1">
        <v>53231</v>
      </c>
      <c r="S225" s="1">
        <v>-41443</v>
      </c>
      <c r="T225" s="1">
        <v>-43.774425506591797</v>
      </c>
    </row>
    <row r="226" spans="1:20">
      <c r="A226" s="1">
        <v>109537504</v>
      </c>
      <c r="B226" s="1" t="s">
        <v>484</v>
      </c>
      <c r="C226" s="1" t="s">
        <v>480</v>
      </c>
      <c r="D226" s="1" t="s">
        <v>118</v>
      </c>
      <c r="E226" s="1">
        <v>115</v>
      </c>
      <c r="F226" s="1">
        <v>1</v>
      </c>
      <c r="G226" s="1" t="s">
        <v>16</v>
      </c>
      <c r="H226" s="1">
        <v>4464854</v>
      </c>
      <c r="I226" s="1">
        <v>20651</v>
      </c>
      <c r="J226" s="1">
        <v>0.45999999999999996</v>
      </c>
      <c r="K226" s="1">
        <v>318723</v>
      </c>
      <c r="L226" s="1">
        <v>0</v>
      </c>
      <c r="M226" s="1">
        <v>105391.640625</v>
      </c>
      <c r="N226" s="1">
        <v>49.402790069580078</v>
      </c>
      <c r="O226" s="1">
        <v>492162</v>
      </c>
      <c r="P226" s="1">
        <v>13027</v>
      </c>
      <c r="Q226" s="1">
        <v>2.7199999999999998</v>
      </c>
      <c r="R226" s="1">
        <v>0</v>
      </c>
    </row>
    <row r="227" spans="1:20">
      <c r="A227" s="1">
        <v>110141003</v>
      </c>
      <c r="B227" s="1" t="s">
        <v>178</v>
      </c>
      <c r="C227" s="1" t="s">
        <v>179</v>
      </c>
      <c r="D227" s="1" t="s">
        <v>118</v>
      </c>
      <c r="E227" s="1">
        <v>118</v>
      </c>
      <c r="F227" s="1">
        <v>1</v>
      </c>
      <c r="G227" s="1" t="s">
        <v>16</v>
      </c>
      <c r="H227" s="1">
        <v>9951449</v>
      </c>
      <c r="I227" s="1">
        <v>64313</v>
      </c>
      <c r="J227" s="1">
        <v>0.65</v>
      </c>
      <c r="K227" s="1">
        <v>310813</v>
      </c>
      <c r="M227" s="1">
        <v>0</v>
      </c>
      <c r="N227" s="1">
        <v>0</v>
      </c>
      <c r="O227" s="1">
        <v>1701515</v>
      </c>
      <c r="P227" s="1">
        <v>45359</v>
      </c>
      <c r="Q227" s="1">
        <v>2.74</v>
      </c>
      <c r="R227" s="1">
        <v>64435</v>
      </c>
      <c r="S227" s="1">
        <v>-15132</v>
      </c>
      <c r="T227" s="1">
        <v>-19.017934799194336</v>
      </c>
    </row>
    <row r="228" spans="1:20">
      <c r="A228" s="1">
        <v>110141103</v>
      </c>
      <c r="B228" s="1" t="s">
        <v>180</v>
      </c>
      <c r="C228" s="1" t="s">
        <v>179</v>
      </c>
      <c r="D228" s="1" t="s">
        <v>118</v>
      </c>
      <c r="E228" s="1">
        <v>118</v>
      </c>
      <c r="F228" s="1">
        <v>1</v>
      </c>
      <c r="G228" s="1" t="s">
        <v>16</v>
      </c>
      <c r="H228" s="1">
        <v>10604366</v>
      </c>
      <c r="I228" s="1">
        <v>111132</v>
      </c>
      <c r="J228" s="1">
        <v>1.06</v>
      </c>
      <c r="K228" s="1">
        <v>988848</v>
      </c>
      <c r="L228" s="1">
        <v>0</v>
      </c>
      <c r="M228" s="1">
        <v>289947.0625</v>
      </c>
      <c r="N228" s="1">
        <v>41.486148834228516</v>
      </c>
      <c r="O228" s="1">
        <v>2350734</v>
      </c>
      <c r="P228" s="1">
        <v>43114</v>
      </c>
      <c r="Q228" s="1">
        <v>1.87</v>
      </c>
      <c r="R228" s="1">
        <v>35207</v>
      </c>
      <c r="S228" s="1">
        <v>7522</v>
      </c>
      <c r="T228" s="1">
        <v>27.169948577880859</v>
      </c>
    </row>
    <row r="229" spans="1:20">
      <c r="A229" s="1">
        <v>110141607</v>
      </c>
      <c r="B229" s="1" t="s">
        <v>615</v>
      </c>
      <c r="C229" s="1" t="s">
        <v>179</v>
      </c>
      <c r="D229" s="1" t="s">
        <v>28</v>
      </c>
      <c r="F229" s="1">
        <v>2</v>
      </c>
      <c r="G229" s="1" t="s">
        <v>594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O229" s="1">
        <v>0</v>
      </c>
      <c r="P229" s="1">
        <v>0</v>
      </c>
      <c r="Q229" s="1">
        <v>0</v>
      </c>
      <c r="R229" s="1">
        <v>874465</v>
      </c>
      <c r="S229" s="1">
        <v>9617</v>
      </c>
      <c r="T229" s="1">
        <v>1.1119873523712158</v>
      </c>
    </row>
    <row r="230" spans="1:20">
      <c r="A230" s="1">
        <v>110147003</v>
      </c>
      <c r="B230" s="1" t="s">
        <v>181</v>
      </c>
      <c r="C230" s="1" t="s">
        <v>179</v>
      </c>
      <c r="D230" s="1" t="s">
        <v>118</v>
      </c>
      <c r="E230" s="1">
        <v>111</v>
      </c>
      <c r="F230" s="1">
        <v>1</v>
      </c>
      <c r="G230" s="1" t="s">
        <v>16</v>
      </c>
      <c r="H230" s="1">
        <v>7079199</v>
      </c>
      <c r="I230" s="1">
        <v>79848</v>
      </c>
      <c r="J230" s="1">
        <v>1.1400000000000001</v>
      </c>
      <c r="K230" s="1">
        <v>1048242</v>
      </c>
      <c r="L230" s="1">
        <v>0</v>
      </c>
      <c r="M230" s="1">
        <v>427409.0625</v>
      </c>
      <c r="N230" s="1">
        <v>68.844459533691406</v>
      </c>
      <c r="O230" s="1">
        <v>1175684</v>
      </c>
      <c r="P230" s="1">
        <v>28675</v>
      </c>
      <c r="Q230" s="1">
        <v>2.5</v>
      </c>
      <c r="R230" s="1">
        <v>0</v>
      </c>
    </row>
    <row r="231" spans="1:20">
      <c r="A231" s="1">
        <v>110148002</v>
      </c>
      <c r="B231" s="1" t="s">
        <v>182</v>
      </c>
      <c r="C231" s="1" t="s">
        <v>179</v>
      </c>
      <c r="D231" s="1" t="s">
        <v>118</v>
      </c>
      <c r="E231" s="1">
        <v>117</v>
      </c>
      <c r="F231" s="1">
        <v>1</v>
      </c>
      <c r="G231" s="1" t="s">
        <v>16</v>
      </c>
      <c r="H231" s="1">
        <v>13964609</v>
      </c>
      <c r="I231" s="1">
        <v>188299</v>
      </c>
      <c r="J231" s="1">
        <v>1.37</v>
      </c>
      <c r="K231" s="1">
        <v>310013</v>
      </c>
      <c r="M231" s="1">
        <v>0</v>
      </c>
      <c r="N231" s="1">
        <v>0</v>
      </c>
      <c r="O231" s="1">
        <v>3711256</v>
      </c>
      <c r="P231" s="1">
        <v>56076</v>
      </c>
      <c r="Q231" s="1">
        <v>1.53</v>
      </c>
      <c r="R231" s="1">
        <v>240646</v>
      </c>
      <c r="S231" s="1">
        <v>-24319</v>
      </c>
      <c r="T231" s="1">
        <v>-9.1781930923461914</v>
      </c>
    </row>
    <row r="232" spans="1:20">
      <c r="A232" s="1">
        <v>110171003</v>
      </c>
      <c r="B232" s="1" t="s">
        <v>205</v>
      </c>
      <c r="C232" s="1" t="s">
        <v>206</v>
      </c>
      <c r="D232" s="1" t="s">
        <v>118</v>
      </c>
      <c r="E232" s="1">
        <v>113</v>
      </c>
      <c r="F232" s="1">
        <v>1</v>
      </c>
      <c r="G232" s="1" t="s">
        <v>16</v>
      </c>
      <c r="H232" s="1">
        <v>15665095</v>
      </c>
      <c r="I232" s="1">
        <v>93655</v>
      </c>
      <c r="J232" s="1">
        <v>0.6</v>
      </c>
      <c r="K232" s="1">
        <v>1579001</v>
      </c>
      <c r="L232" s="1">
        <v>0</v>
      </c>
      <c r="M232" s="1">
        <v>553640.125</v>
      </c>
      <c r="N232" s="1">
        <v>53.994655609130859</v>
      </c>
      <c r="O232" s="1">
        <v>2411031</v>
      </c>
      <c r="P232" s="1">
        <v>75766</v>
      </c>
      <c r="Q232" s="1">
        <v>3.2399999999999998</v>
      </c>
      <c r="R232" s="1">
        <v>0</v>
      </c>
    </row>
    <row r="233" spans="1:20">
      <c r="A233" s="1">
        <v>110171607</v>
      </c>
      <c r="B233" s="1" t="s">
        <v>618</v>
      </c>
      <c r="C233" s="1" t="s">
        <v>206</v>
      </c>
      <c r="D233" s="1" t="s">
        <v>118</v>
      </c>
      <c r="E233" s="1">
        <v>113</v>
      </c>
      <c r="F233" s="1">
        <v>2</v>
      </c>
      <c r="G233" s="1" t="s">
        <v>594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O233" s="1">
        <v>0</v>
      </c>
      <c r="P233" s="1">
        <v>0</v>
      </c>
      <c r="Q233" s="1">
        <v>0</v>
      </c>
      <c r="R233" s="1">
        <v>956442</v>
      </c>
      <c r="S233" s="1">
        <v>46828</v>
      </c>
      <c r="T233" s="1">
        <v>5.1481175422668457</v>
      </c>
    </row>
    <row r="234" spans="1:20">
      <c r="A234" s="1">
        <v>110171803</v>
      </c>
      <c r="B234" s="1" t="s">
        <v>207</v>
      </c>
      <c r="C234" s="1" t="s">
        <v>206</v>
      </c>
      <c r="D234" s="1" t="s">
        <v>118</v>
      </c>
      <c r="E234" s="1">
        <v>113</v>
      </c>
      <c r="F234" s="1">
        <v>1</v>
      </c>
      <c r="G234" s="1" t="s">
        <v>16</v>
      </c>
      <c r="H234" s="1">
        <v>8923446</v>
      </c>
      <c r="I234" s="1">
        <v>57614</v>
      </c>
      <c r="J234" s="1">
        <v>0.65</v>
      </c>
      <c r="K234" s="1">
        <v>1002081</v>
      </c>
      <c r="L234" s="1">
        <v>0</v>
      </c>
      <c r="M234" s="1">
        <v>389019.90625</v>
      </c>
      <c r="N234" s="1">
        <v>63.455326080322266</v>
      </c>
      <c r="O234" s="1">
        <v>1045616</v>
      </c>
      <c r="P234" s="1">
        <v>25317</v>
      </c>
      <c r="Q234" s="1">
        <v>2.48</v>
      </c>
      <c r="R234" s="1">
        <v>0</v>
      </c>
    </row>
    <row r="235" spans="1:20">
      <c r="A235" s="1">
        <v>110173003</v>
      </c>
      <c r="B235" s="1" t="s">
        <v>209</v>
      </c>
      <c r="C235" s="1" t="s">
        <v>206</v>
      </c>
      <c r="D235" s="1" t="s">
        <v>118</v>
      </c>
      <c r="E235" s="1">
        <v>112</v>
      </c>
      <c r="F235" s="1">
        <v>1</v>
      </c>
      <c r="G235" s="1" t="s">
        <v>16</v>
      </c>
      <c r="H235" s="1">
        <v>6753671</v>
      </c>
      <c r="I235" s="1">
        <v>51730</v>
      </c>
      <c r="J235" s="1">
        <v>0.77</v>
      </c>
      <c r="K235" s="1">
        <v>799458</v>
      </c>
      <c r="L235" s="1">
        <v>0</v>
      </c>
      <c r="M235" s="1">
        <v>311981.09375</v>
      </c>
      <c r="N235" s="1">
        <v>63.999149322509766</v>
      </c>
      <c r="O235" s="1">
        <v>905354</v>
      </c>
      <c r="P235" s="1">
        <v>29416</v>
      </c>
      <c r="Q235" s="1">
        <v>3.36</v>
      </c>
      <c r="R235" s="1">
        <v>0</v>
      </c>
    </row>
    <row r="236" spans="1:20">
      <c r="A236" s="1">
        <v>110173504</v>
      </c>
      <c r="B236" s="1" t="s">
        <v>210</v>
      </c>
      <c r="C236" s="1" t="s">
        <v>206</v>
      </c>
      <c r="D236" s="1" t="s">
        <v>118</v>
      </c>
      <c r="E236" s="1">
        <v>112</v>
      </c>
      <c r="F236" s="1">
        <v>1</v>
      </c>
      <c r="G236" s="1" t="s">
        <v>16</v>
      </c>
      <c r="H236" s="1">
        <v>3082382</v>
      </c>
      <c r="I236" s="1">
        <v>3934</v>
      </c>
      <c r="J236" s="1">
        <v>0.13</v>
      </c>
      <c r="K236" s="1">
        <v>79182</v>
      </c>
      <c r="L236" s="1">
        <v>0</v>
      </c>
      <c r="M236" s="1">
        <v>2956.8701171875</v>
      </c>
      <c r="N236" s="1">
        <v>3.8791275024414063</v>
      </c>
      <c r="O236" s="1">
        <v>323741</v>
      </c>
      <c r="P236" s="1">
        <v>7875</v>
      </c>
      <c r="Q236" s="1">
        <v>2.4899999999999998</v>
      </c>
      <c r="R236" s="1">
        <v>0</v>
      </c>
    </row>
    <row r="237" spans="1:20">
      <c r="A237" s="1">
        <v>110175003</v>
      </c>
      <c r="B237" s="1" t="s">
        <v>211</v>
      </c>
      <c r="C237" s="1" t="s">
        <v>206</v>
      </c>
      <c r="D237" s="1" t="s">
        <v>118</v>
      </c>
      <c r="E237" s="1">
        <v>113</v>
      </c>
      <c r="F237" s="1">
        <v>1</v>
      </c>
      <c r="G237" s="1" t="s">
        <v>16</v>
      </c>
      <c r="H237" s="1">
        <v>8044636</v>
      </c>
      <c r="I237" s="1">
        <v>29103</v>
      </c>
      <c r="J237" s="1">
        <v>0.36</v>
      </c>
      <c r="K237" s="1">
        <v>602870</v>
      </c>
      <c r="L237" s="1">
        <v>0</v>
      </c>
      <c r="M237" s="1">
        <v>193148.84375</v>
      </c>
      <c r="N237" s="1">
        <v>47.141532897949219</v>
      </c>
      <c r="O237" s="1">
        <v>1004639</v>
      </c>
      <c r="P237" s="1">
        <v>26868</v>
      </c>
      <c r="Q237" s="1">
        <v>2.75</v>
      </c>
      <c r="R237" s="1">
        <v>0</v>
      </c>
    </row>
    <row r="238" spans="1:20">
      <c r="A238" s="1">
        <v>110177003</v>
      </c>
      <c r="B238" s="1" t="s">
        <v>212</v>
      </c>
      <c r="C238" s="1" t="s">
        <v>206</v>
      </c>
      <c r="D238" s="1" t="s">
        <v>118</v>
      </c>
      <c r="E238" s="1">
        <v>118</v>
      </c>
      <c r="F238" s="1">
        <v>1</v>
      </c>
      <c r="G238" s="1" t="s">
        <v>16</v>
      </c>
      <c r="H238" s="1">
        <v>14232674</v>
      </c>
      <c r="I238" s="1">
        <v>113366</v>
      </c>
      <c r="J238" s="1">
        <v>0.8</v>
      </c>
      <c r="K238" s="1">
        <v>905297</v>
      </c>
      <c r="L238" s="1">
        <v>0</v>
      </c>
      <c r="M238" s="1">
        <v>278048.78125</v>
      </c>
      <c r="N238" s="1">
        <v>44.328350067138672</v>
      </c>
      <c r="O238" s="1">
        <v>1932922</v>
      </c>
      <c r="P238" s="1">
        <v>72925</v>
      </c>
      <c r="Q238" s="1">
        <v>3.92</v>
      </c>
      <c r="R238" s="1">
        <v>0</v>
      </c>
    </row>
    <row r="239" spans="1:20">
      <c r="A239" s="1">
        <v>110179003</v>
      </c>
      <c r="B239" s="1" t="s">
        <v>213</v>
      </c>
      <c r="C239" s="1" t="s">
        <v>206</v>
      </c>
      <c r="D239" s="1" t="s">
        <v>118</v>
      </c>
      <c r="E239" s="1">
        <v>118</v>
      </c>
      <c r="F239" s="1">
        <v>1</v>
      </c>
      <c r="G239" s="1" t="s">
        <v>16</v>
      </c>
      <c r="H239" s="1">
        <v>8739329</v>
      </c>
      <c r="I239" s="1">
        <v>41113</v>
      </c>
      <c r="J239" s="1">
        <v>0.47000000000000003</v>
      </c>
      <c r="K239" s="1">
        <v>1023128</v>
      </c>
      <c r="L239" s="1">
        <v>0</v>
      </c>
      <c r="M239" s="1">
        <v>392579.15625</v>
      </c>
      <c r="N239" s="1">
        <v>62.259914398193359</v>
      </c>
      <c r="O239" s="1">
        <v>1185229</v>
      </c>
      <c r="P239" s="1">
        <v>33088</v>
      </c>
      <c r="Q239" s="1">
        <v>2.87</v>
      </c>
      <c r="R239" s="1">
        <v>0</v>
      </c>
    </row>
    <row r="240" spans="1:20">
      <c r="A240" s="1">
        <v>110183602</v>
      </c>
      <c r="B240" s="1" t="s">
        <v>214</v>
      </c>
      <c r="C240" s="1" t="s">
        <v>215</v>
      </c>
      <c r="D240" s="1" t="s">
        <v>118</v>
      </c>
      <c r="E240" s="1">
        <v>118</v>
      </c>
      <c r="F240" s="1">
        <v>1</v>
      </c>
      <c r="G240" s="1" t="s">
        <v>16</v>
      </c>
      <c r="H240" s="1">
        <v>24607675</v>
      </c>
      <c r="I240" s="1">
        <v>173263</v>
      </c>
      <c r="J240" s="1">
        <v>0.71000000000000008</v>
      </c>
      <c r="K240" s="1">
        <v>1749985</v>
      </c>
      <c r="L240" s="1">
        <v>0</v>
      </c>
      <c r="M240" s="1">
        <v>489661.28125</v>
      </c>
      <c r="N240" s="1">
        <v>38.852024078369141</v>
      </c>
      <c r="O240" s="1">
        <v>4262067</v>
      </c>
      <c r="P240" s="1">
        <v>88992</v>
      </c>
      <c r="Q240" s="1">
        <v>2.13</v>
      </c>
      <c r="R240" s="1">
        <v>0</v>
      </c>
    </row>
    <row r="241" spans="1:20">
      <c r="A241" s="1">
        <v>110183707</v>
      </c>
      <c r="B241" s="1" t="s">
        <v>619</v>
      </c>
      <c r="C241" s="1" t="s">
        <v>215</v>
      </c>
      <c r="D241" s="1" t="s">
        <v>28</v>
      </c>
      <c r="F241" s="1">
        <v>2</v>
      </c>
      <c r="G241" s="1" t="s">
        <v>594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O241" s="1">
        <v>0</v>
      </c>
      <c r="P241" s="1">
        <v>0</v>
      </c>
      <c r="Q241" s="1">
        <v>0</v>
      </c>
      <c r="R241" s="1">
        <v>1055558</v>
      </c>
      <c r="S241" s="1">
        <v>50021</v>
      </c>
      <c r="T241" s="1">
        <v>4.9745559692382813</v>
      </c>
    </row>
    <row r="242" spans="1:20">
      <c r="A242" s="1">
        <v>111291304</v>
      </c>
      <c r="B242" s="1" t="s">
        <v>298</v>
      </c>
      <c r="C242" s="1" t="s">
        <v>299</v>
      </c>
      <c r="D242" s="1" t="s">
        <v>15</v>
      </c>
      <c r="E242" s="1">
        <v>198</v>
      </c>
      <c r="F242" s="1">
        <v>1</v>
      </c>
      <c r="G242" s="1" t="s">
        <v>16</v>
      </c>
      <c r="H242" s="1">
        <v>6608625</v>
      </c>
      <c r="I242" s="1">
        <v>51818</v>
      </c>
      <c r="J242" s="1">
        <v>0.79</v>
      </c>
      <c r="K242" s="1">
        <v>520254</v>
      </c>
      <c r="L242" s="1">
        <v>0</v>
      </c>
      <c r="M242" s="1">
        <v>179909.234375</v>
      </c>
      <c r="N242" s="1">
        <v>52.860877990722656</v>
      </c>
      <c r="O242" s="1">
        <v>744002</v>
      </c>
      <c r="P242" s="1">
        <v>9903</v>
      </c>
      <c r="Q242" s="1">
        <v>1.35</v>
      </c>
      <c r="R242" s="1">
        <v>0</v>
      </c>
    </row>
    <row r="243" spans="1:20">
      <c r="A243" s="1">
        <v>111292304</v>
      </c>
      <c r="B243" s="1" t="s">
        <v>300</v>
      </c>
      <c r="C243" s="1" t="s">
        <v>299</v>
      </c>
      <c r="D243" s="1" t="s">
        <v>15</v>
      </c>
      <c r="E243" s="1">
        <v>198</v>
      </c>
      <c r="F243" s="1">
        <v>1</v>
      </c>
      <c r="G243" s="1" t="s">
        <v>16</v>
      </c>
      <c r="H243" s="1">
        <v>3359771</v>
      </c>
      <c r="I243" s="1">
        <v>37885</v>
      </c>
      <c r="J243" s="1">
        <v>1.1400000000000001</v>
      </c>
      <c r="K243" s="1">
        <v>76499</v>
      </c>
      <c r="M243" s="1">
        <v>0</v>
      </c>
      <c r="N243" s="1">
        <v>0</v>
      </c>
      <c r="O243" s="1">
        <v>345736</v>
      </c>
      <c r="P243" s="1">
        <v>6567</v>
      </c>
      <c r="Q243" s="1">
        <v>1.94</v>
      </c>
      <c r="R243" s="1">
        <v>0</v>
      </c>
    </row>
    <row r="244" spans="1:20">
      <c r="A244" s="1">
        <v>111292507</v>
      </c>
      <c r="B244" s="1" t="s">
        <v>630</v>
      </c>
      <c r="C244" s="1" t="s">
        <v>299</v>
      </c>
      <c r="D244" s="1" t="s">
        <v>28</v>
      </c>
      <c r="F244" s="1">
        <v>2</v>
      </c>
      <c r="G244" s="1" t="s">
        <v>594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O244" s="1">
        <v>0</v>
      </c>
      <c r="P244" s="1">
        <v>0</v>
      </c>
      <c r="Q244" s="1">
        <v>0</v>
      </c>
      <c r="R244" s="1">
        <v>276913</v>
      </c>
      <c r="S244" s="1">
        <v>82682</v>
      </c>
      <c r="T244" s="1">
        <v>42.568901062011719</v>
      </c>
    </row>
    <row r="245" spans="1:20">
      <c r="A245" s="1">
        <v>111297504</v>
      </c>
      <c r="B245" s="1" t="s">
        <v>301</v>
      </c>
      <c r="C245" s="1" t="s">
        <v>299</v>
      </c>
      <c r="D245" s="1" t="s">
        <v>15</v>
      </c>
      <c r="E245" s="1">
        <v>198</v>
      </c>
      <c r="F245" s="1">
        <v>1</v>
      </c>
      <c r="G245" s="1" t="s">
        <v>16</v>
      </c>
      <c r="H245" s="1">
        <v>5060975</v>
      </c>
      <c r="I245" s="1">
        <v>28806</v>
      </c>
      <c r="J245" s="1">
        <v>0.57000000000000006</v>
      </c>
      <c r="K245" s="1">
        <v>327150</v>
      </c>
      <c r="L245" s="1">
        <v>0</v>
      </c>
      <c r="M245" s="1">
        <v>87057.25</v>
      </c>
      <c r="N245" s="1">
        <v>36.259841918945313</v>
      </c>
      <c r="O245" s="1">
        <v>593605</v>
      </c>
      <c r="P245" s="1">
        <v>8226</v>
      </c>
      <c r="Q245" s="1">
        <v>1.41</v>
      </c>
      <c r="R245" s="1">
        <v>0</v>
      </c>
    </row>
    <row r="246" spans="1:20">
      <c r="A246" s="1">
        <v>111312503</v>
      </c>
      <c r="B246" s="1" t="s">
        <v>308</v>
      </c>
      <c r="C246" s="1" t="s">
        <v>309</v>
      </c>
      <c r="D246" s="1" t="s">
        <v>118</v>
      </c>
      <c r="E246" s="1">
        <v>117</v>
      </c>
      <c r="F246" s="1">
        <v>1</v>
      </c>
      <c r="G246" s="1" t="s">
        <v>16</v>
      </c>
      <c r="H246" s="1">
        <v>9952016</v>
      </c>
      <c r="I246" s="1">
        <v>51535</v>
      </c>
      <c r="J246" s="1">
        <v>0.52</v>
      </c>
      <c r="K246" s="1">
        <v>1470314</v>
      </c>
      <c r="L246" s="1">
        <v>0</v>
      </c>
      <c r="M246" s="1">
        <v>568094.9375</v>
      </c>
      <c r="N246" s="1">
        <v>62.966403961181641</v>
      </c>
      <c r="O246" s="1">
        <v>1898796</v>
      </c>
      <c r="P246" s="1">
        <v>62361</v>
      </c>
      <c r="Q246" s="1">
        <v>3.4000000000000004</v>
      </c>
      <c r="R246" s="1">
        <v>0</v>
      </c>
    </row>
    <row r="247" spans="1:20">
      <c r="A247" s="1">
        <v>111312607</v>
      </c>
      <c r="B247" s="1" t="s">
        <v>632</v>
      </c>
      <c r="C247" s="1" t="s">
        <v>309</v>
      </c>
      <c r="D247" s="1" t="s">
        <v>118</v>
      </c>
      <c r="E247" s="1">
        <v>117</v>
      </c>
      <c r="F247" s="1">
        <v>2</v>
      </c>
      <c r="G247" s="1" t="s">
        <v>594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O247" s="1">
        <v>0</v>
      </c>
      <c r="P247" s="1">
        <v>0</v>
      </c>
      <c r="Q247" s="1">
        <v>0</v>
      </c>
      <c r="R247" s="1">
        <v>684886</v>
      </c>
      <c r="S247" s="1">
        <v>66442</v>
      </c>
      <c r="T247" s="1">
        <v>10.743413925170898</v>
      </c>
    </row>
    <row r="248" spans="1:20">
      <c r="A248" s="1">
        <v>111312804</v>
      </c>
      <c r="B248" s="1" t="s">
        <v>310</v>
      </c>
      <c r="C248" s="1" t="s">
        <v>309</v>
      </c>
      <c r="D248" s="1" t="s">
        <v>118</v>
      </c>
      <c r="E248" s="1">
        <v>117</v>
      </c>
      <c r="F248" s="1">
        <v>1</v>
      </c>
      <c r="G248" s="1" t="s">
        <v>16</v>
      </c>
      <c r="H248" s="1">
        <v>5893907</v>
      </c>
      <c r="I248" s="1">
        <v>23420</v>
      </c>
      <c r="J248" s="1">
        <v>0.4</v>
      </c>
      <c r="K248" s="1">
        <v>967883</v>
      </c>
      <c r="L248" s="1">
        <v>0</v>
      </c>
      <c r="M248" s="1">
        <v>412669.15625</v>
      </c>
      <c r="N248" s="1">
        <v>74.326164245605469</v>
      </c>
      <c r="O248" s="1">
        <v>659196</v>
      </c>
      <c r="P248" s="1">
        <v>-489</v>
      </c>
      <c r="Q248" s="1">
        <v>-6.9999999999999993E-2</v>
      </c>
      <c r="R248" s="1">
        <v>80350</v>
      </c>
      <c r="S248" s="1">
        <v>-37462</v>
      </c>
      <c r="T248" s="1">
        <v>-31.798118591308594</v>
      </c>
    </row>
    <row r="249" spans="1:20">
      <c r="A249" s="1">
        <v>111316003</v>
      </c>
      <c r="B249" s="1" t="s">
        <v>311</v>
      </c>
      <c r="C249" s="1" t="s">
        <v>309</v>
      </c>
      <c r="D249" s="1" t="s">
        <v>118</v>
      </c>
      <c r="E249" s="1">
        <v>117</v>
      </c>
      <c r="F249" s="1">
        <v>1</v>
      </c>
      <c r="G249" s="1" t="s">
        <v>16</v>
      </c>
      <c r="H249" s="1">
        <v>11216196</v>
      </c>
      <c r="I249" s="1">
        <v>83506</v>
      </c>
      <c r="J249" s="1">
        <v>0.75</v>
      </c>
      <c r="K249" s="1">
        <v>1360372</v>
      </c>
      <c r="L249" s="1">
        <v>0</v>
      </c>
      <c r="M249" s="1">
        <v>512941.375</v>
      </c>
      <c r="N249" s="1">
        <v>60.529010772705078</v>
      </c>
      <c r="O249" s="1">
        <v>1251324</v>
      </c>
      <c r="P249" s="1">
        <v>15319</v>
      </c>
      <c r="Q249" s="1">
        <v>1.24</v>
      </c>
      <c r="R249" s="1">
        <v>95157</v>
      </c>
    </row>
    <row r="250" spans="1:20">
      <c r="A250" s="1">
        <v>111317503</v>
      </c>
      <c r="B250" s="1" t="s">
        <v>312</v>
      </c>
      <c r="C250" s="1" t="s">
        <v>309</v>
      </c>
      <c r="D250" s="1" t="s">
        <v>118</v>
      </c>
      <c r="E250" s="1">
        <v>117</v>
      </c>
      <c r="F250" s="1">
        <v>1</v>
      </c>
      <c r="G250" s="1" t="s">
        <v>16</v>
      </c>
      <c r="H250" s="1">
        <v>8044226</v>
      </c>
      <c r="I250" s="1">
        <v>34400</v>
      </c>
      <c r="J250" s="1">
        <v>0.43</v>
      </c>
      <c r="K250" s="1">
        <v>1019139</v>
      </c>
      <c r="L250" s="1">
        <v>0</v>
      </c>
      <c r="M250" s="1">
        <v>390437.6875</v>
      </c>
      <c r="N250" s="1">
        <v>62.102252960205078</v>
      </c>
      <c r="O250" s="1">
        <v>952566</v>
      </c>
      <c r="P250" s="1">
        <v>17840</v>
      </c>
      <c r="Q250" s="1">
        <v>1.91</v>
      </c>
      <c r="R250" s="1">
        <v>152332</v>
      </c>
      <c r="S250" s="1">
        <v>130911</v>
      </c>
      <c r="T250" s="1">
        <v>611.1339111328125</v>
      </c>
    </row>
    <row r="251" spans="1:20">
      <c r="A251" s="1">
        <v>111343603</v>
      </c>
      <c r="B251" s="1" t="s">
        <v>325</v>
      </c>
      <c r="C251" s="1" t="s">
        <v>326</v>
      </c>
      <c r="D251" s="1" t="s">
        <v>15</v>
      </c>
      <c r="E251" s="1">
        <v>196</v>
      </c>
      <c r="F251" s="1">
        <v>1</v>
      </c>
      <c r="G251" s="1" t="s">
        <v>16</v>
      </c>
      <c r="H251" s="1">
        <v>12559304</v>
      </c>
      <c r="I251" s="1">
        <v>94189</v>
      </c>
      <c r="J251" s="1">
        <v>0.76</v>
      </c>
      <c r="K251" s="1">
        <v>885439</v>
      </c>
      <c r="L251" s="1">
        <v>0</v>
      </c>
      <c r="M251" s="1">
        <v>216874.296875</v>
      </c>
      <c r="N251" s="1">
        <v>32.438789367675781</v>
      </c>
      <c r="O251" s="1">
        <v>2062522</v>
      </c>
      <c r="P251" s="1">
        <v>39040</v>
      </c>
      <c r="Q251" s="1">
        <v>1.9300000000000002</v>
      </c>
      <c r="R251" s="1">
        <v>130633</v>
      </c>
      <c r="S251" s="1">
        <v>-35070</v>
      </c>
      <c r="T251" s="1">
        <v>-21.164371490478516</v>
      </c>
    </row>
    <row r="252" spans="1:20">
      <c r="A252" s="1">
        <v>111444307</v>
      </c>
      <c r="B252" s="1" t="s">
        <v>646</v>
      </c>
      <c r="C252" s="1" t="s">
        <v>422</v>
      </c>
      <c r="D252" s="1" t="s">
        <v>28</v>
      </c>
      <c r="F252" s="1">
        <v>2</v>
      </c>
      <c r="G252" s="1" t="s">
        <v>594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O252" s="1">
        <v>0</v>
      </c>
      <c r="P252" s="1">
        <v>0</v>
      </c>
      <c r="Q252" s="1">
        <v>0</v>
      </c>
      <c r="R252" s="1">
        <v>621304</v>
      </c>
      <c r="S252" s="1">
        <v>116917</v>
      </c>
      <c r="T252" s="1">
        <v>23.180019378662109</v>
      </c>
    </row>
    <row r="253" spans="1:20">
      <c r="A253" s="1">
        <v>111444602</v>
      </c>
      <c r="B253" s="1" t="s">
        <v>421</v>
      </c>
      <c r="C253" s="1" t="s">
        <v>422</v>
      </c>
      <c r="D253" s="1" t="s">
        <v>118</v>
      </c>
      <c r="E253" s="1">
        <v>111</v>
      </c>
      <c r="F253" s="1">
        <v>1</v>
      </c>
      <c r="G253" s="1" t="s">
        <v>16</v>
      </c>
      <c r="H253" s="1">
        <v>27314391</v>
      </c>
      <c r="I253" s="1">
        <v>236475</v>
      </c>
      <c r="J253" s="1">
        <v>0.86999999999999988</v>
      </c>
      <c r="K253" s="1">
        <v>5978841</v>
      </c>
      <c r="L253" s="1">
        <v>0</v>
      </c>
      <c r="M253" s="1">
        <v>2504994.25</v>
      </c>
      <c r="N253" s="1">
        <v>72.110099792480469</v>
      </c>
      <c r="O253" s="1">
        <v>4498684</v>
      </c>
      <c r="P253" s="1">
        <v>69368</v>
      </c>
      <c r="Q253" s="1">
        <v>1.5699999999999998</v>
      </c>
      <c r="R253" s="1">
        <v>0</v>
      </c>
    </row>
    <row r="254" spans="1:20">
      <c r="A254" s="1">
        <v>112011103</v>
      </c>
      <c r="B254" s="1" t="s">
        <v>13</v>
      </c>
      <c r="C254" s="1" t="s">
        <v>14</v>
      </c>
      <c r="D254" s="1" t="s">
        <v>15</v>
      </c>
      <c r="E254" s="1">
        <v>193</v>
      </c>
      <c r="F254" s="1">
        <v>1</v>
      </c>
      <c r="G254" s="1" t="s">
        <v>16</v>
      </c>
      <c r="H254" s="1">
        <v>7633052</v>
      </c>
      <c r="I254" s="1">
        <v>61129</v>
      </c>
      <c r="J254" s="1">
        <v>0.80999999999999994</v>
      </c>
      <c r="K254" s="1">
        <v>1056095</v>
      </c>
      <c r="L254" s="1">
        <v>0</v>
      </c>
      <c r="M254" s="1">
        <v>362715.15625</v>
      </c>
      <c r="N254" s="1">
        <v>52.311180114746094</v>
      </c>
      <c r="O254" s="1">
        <v>1439287</v>
      </c>
      <c r="P254" s="1">
        <v>25737</v>
      </c>
      <c r="Q254" s="1">
        <v>1.82</v>
      </c>
      <c r="R254" s="1">
        <v>120535</v>
      </c>
      <c r="S254" s="1">
        <v>10975</v>
      </c>
      <c r="T254" s="1">
        <v>10.017342567443848</v>
      </c>
    </row>
    <row r="255" spans="1:20">
      <c r="A255" s="1">
        <v>112011603</v>
      </c>
      <c r="B255" s="1" t="s">
        <v>17</v>
      </c>
      <c r="C255" s="1" t="s">
        <v>14</v>
      </c>
      <c r="D255" s="1" t="s">
        <v>15</v>
      </c>
      <c r="E255" s="1">
        <v>193</v>
      </c>
      <c r="F255" s="1">
        <v>1</v>
      </c>
      <c r="G255" s="1" t="s">
        <v>16</v>
      </c>
      <c r="H255" s="1">
        <v>13030733</v>
      </c>
      <c r="I255" s="1">
        <v>164449</v>
      </c>
      <c r="J255" s="1">
        <v>1.28</v>
      </c>
      <c r="K255" s="1">
        <v>3779850</v>
      </c>
      <c r="L255" s="1">
        <v>0</v>
      </c>
      <c r="M255" s="1">
        <v>1603079.75</v>
      </c>
      <c r="N255" s="1">
        <v>73.644874572753906</v>
      </c>
      <c r="O255" s="1">
        <v>3040374</v>
      </c>
      <c r="P255" s="1">
        <v>104670</v>
      </c>
      <c r="Q255" s="1">
        <v>3.5700000000000003</v>
      </c>
      <c r="R255" s="1">
        <v>412683</v>
      </c>
      <c r="S255" s="1">
        <v>126008</v>
      </c>
      <c r="T255" s="1">
        <v>43.955001831054688</v>
      </c>
    </row>
    <row r="256" spans="1:20">
      <c r="A256" s="1">
        <v>112013054</v>
      </c>
      <c r="B256" s="1" t="s">
        <v>18</v>
      </c>
      <c r="C256" s="1" t="s">
        <v>14</v>
      </c>
      <c r="D256" s="1" t="s">
        <v>15</v>
      </c>
      <c r="E256" s="1">
        <v>193</v>
      </c>
      <c r="F256" s="1">
        <v>1</v>
      </c>
      <c r="G256" s="1" t="s">
        <v>16</v>
      </c>
      <c r="H256" s="1">
        <v>4215487</v>
      </c>
      <c r="I256" s="1">
        <v>21315</v>
      </c>
      <c r="J256" s="1">
        <v>0.51</v>
      </c>
      <c r="K256" s="1">
        <v>582496</v>
      </c>
      <c r="L256" s="1">
        <v>0</v>
      </c>
      <c r="M256" s="1">
        <v>217288.796875</v>
      </c>
      <c r="N256" s="1">
        <v>59.497402191162109</v>
      </c>
      <c r="O256" s="1">
        <v>804222</v>
      </c>
      <c r="P256" s="1">
        <v>13814</v>
      </c>
      <c r="Q256" s="1">
        <v>1.7500000000000002</v>
      </c>
      <c r="R256" s="1">
        <v>89626</v>
      </c>
      <c r="S256" s="1">
        <v>20497</v>
      </c>
      <c r="T256" s="1">
        <v>29.650363922119141</v>
      </c>
    </row>
    <row r="257" spans="1:20">
      <c r="A257" s="1">
        <v>112013753</v>
      </c>
      <c r="B257" s="1" t="s">
        <v>19</v>
      </c>
      <c r="C257" s="1" t="s">
        <v>14</v>
      </c>
      <c r="D257" s="1" t="s">
        <v>15</v>
      </c>
      <c r="E257" s="1">
        <v>193</v>
      </c>
      <c r="F257" s="1">
        <v>1</v>
      </c>
      <c r="G257" s="1" t="s">
        <v>16</v>
      </c>
      <c r="H257" s="1">
        <v>10316608</v>
      </c>
      <c r="I257" s="1">
        <v>104550</v>
      </c>
      <c r="J257" s="1">
        <v>1.02</v>
      </c>
      <c r="K257" s="1">
        <v>298479</v>
      </c>
      <c r="M257" s="1">
        <v>0</v>
      </c>
      <c r="N257" s="1">
        <v>0</v>
      </c>
      <c r="O257" s="1">
        <v>2274151</v>
      </c>
      <c r="P257" s="1">
        <v>81267</v>
      </c>
      <c r="Q257" s="1">
        <v>3.71</v>
      </c>
      <c r="R257" s="1">
        <v>382218</v>
      </c>
      <c r="S257" s="1">
        <v>96591</v>
      </c>
      <c r="T257" s="1">
        <v>33.817180633544922</v>
      </c>
    </row>
    <row r="258" spans="1:20">
      <c r="A258" s="1">
        <v>112015106</v>
      </c>
      <c r="B258" s="1" t="s">
        <v>593</v>
      </c>
      <c r="C258" s="1" t="s">
        <v>14</v>
      </c>
      <c r="D258" s="1" t="s">
        <v>28</v>
      </c>
      <c r="F258" s="1">
        <v>2</v>
      </c>
      <c r="G258" s="1" t="s">
        <v>594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O258" s="1">
        <v>0</v>
      </c>
      <c r="P258" s="1">
        <v>0</v>
      </c>
      <c r="Q258" s="1">
        <v>0</v>
      </c>
      <c r="R258" s="1">
        <v>430864</v>
      </c>
      <c r="S258" s="1">
        <v>33983</v>
      </c>
      <c r="T258" s="1">
        <v>8.5625162124633789</v>
      </c>
    </row>
    <row r="259" spans="1:20">
      <c r="A259" s="1">
        <v>112015203</v>
      </c>
      <c r="B259" s="1" t="s">
        <v>20</v>
      </c>
      <c r="C259" s="1" t="s">
        <v>14</v>
      </c>
      <c r="D259" s="1" t="s">
        <v>15</v>
      </c>
      <c r="E259" s="1">
        <v>193</v>
      </c>
      <c r="F259" s="1">
        <v>1</v>
      </c>
      <c r="G259" s="1" t="s">
        <v>16</v>
      </c>
      <c r="H259" s="1">
        <v>7825807</v>
      </c>
      <c r="I259" s="1">
        <v>66837</v>
      </c>
      <c r="J259" s="1">
        <v>0.86</v>
      </c>
      <c r="K259" s="1">
        <v>1314957</v>
      </c>
      <c r="L259" s="1">
        <v>0</v>
      </c>
      <c r="M259" s="1">
        <v>501456.1875</v>
      </c>
      <c r="N259" s="1">
        <v>61.641754150390625</v>
      </c>
      <c r="O259" s="1">
        <v>1629490</v>
      </c>
      <c r="P259" s="1">
        <v>17195</v>
      </c>
      <c r="Q259" s="1">
        <v>1.0699999999999998</v>
      </c>
      <c r="R259" s="1">
        <v>99235</v>
      </c>
      <c r="S259" s="1">
        <v>-5557</v>
      </c>
      <c r="T259" s="1">
        <v>-5.3028855323791504</v>
      </c>
    </row>
    <row r="260" spans="1:20">
      <c r="A260" s="1">
        <v>112018523</v>
      </c>
      <c r="B260" s="1" t="s">
        <v>21</v>
      </c>
      <c r="C260" s="1" t="s">
        <v>14</v>
      </c>
      <c r="D260" s="1" t="s">
        <v>15</v>
      </c>
      <c r="E260" s="1">
        <v>193</v>
      </c>
      <c r="F260" s="1">
        <v>1</v>
      </c>
      <c r="G260" s="1" t="s">
        <v>16</v>
      </c>
      <c r="H260" s="1">
        <v>8791808</v>
      </c>
      <c r="I260" s="1">
        <v>87061</v>
      </c>
      <c r="J260" s="1">
        <v>1</v>
      </c>
      <c r="K260" s="1">
        <v>1953029</v>
      </c>
      <c r="L260" s="1">
        <v>0</v>
      </c>
      <c r="M260" s="1">
        <v>842171.1875</v>
      </c>
      <c r="N260" s="1">
        <v>75.812690734863281</v>
      </c>
      <c r="O260" s="1">
        <v>1540757</v>
      </c>
      <c r="P260" s="1">
        <v>47956</v>
      </c>
      <c r="Q260" s="1">
        <v>3.2099999999999995</v>
      </c>
      <c r="R260" s="1">
        <v>153169</v>
      </c>
      <c r="S260" s="1">
        <v>-35226</v>
      </c>
      <c r="T260" s="1">
        <v>-18.697948455810547</v>
      </c>
    </row>
    <row r="261" spans="1:20">
      <c r="A261" s="1">
        <v>112281302</v>
      </c>
      <c r="B261" s="1" t="s">
        <v>292</v>
      </c>
      <c r="C261" s="1" t="s">
        <v>293</v>
      </c>
      <c r="D261" s="1" t="s">
        <v>15</v>
      </c>
      <c r="E261" s="1">
        <v>198</v>
      </c>
      <c r="F261" s="1">
        <v>1</v>
      </c>
      <c r="G261" s="1" t="s">
        <v>16</v>
      </c>
      <c r="H261" s="1">
        <v>31536661</v>
      </c>
      <c r="I261" s="1">
        <v>456074</v>
      </c>
      <c r="J261" s="1">
        <v>1.47</v>
      </c>
      <c r="K261" s="1">
        <v>11259852</v>
      </c>
      <c r="L261" s="1">
        <v>0</v>
      </c>
      <c r="M261" s="1">
        <v>5065949</v>
      </c>
      <c r="N261" s="1">
        <v>81.789276123046875</v>
      </c>
      <c r="O261" s="1">
        <v>6226775</v>
      </c>
      <c r="P261" s="1">
        <v>233558</v>
      </c>
      <c r="Q261" s="1">
        <v>3.9</v>
      </c>
      <c r="R261" s="1">
        <v>0</v>
      </c>
    </row>
    <row r="262" spans="1:20">
      <c r="A262" s="1">
        <v>112282004</v>
      </c>
      <c r="B262" s="1" t="s">
        <v>294</v>
      </c>
      <c r="C262" s="1" t="s">
        <v>293</v>
      </c>
      <c r="D262" s="1" t="s">
        <v>15</v>
      </c>
      <c r="E262" s="1">
        <v>198</v>
      </c>
      <c r="F262" s="1">
        <v>1</v>
      </c>
      <c r="G262" s="1" t="s">
        <v>16</v>
      </c>
      <c r="H262" s="1">
        <v>2844600</v>
      </c>
      <c r="I262" s="1">
        <v>22092</v>
      </c>
      <c r="J262" s="1">
        <v>0.77999999999999992</v>
      </c>
      <c r="K262" s="1">
        <v>76871</v>
      </c>
      <c r="M262" s="1">
        <v>0</v>
      </c>
      <c r="N262" s="1">
        <v>0</v>
      </c>
      <c r="O262" s="1">
        <v>381221</v>
      </c>
      <c r="P262" s="1">
        <v>1707</v>
      </c>
      <c r="Q262" s="1">
        <v>0.44999999999999996</v>
      </c>
      <c r="R262" s="1">
        <v>0</v>
      </c>
    </row>
    <row r="263" spans="1:20">
      <c r="A263" s="1">
        <v>112282307</v>
      </c>
      <c r="B263" s="1" t="s">
        <v>629</v>
      </c>
      <c r="C263" s="1" t="s">
        <v>293</v>
      </c>
      <c r="D263" s="1" t="s">
        <v>15</v>
      </c>
      <c r="E263" s="1">
        <v>198</v>
      </c>
      <c r="F263" s="1">
        <v>2</v>
      </c>
      <c r="G263" s="1" t="s">
        <v>594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O263" s="1">
        <v>0</v>
      </c>
      <c r="P263" s="1">
        <v>0</v>
      </c>
      <c r="Q263" s="1">
        <v>0</v>
      </c>
      <c r="R263" s="1">
        <v>1639722</v>
      </c>
      <c r="S263" s="1">
        <v>82704</v>
      </c>
      <c r="T263" s="1">
        <v>5.3116917610168457</v>
      </c>
    </row>
    <row r="264" spans="1:20">
      <c r="A264" s="1">
        <v>112283003</v>
      </c>
      <c r="B264" s="1" t="s">
        <v>295</v>
      </c>
      <c r="C264" s="1" t="s">
        <v>293</v>
      </c>
      <c r="D264" s="1" t="s">
        <v>15</v>
      </c>
      <c r="E264" s="1">
        <v>198</v>
      </c>
      <c r="F264" s="1">
        <v>1</v>
      </c>
      <c r="G264" s="1" t="s">
        <v>16</v>
      </c>
      <c r="H264" s="1">
        <v>8648250</v>
      </c>
      <c r="I264" s="1">
        <v>113040</v>
      </c>
      <c r="J264" s="1">
        <v>1.32</v>
      </c>
      <c r="K264" s="1">
        <v>3480868</v>
      </c>
      <c r="L264" s="1">
        <v>0</v>
      </c>
      <c r="M264" s="1">
        <v>1550832.5</v>
      </c>
      <c r="N264" s="1">
        <v>80.352531433105469</v>
      </c>
      <c r="O264" s="1">
        <v>1742327</v>
      </c>
      <c r="P264" s="1">
        <v>26448</v>
      </c>
      <c r="Q264" s="1">
        <v>1.54</v>
      </c>
      <c r="R264" s="1">
        <v>0</v>
      </c>
    </row>
    <row r="265" spans="1:20">
      <c r="A265" s="1">
        <v>112286003</v>
      </c>
      <c r="B265" s="1" t="s">
        <v>296</v>
      </c>
      <c r="C265" s="1" t="s">
        <v>293</v>
      </c>
      <c r="D265" s="1" t="s">
        <v>15</v>
      </c>
      <c r="E265" s="1">
        <v>198</v>
      </c>
      <c r="F265" s="1">
        <v>1</v>
      </c>
      <c r="G265" s="1" t="s">
        <v>16</v>
      </c>
      <c r="H265" s="1">
        <v>10054659</v>
      </c>
      <c r="I265" s="1">
        <v>100106</v>
      </c>
      <c r="J265" s="1">
        <v>1.01</v>
      </c>
      <c r="K265" s="1">
        <v>1413656</v>
      </c>
      <c r="L265" s="1">
        <v>0</v>
      </c>
      <c r="M265" s="1">
        <v>526330.25</v>
      </c>
      <c r="N265" s="1">
        <v>59.316455841064453</v>
      </c>
      <c r="O265" s="1">
        <v>2050011</v>
      </c>
      <c r="P265" s="1">
        <v>46440</v>
      </c>
      <c r="Q265" s="1">
        <v>2.3199999999999998</v>
      </c>
      <c r="R265" s="1">
        <v>0</v>
      </c>
    </row>
    <row r="266" spans="1:20">
      <c r="A266" s="1">
        <v>112289003</v>
      </c>
      <c r="B266" s="1" t="s">
        <v>297</v>
      </c>
      <c r="C266" s="1" t="s">
        <v>293</v>
      </c>
      <c r="D266" s="1" t="s">
        <v>15</v>
      </c>
      <c r="E266" s="1">
        <v>198</v>
      </c>
      <c r="F266" s="1">
        <v>1</v>
      </c>
      <c r="G266" s="1" t="s">
        <v>16</v>
      </c>
      <c r="H266" s="1">
        <v>17590928</v>
      </c>
      <c r="I266" s="1">
        <v>160569</v>
      </c>
      <c r="J266" s="1">
        <v>0.91999999999999993</v>
      </c>
      <c r="K266" s="1">
        <v>5699941</v>
      </c>
      <c r="L266" s="1">
        <v>0</v>
      </c>
      <c r="M266" s="1">
        <v>2533560.25</v>
      </c>
      <c r="N266" s="1">
        <v>80.014389038085938</v>
      </c>
      <c r="O266" s="1">
        <v>3304080</v>
      </c>
      <c r="P266" s="1">
        <v>94205</v>
      </c>
      <c r="Q266" s="1">
        <v>2.93</v>
      </c>
      <c r="R266" s="1">
        <v>0</v>
      </c>
    </row>
    <row r="267" spans="1:20">
      <c r="A267" s="1">
        <v>112671303</v>
      </c>
      <c r="B267" s="1" t="s">
        <v>576</v>
      </c>
      <c r="C267" s="1" t="s">
        <v>577</v>
      </c>
      <c r="D267" s="1" t="s">
        <v>15</v>
      </c>
      <c r="E267" s="1">
        <v>192</v>
      </c>
      <c r="F267" s="1">
        <v>1</v>
      </c>
      <c r="G267" s="1" t="s">
        <v>16</v>
      </c>
      <c r="H267" s="1">
        <v>13366150</v>
      </c>
      <c r="I267" s="1">
        <v>236410</v>
      </c>
      <c r="J267" s="1">
        <v>1.7999999999999998</v>
      </c>
      <c r="K267" s="1">
        <v>2733146</v>
      </c>
      <c r="L267" s="1">
        <v>0</v>
      </c>
      <c r="M267" s="1">
        <v>1075856</v>
      </c>
      <c r="N267" s="1">
        <v>64.916587829589844</v>
      </c>
      <c r="O267" s="1">
        <v>3057016</v>
      </c>
      <c r="P267" s="1">
        <v>130798</v>
      </c>
      <c r="Q267" s="1">
        <v>4.47</v>
      </c>
      <c r="R267" s="1">
        <v>0</v>
      </c>
    </row>
    <row r="268" spans="1:20">
      <c r="A268" s="1">
        <v>112671603</v>
      </c>
      <c r="B268" s="1" t="s">
        <v>578</v>
      </c>
      <c r="C268" s="1" t="s">
        <v>577</v>
      </c>
      <c r="D268" s="1" t="s">
        <v>15</v>
      </c>
      <c r="E268" s="1">
        <v>195</v>
      </c>
      <c r="F268" s="1">
        <v>1</v>
      </c>
      <c r="G268" s="1" t="s">
        <v>16</v>
      </c>
      <c r="H268" s="1">
        <v>17040873</v>
      </c>
      <c r="I268" s="1">
        <v>235875</v>
      </c>
      <c r="J268" s="1">
        <v>1.4000000000000001</v>
      </c>
      <c r="K268" s="1">
        <v>4637880</v>
      </c>
      <c r="L268" s="1">
        <v>0</v>
      </c>
      <c r="M268" s="1">
        <v>1993950.375</v>
      </c>
      <c r="N268" s="1">
        <v>75.416168212890625</v>
      </c>
      <c r="O268" s="1">
        <v>4560857</v>
      </c>
      <c r="P268" s="1">
        <v>180579</v>
      </c>
      <c r="Q268" s="1">
        <v>4.12</v>
      </c>
      <c r="R268" s="1">
        <v>0</v>
      </c>
    </row>
    <row r="269" spans="1:20">
      <c r="A269" s="1">
        <v>112671803</v>
      </c>
      <c r="B269" s="1" t="s">
        <v>579</v>
      </c>
      <c r="C269" s="1" t="s">
        <v>577</v>
      </c>
      <c r="D269" s="1" t="s">
        <v>15</v>
      </c>
      <c r="E269" s="1">
        <v>192</v>
      </c>
      <c r="F269" s="1">
        <v>1</v>
      </c>
      <c r="G269" s="1" t="s">
        <v>16</v>
      </c>
      <c r="H269" s="1">
        <v>13906043</v>
      </c>
      <c r="I269" s="1">
        <v>134219</v>
      </c>
      <c r="J269" s="1">
        <v>0.97</v>
      </c>
      <c r="K269" s="1">
        <v>1667132</v>
      </c>
      <c r="L269" s="1">
        <v>0</v>
      </c>
      <c r="M269" s="1">
        <v>553161.9375</v>
      </c>
      <c r="N269" s="1">
        <v>49.65679931640625</v>
      </c>
      <c r="O269" s="1">
        <v>3018085</v>
      </c>
      <c r="P269" s="1">
        <v>147818</v>
      </c>
      <c r="Q269" s="1">
        <v>5.1499999999999995</v>
      </c>
      <c r="R269" s="1">
        <v>520011</v>
      </c>
      <c r="S269" s="1">
        <v>115484</v>
      </c>
      <c r="T269" s="1">
        <v>28.547908782958984</v>
      </c>
    </row>
    <row r="270" spans="1:20">
      <c r="A270" s="1">
        <v>112672203</v>
      </c>
      <c r="B270" s="1" t="s">
        <v>580</v>
      </c>
      <c r="C270" s="1" t="s">
        <v>577</v>
      </c>
      <c r="D270" s="1" t="s">
        <v>15</v>
      </c>
      <c r="E270" s="1">
        <v>195</v>
      </c>
      <c r="F270" s="1">
        <v>1</v>
      </c>
      <c r="G270" s="1" t="s">
        <v>16</v>
      </c>
      <c r="H270" s="1">
        <v>9489202</v>
      </c>
      <c r="I270" s="1">
        <v>76010</v>
      </c>
      <c r="J270" s="1">
        <v>0.80999999999999994</v>
      </c>
      <c r="K270" s="1">
        <v>670036</v>
      </c>
      <c r="L270" s="1">
        <v>0</v>
      </c>
      <c r="M270" s="1">
        <v>147682.53125</v>
      </c>
      <c r="N270" s="1">
        <v>28.272527694702148</v>
      </c>
      <c r="O270" s="1">
        <v>2512124</v>
      </c>
      <c r="P270" s="1">
        <v>44662</v>
      </c>
      <c r="Q270" s="1">
        <v>1.81</v>
      </c>
      <c r="R270" s="1">
        <v>208255</v>
      </c>
      <c r="S270" s="1">
        <v>23120</v>
      </c>
      <c r="T270" s="1">
        <v>12.488183975219727</v>
      </c>
    </row>
    <row r="271" spans="1:20">
      <c r="A271" s="1">
        <v>112672803</v>
      </c>
      <c r="B271" s="1" t="s">
        <v>581</v>
      </c>
      <c r="C271" s="1" t="s">
        <v>577</v>
      </c>
      <c r="D271" s="1" t="s">
        <v>15</v>
      </c>
      <c r="E271" s="1">
        <v>195</v>
      </c>
      <c r="F271" s="1">
        <v>1</v>
      </c>
      <c r="G271" s="1" t="s">
        <v>16</v>
      </c>
      <c r="H271" s="1">
        <v>6931733</v>
      </c>
      <c r="I271" s="1">
        <v>133763</v>
      </c>
      <c r="J271" s="1">
        <v>1.97</v>
      </c>
      <c r="K271" s="1">
        <v>2570100</v>
      </c>
      <c r="L271" s="1">
        <v>4.7378811836242676</v>
      </c>
      <c r="M271" s="1">
        <v>1186750.375</v>
      </c>
      <c r="N271" s="1">
        <v>85.788177490234375</v>
      </c>
      <c r="O271" s="1">
        <v>1522324</v>
      </c>
      <c r="P271" s="1">
        <v>55842</v>
      </c>
      <c r="Q271" s="1">
        <v>3.81</v>
      </c>
      <c r="R271" s="1">
        <v>59887</v>
      </c>
      <c r="S271" s="1">
        <v>774</v>
      </c>
      <c r="T271" s="1">
        <v>1.309356689453125</v>
      </c>
    </row>
    <row r="272" spans="1:20">
      <c r="A272" s="1">
        <v>112674403</v>
      </c>
      <c r="B272" s="1" t="s">
        <v>582</v>
      </c>
      <c r="C272" s="1" t="s">
        <v>577</v>
      </c>
      <c r="D272" s="1" t="s">
        <v>15</v>
      </c>
      <c r="E272" s="1">
        <v>192</v>
      </c>
      <c r="F272" s="1">
        <v>1</v>
      </c>
      <c r="G272" s="1" t="s">
        <v>16</v>
      </c>
      <c r="H272" s="1">
        <v>15371832</v>
      </c>
      <c r="I272" s="1">
        <v>178318</v>
      </c>
      <c r="J272" s="1">
        <v>1.17</v>
      </c>
      <c r="K272" s="1">
        <v>1605554</v>
      </c>
      <c r="L272" s="1">
        <v>0</v>
      </c>
      <c r="M272" s="1">
        <v>531416.75</v>
      </c>
      <c r="N272" s="1">
        <v>49.47381591796875</v>
      </c>
      <c r="O272" s="1">
        <v>2904463</v>
      </c>
      <c r="P272" s="1">
        <v>114900</v>
      </c>
      <c r="Q272" s="1">
        <v>4.12</v>
      </c>
      <c r="R272" s="1">
        <v>0</v>
      </c>
    </row>
    <row r="273" spans="1:20">
      <c r="A273" s="1">
        <v>112675503</v>
      </c>
      <c r="B273" s="1" t="s">
        <v>584</v>
      </c>
      <c r="C273" s="1" t="s">
        <v>577</v>
      </c>
      <c r="D273" s="1" t="s">
        <v>15</v>
      </c>
      <c r="E273" s="1">
        <v>195</v>
      </c>
      <c r="F273" s="1">
        <v>1</v>
      </c>
      <c r="G273" s="1" t="s">
        <v>16</v>
      </c>
      <c r="H273" s="1">
        <v>18379618</v>
      </c>
      <c r="I273" s="1">
        <v>142405</v>
      </c>
      <c r="J273" s="1">
        <v>0.77999999999999992</v>
      </c>
      <c r="K273" s="1">
        <v>3163219</v>
      </c>
      <c r="L273" s="1">
        <v>0</v>
      </c>
      <c r="M273" s="1">
        <v>1156891.5</v>
      </c>
      <c r="N273" s="1">
        <v>57.662147521972656</v>
      </c>
      <c r="O273" s="1">
        <v>4619210</v>
      </c>
      <c r="P273" s="1">
        <v>130290</v>
      </c>
      <c r="Q273" s="1">
        <v>2.9000000000000004</v>
      </c>
      <c r="R273" s="1">
        <v>125441</v>
      </c>
      <c r="S273" s="1">
        <v>-63836</v>
      </c>
      <c r="T273" s="1">
        <v>-33.726230621337891</v>
      </c>
    </row>
    <row r="274" spans="1:20">
      <c r="A274" s="1">
        <v>112676203</v>
      </c>
      <c r="B274" s="1" t="s">
        <v>585</v>
      </c>
      <c r="C274" s="1" t="s">
        <v>577</v>
      </c>
      <c r="D274" s="1" t="s">
        <v>15</v>
      </c>
      <c r="E274" s="1">
        <v>195</v>
      </c>
      <c r="F274" s="1">
        <v>1</v>
      </c>
      <c r="G274" s="1" t="s">
        <v>16</v>
      </c>
      <c r="H274" s="1">
        <v>10532715</v>
      </c>
      <c r="I274" s="1">
        <v>76898</v>
      </c>
      <c r="J274" s="1">
        <v>0.74</v>
      </c>
      <c r="K274" s="1">
        <v>438108</v>
      </c>
      <c r="M274" s="1">
        <v>0</v>
      </c>
      <c r="N274" s="1">
        <v>0</v>
      </c>
      <c r="O274" s="1">
        <v>2346574</v>
      </c>
      <c r="P274" s="1">
        <v>43831</v>
      </c>
      <c r="Q274" s="1">
        <v>1.9</v>
      </c>
      <c r="R274" s="1">
        <v>159703</v>
      </c>
      <c r="S274" s="1">
        <v>-23106</v>
      </c>
      <c r="T274" s="1">
        <v>-12.639421463012695</v>
      </c>
    </row>
    <row r="275" spans="1:20">
      <c r="A275" s="1">
        <v>112676403</v>
      </c>
      <c r="B275" s="1" t="s">
        <v>586</v>
      </c>
      <c r="C275" s="1" t="s">
        <v>577</v>
      </c>
      <c r="D275" s="1" t="s">
        <v>15</v>
      </c>
      <c r="E275" s="1">
        <v>193</v>
      </c>
      <c r="F275" s="1">
        <v>1</v>
      </c>
      <c r="G275" s="1" t="s">
        <v>16</v>
      </c>
      <c r="H275" s="1">
        <v>14203014</v>
      </c>
      <c r="I275" s="1">
        <v>204481</v>
      </c>
      <c r="J275" s="1">
        <v>1.46</v>
      </c>
      <c r="K275" s="1">
        <v>2600645</v>
      </c>
      <c r="L275" s="1">
        <v>0</v>
      </c>
      <c r="M275" s="1">
        <v>1039495.3125</v>
      </c>
      <c r="N275" s="1">
        <v>66.585243225097656</v>
      </c>
      <c r="O275" s="1">
        <v>3307903</v>
      </c>
      <c r="P275" s="1">
        <v>147535</v>
      </c>
      <c r="Q275" s="1">
        <v>4.67</v>
      </c>
      <c r="R275" s="1">
        <v>0</v>
      </c>
    </row>
    <row r="276" spans="1:20">
      <c r="A276" s="1">
        <v>112676503</v>
      </c>
      <c r="B276" s="1" t="s">
        <v>587</v>
      </c>
      <c r="C276" s="1" t="s">
        <v>577</v>
      </c>
      <c r="D276" s="1" t="s">
        <v>15</v>
      </c>
      <c r="E276" s="1">
        <v>192</v>
      </c>
      <c r="F276" s="1">
        <v>1</v>
      </c>
      <c r="G276" s="1" t="s">
        <v>16</v>
      </c>
      <c r="H276" s="1">
        <v>9703463</v>
      </c>
      <c r="I276" s="1">
        <v>49292</v>
      </c>
      <c r="J276" s="1">
        <v>0.51</v>
      </c>
      <c r="K276" s="1">
        <v>1426216</v>
      </c>
      <c r="L276" s="1">
        <v>0</v>
      </c>
      <c r="M276" s="1">
        <v>519925.40625</v>
      </c>
      <c r="N276" s="1">
        <v>57.368511199951172</v>
      </c>
      <c r="O276" s="1">
        <v>2504107</v>
      </c>
      <c r="P276" s="1">
        <v>68900</v>
      </c>
      <c r="Q276" s="1">
        <v>2.83</v>
      </c>
      <c r="R276" s="1">
        <v>0</v>
      </c>
    </row>
    <row r="277" spans="1:20">
      <c r="A277" s="1">
        <v>112676703</v>
      </c>
      <c r="B277" s="1" t="s">
        <v>588</v>
      </c>
      <c r="C277" s="1" t="s">
        <v>577</v>
      </c>
      <c r="D277" s="1" t="s">
        <v>15</v>
      </c>
      <c r="E277" s="1">
        <v>195</v>
      </c>
      <c r="F277" s="1">
        <v>1</v>
      </c>
      <c r="G277" s="1" t="s">
        <v>16</v>
      </c>
      <c r="H277" s="1">
        <v>13836786</v>
      </c>
      <c r="I277" s="1">
        <v>151020</v>
      </c>
      <c r="J277" s="1">
        <v>1.0999999999999999</v>
      </c>
      <c r="K277" s="1">
        <v>1318942</v>
      </c>
      <c r="L277" s="1">
        <v>0</v>
      </c>
      <c r="M277" s="1">
        <v>402713.34375</v>
      </c>
      <c r="N277" s="1">
        <v>43.953365325927734</v>
      </c>
      <c r="O277" s="1">
        <v>3289824</v>
      </c>
      <c r="P277" s="1">
        <v>153452</v>
      </c>
      <c r="Q277" s="1">
        <v>4.8899999999999997</v>
      </c>
      <c r="R277" s="1">
        <v>0</v>
      </c>
    </row>
    <row r="278" spans="1:20">
      <c r="A278" s="1">
        <v>112678503</v>
      </c>
      <c r="B278" s="1" t="s">
        <v>590</v>
      </c>
      <c r="C278" s="1" t="s">
        <v>577</v>
      </c>
      <c r="D278" s="1" t="s">
        <v>15</v>
      </c>
      <c r="E278" s="1">
        <v>192</v>
      </c>
      <c r="F278" s="1">
        <v>1</v>
      </c>
      <c r="G278" s="1" t="s">
        <v>16</v>
      </c>
      <c r="H278" s="1">
        <v>10163295</v>
      </c>
      <c r="I278" s="1">
        <v>118482</v>
      </c>
      <c r="J278" s="1">
        <v>1.18</v>
      </c>
      <c r="K278" s="1">
        <v>1306794</v>
      </c>
      <c r="L278" s="1">
        <v>5.2981925010681152</v>
      </c>
      <c r="M278" s="1">
        <v>452203.03125</v>
      </c>
      <c r="N278" s="1">
        <v>52.914558410644531</v>
      </c>
      <c r="O278" s="1">
        <v>2508024</v>
      </c>
      <c r="P278" s="1">
        <v>111137</v>
      </c>
      <c r="Q278" s="1">
        <v>4.6399999999999997</v>
      </c>
      <c r="R278" s="1">
        <v>0</v>
      </c>
    </row>
    <row r="279" spans="1:20">
      <c r="A279" s="1">
        <v>112679002</v>
      </c>
      <c r="B279" s="1" t="s">
        <v>591</v>
      </c>
      <c r="C279" s="1" t="s">
        <v>577</v>
      </c>
      <c r="D279" s="1" t="s">
        <v>15</v>
      </c>
      <c r="E279" s="1">
        <v>192</v>
      </c>
      <c r="F279" s="1">
        <v>1</v>
      </c>
      <c r="G279" s="1" t="s">
        <v>16</v>
      </c>
      <c r="H279" s="1">
        <v>105307150</v>
      </c>
      <c r="I279" s="1">
        <v>1079085</v>
      </c>
      <c r="J279" s="1">
        <v>1.04</v>
      </c>
      <c r="K279" s="1">
        <v>17154263</v>
      </c>
      <c r="L279" s="1">
        <v>17.140432357788086</v>
      </c>
      <c r="M279" s="1">
        <v>7794190.5</v>
      </c>
      <c r="N279" s="1">
        <v>83.270614624023438</v>
      </c>
      <c r="O279" s="1">
        <v>9532577</v>
      </c>
      <c r="P279" s="1">
        <v>337057</v>
      </c>
      <c r="Q279" s="1">
        <v>3.6700000000000004</v>
      </c>
      <c r="R279" s="1">
        <v>0</v>
      </c>
    </row>
    <row r="280" spans="1:20">
      <c r="A280" s="1">
        <v>112679107</v>
      </c>
      <c r="B280" s="1" t="s">
        <v>667</v>
      </c>
      <c r="C280" s="1" t="s">
        <v>577</v>
      </c>
      <c r="D280" s="1" t="s">
        <v>15</v>
      </c>
      <c r="E280" s="1">
        <v>192</v>
      </c>
      <c r="F280" s="1">
        <v>2</v>
      </c>
      <c r="G280" s="1" t="s">
        <v>594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O280" s="1">
        <v>0</v>
      </c>
      <c r="P280" s="1">
        <v>0</v>
      </c>
      <c r="Q280" s="1">
        <v>0</v>
      </c>
      <c r="R280" s="1">
        <v>3233203</v>
      </c>
      <c r="S280" s="1">
        <v>50853</v>
      </c>
      <c r="T280" s="1">
        <v>1.5979700088500977</v>
      </c>
    </row>
    <row r="281" spans="1:20">
      <c r="A281" s="1">
        <v>112679403</v>
      </c>
      <c r="B281" s="1" t="s">
        <v>592</v>
      </c>
      <c r="C281" s="1" t="s">
        <v>577</v>
      </c>
      <c r="D281" s="1" t="s">
        <v>15</v>
      </c>
      <c r="E281" s="1">
        <v>195</v>
      </c>
      <c r="F281" s="1">
        <v>1</v>
      </c>
      <c r="G281" s="1" t="s">
        <v>16</v>
      </c>
      <c r="H281" s="1">
        <v>6970024</v>
      </c>
      <c r="I281" s="1">
        <v>132547</v>
      </c>
      <c r="J281" s="1">
        <v>1.94</v>
      </c>
      <c r="K281" s="1">
        <v>829376</v>
      </c>
      <c r="L281" s="1">
        <v>0</v>
      </c>
      <c r="M281" s="1">
        <v>328709.71875</v>
      </c>
      <c r="N281" s="1">
        <v>65.654457092285156</v>
      </c>
      <c r="O281" s="1">
        <v>1863659</v>
      </c>
      <c r="P281" s="1">
        <v>99189</v>
      </c>
      <c r="Q281" s="1">
        <v>5.62</v>
      </c>
      <c r="R281" s="1">
        <v>0</v>
      </c>
    </row>
    <row r="282" spans="1:20">
      <c r="A282" s="1">
        <v>113361303</v>
      </c>
      <c r="B282" s="1" t="s">
        <v>338</v>
      </c>
      <c r="C282" s="1" t="s">
        <v>339</v>
      </c>
      <c r="D282" s="1" t="s">
        <v>15</v>
      </c>
      <c r="E282" s="1">
        <v>199</v>
      </c>
      <c r="F282" s="1">
        <v>1</v>
      </c>
      <c r="G282" s="1" t="s">
        <v>16</v>
      </c>
      <c r="H282" s="1">
        <v>9513864</v>
      </c>
      <c r="I282" s="1">
        <v>76213</v>
      </c>
      <c r="J282" s="1">
        <v>0.80999999999999994</v>
      </c>
      <c r="K282" s="1">
        <v>400960</v>
      </c>
      <c r="M282" s="1">
        <v>0</v>
      </c>
      <c r="N282" s="1">
        <v>0</v>
      </c>
      <c r="O282" s="1">
        <v>2449966</v>
      </c>
      <c r="P282" s="1">
        <v>30429</v>
      </c>
      <c r="Q282" s="1">
        <v>1.26</v>
      </c>
      <c r="R282" s="1">
        <v>0</v>
      </c>
    </row>
    <row r="283" spans="1:20">
      <c r="A283" s="1">
        <v>113361503</v>
      </c>
      <c r="B283" s="1" t="s">
        <v>340</v>
      </c>
      <c r="C283" s="1" t="s">
        <v>339</v>
      </c>
      <c r="D283" s="1" t="s">
        <v>15</v>
      </c>
      <c r="E283" s="1">
        <v>191</v>
      </c>
      <c r="F283" s="1">
        <v>1</v>
      </c>
      <c r="G283" s="1" t="s">
        <v>16</v>
      </c>
      <c r="H283" s="1">
        <v>11251045</v>
      </c>
      <c r="I283" s="1">
        <v>114731</v>
      </c>
      <c r="J283" s="1">
        <v>1.03</v>
      </c>
      <c r="K283" s="1">
        <v>1890346</v>
      </c>
      <c r="L283" s="1">
        <v>22.523214340209961</v>
      </c>
      <c r="M283" s="1">
        <v>797395.875</v>
      </c>
      <c r="N283" s="1">
        <v>72.958122253417969</v>
      </c>
      <c r="O283" s="1">
        <v>2057836</v>
      </c>
      <c r="P283" s="1">
        <v>64334</v>
      </c>
      <c r="Q283" s="1">
        <v>3.2300000000000004</v>
      </c>
      <c r="R283" s="1">
        <v>0</v>
      </c>
    </row>
    <row r="284" spans="1:20">
      <c r="A284" s="1">
        <v>113361703</v>
      </c>
      <c r="B284" s="1" t="s">
        <v>341</v>
      </c>
      <c r="C284" s="1" t="s">
        <v>339</v>
      </c>
      <c r="D284" s="1" t="s">
        <v>15</v>
      </c>
      <c r="E284" s="1">
        <v>191</v>
      </c>
      <c r="F284" s="1">
        <v>1</v>
      </c>
      <c r="G284" s="1" t="s">
        <v>16</v>
      </c>
      <c r="H284" s="1">
        <v>8517513</v>
      </c>
      <c r="I284" s="1">
        <v>128774</v>
      </c>
      <c r="J284" s="1">
        <v>1.54</v>
      </c>
      <c r="K284" s="1">
        <v>3193586</v>
      </c>
      <c r="L284" s="1">
        <v>0</v>
      </c>
      <c r="M284" s="1">
        <v>1422375</v>
      </c>
      <c r="N284" s="1">
        <v>80.305221557617188</v>
      </c>
      <c r="O284" s="1">
        <v>2226838</v>
      </c>
      <c r="P284" s="1">
        <v>53174</v>
      </c>
      <c r="Q284" s="1">
        <v>2.4500000000000002</v>
      </c>
      <c r="R284" s="1">
        <v>0</v>
      </c>
    </row>
    <row r="285" spans="1:20">
      <c r="A285" s="1">
        <v>113362203</v>
      </c>
      <c r="B285" s="1" t="s">
        <v>342</v>
      </c>
      <c r="C285" s="1" t="s">
        <v>339</v>
      </c>
      <c r="D285" s="1" t="s">
        <v>15</v>
      </c>
      <c r="E285" s="1">
        <v>199</v>
      </c>
      <c r="F285" s="1">
        <v>1</v>
      </c>
      <c r="G285" s="1" t="s">
        <v>16</v>
      </c>
      <c r="H285" s="1">
        <v>9584382</v>
      </c>
      <c r="I285" s="1">
        <v>65571</v>
      </c>
      <c r="J285" s="1">
        <v>0.69</v>
      </c>
      <c r="K285" s="1">
        <v>2362428</v>
      </c>
      <c r="L285" s="1">
        <v>0</v>
      </c>
      <c r="M285" s="1">
        <v>984296.3125</v>
      </c>
      <c r="N285" s="1">
        <v>71.422515869140625</v>
      </c>
      <c r="O285" s="1">
        <v>2148807</v>
      </c>
      <c r="P285" s="1">
        <v>45382</v>
      </c>
      <c r="Q285" s="1">
        <v>2.16</v>
      </c>
      <c r="R285" s="1">
        <v>0</v>
      </c>
    </row>
    <row r="286" spans="1:20">
      <c r="A286" s="1">
        <v>113362303</v>
      </c>
      <c r="B286" s="1" t="s">
        <v>343</v>
      </c>
      <c r="C286" s="1" t="s">
        <v>339</v>
      </c>
      <c r="D286" s="1" t="s">
        <v>15</v>
      </c>
      <c r="E286" s="1">
        <v>199</v>
      </c>
      <c r="F286" s="1">
        <v>1</v>
      </c>
      <c r="G286" s="1" t="s">
        <v>16</v>
      </c>
      <c r="H286" s="1">
        <v>6270655</v>
      </c>
      <c r="I286" s="1">
        <v>56735</v>
      </c>
      <c r="J286" s="1">
        <v>0.91</v>
      </c>
      <c r="K286" s="1">
        <v>247418</v>
      </c>
      <c r="M286" s="1">
        <v>0</v>
      </c>
      <c r="N286" s="1">
        <v>0</v>
      </c>
      <c r="O286" s="1">
        <v>1872128</v>
      </c>
      <c r="P286" s="1">
        <v>32635</v>
      </c>
      <c r="Q286" s="1">
        <v>1.77</v>
      </c>
      <c r="R286" s="1">
        <v>99174</v>
      </c>
      <c r="S286" s="1">
        <v>48300</v>
      </c>
      <c r="T286" s="1">
        <v>94.940437316894531</v>
      </c>
    </row>
    <row r="287" spans="1:20">
      <c r="A287" s="1">
        <v>113362403</v>
      </c>
      <c r="B287" s="1" t="s">
        <v>344</v>
      </c>
      <c r="C287" s="1" t="s">
        <v>339</v>
      </c>
      <c r="D287" s="1" t="s">
        <v>15</v>
      </c>
      <c r="E287" s="1">
        <v>199</v>
      </c>
      <c r="F287" s="1">
        <v>1</v>
      </c>
      <c r="G287" s="1" t="s">
        <v>16</v>
      </c>
      <c r="H287" s="1">
        <v>11643641</v>
      </c>
      <c r="I287" s="1">
        <v>100166</v>
      </c>
      <c r="J287" s="1">
        <v>0.86999999999999988</v>
      </c>
      <c r="K287" s="1">
        <v>1262953</v>
      </c>
      <c r="L287" s="1">
        <v>0</v>
      </c>
      <c r="M287" s="1">
        <v>394983.09375</v>
      </c>
      <c r="N287" s="1">
        <v>45.506542205810547</v>
      </c>
      <c r="O287" s="1">
        <v>2794797</v>
      </c>
      <c r="P287" s="1">
        <v>80181</v>
      </c>
      <c r="Q287" s="1">
        <v>2.9499999999999997</v>
      </c>
      <c r="R287" s="1">
        <v>212978</v>
      </c>
      <c r="S287" s="1">
        <v>53347</v>
      </c>
      <c r="T287" s="1">
        <v>33.418949127197266</v>
      </c>
    </row>
    <row r="288" spans="1:20">
      <c r="A288" s="1">
        <v>113362603</v>
      </c>
      <c r="B288" s="1" t="s">
        <v>345</v>
      </c>
      <c r="C288" s="1" t="s">
        <v>339</v>
      </c>
      <c r="D288" s="1" t="s">
        <v>15</v>
      </c>
      <c r="E288" s="1">
        <v>199</v>
      </c>
      <c r="F288" s="1">
        <v>1</v>
      </c>
      <c r="G288" s="1" t="s">
        <v>16</v>
      </c>
      <c r="H288" s="1">
        <v>14858415</v>
      </c>
      <c r="I288" s="1">
        <v>140625</v>
      </c>
      <c r="J288" s="1">
        <v>0.96</v>
      </c>
      <c r="K288" s="1">
        <v>3520978</v>
      </c>
      <c r="L288" s="1">
        <v>0</v>
      </c>
      <c r="M288" s="1">
        <v>1502975.375</v>
      </c>
      <c r="N288" s="1">
        <v>74.478363037109375</v>
      </c>
      <c r="O288" s="1">
        <v>3222335</v>
      </c>
      <c r="P288" s="1">
        <v>81235</v>
      </c>
      <c r="Q288" s="1">
        <v>2.59</v>
      </c>
      <c r="R288" s="1">
        <v>68634</v>
      </c>
      <c r="S288" s="1">
        <v>4268</v>
      </c>
      <c r="T288" s="1">
        <v>6.6308298110961914</v>
      </c>
    </row>
    <row r="289" spans="1:20">
      <c r="A289" s="1">
        <v>113363103</v>
      </c>
      <c r="B289" s="1" t="s">
        <v>346</v>
      </c>
      <c r="C289" s="1" t="s">
        <v>339</v>
      </c>
      <c r="D289" s="1" t="s">
        <v>15</v>
      </c>
      <c r="E289" s="1">
        <v>191</v>
      </c>
      <c r="F289" s="1">
        <v>1</v>
      </c>
      <c r="G289" s="1" t="s">
        <v>16</v>
      </c>
      <c r="H289" s="1">
        <v>17434523</v>
      </c>
      <c r="I289" s="1">
        <v>180951</v>
      </c>
      <c r="J289" s="1">
        <v>1.05</v>
      </c>
      <c r="K289" s="1">
        <v>2050702</v>
      </c>
      <c r="L289" s="1">
        <v>0</v>
      </c>
      <c r="M289" s="1">
        <v>680539.3125</v>
      </c>
      <c r="N289" s="1">
        <v>49.668502807617188</v>
      </c>
      <c r="O289" s="1">
        <v>5143897</v>
      </c>
      <c r="P289" s="1">
        <v>152522</v>
      </c>
      <c r="Q289" s="1">
        <v>3.06</v>
      </c>
      <c r="R289" s="1">
        <v>0</v>
      </c>
    </row>
    <row r="290" spans="1:20">
      <c r="A290" s="1">
        <v>113363603</v>
      </c>
      <c r="B290" s="1" t="s">
        <v>347</v>
      </c>
      <c r="C290" s="1" t="s">
        <v>339</v>
      </c>
      <c r="D290" s="1" t="s">
        <v>15</v>
      </c>
      <c r="E290" s="1">
        <v>191</v>
      </c>
      <c r="F290" s="1">
        <v>1</v>
      </c>
      <c r="G290" s="1" t="s">
        <v>16</v>
      </c>
      <c r="H290" s="1">
        <v>5787510</v>
      </c>
      <c r="I290" s="1">
        <v>49145</v>
      </c>
      <c r="J290" s="1">
        <v>0.86</v>
      </c>
      <c r="K290" s="1">
        <v>793087</v>
      </c>
      <c r="L290" s="1">
        <v>0</v>
      </c>
      <c r="M290" s="1">
        <v>255986.8125</v>
      </c>
      <c r="N290" s="1">
        <v>47.660907745361328</v>
      </c>
      <c r="O290" s="1">
        <v>1821174</v>
      </c>
      <c r="P290" s="1">
        <v>60612</v>
      </c>
      <c r="Q290" s="1">
        <v>3.44</v>
      </c>
      <c r="R290" s="1">
        <v>140514</v>
      </c>
      <c r="S290" s="1">
        <v>3938</v>
      </c>
      <c r="T290" s="1">
        <v>2.8833763599395752</v>
      </c>
    </row>
    <row r="291" spans="1:20">
      <c r="A291" s="1">
        <v>113363807</v>
      </c>
      <c r="B291" s="1" t="s">
        <v>636</v>
      </c>
      <c r="C291" s="1" t="s">
        <v>339</v>
      </c>
      <c r="D291" s="1" t="s">
        <v>15</v>
      </c>
      <c r="E291" s="1">
        <v>199</v>
      </c>
      <c r="F291" s="1">
        <v>2</v>
      </c>
      <c r="G291" s="1" t="s">
        <v>594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O291" s="1">
        <v>0</v>
      </c>
      <c r="P291" s="1">
        <v>0</v>
      </c>
      <c r="Q291" s="1">
        <v>0</v>
      </c>
      <c r="R291" s="1">
        <v>3159165</v>
      </c>
      <c r="S291" s="1">
        <v>206901</v>
      </c>
      <c r="T291" s="1">
        <v>7.0082149505615234</v>
      </c>
    </row>
    <row r="292" spans="1:20">
      <c r="A292" s="1">
        <v>113364002</v>
      </c>
      <c r="B292" s="1" t="s">
        <v>348</v>
      </c>
      <c r="C292" s="1" t="s">
        <v>339</v>
      </c>
      <c r="D292" s="1" t="s">
        <v>15</v>
      </c>
      <c r="E292" s="1">
        <v>191</v>
      </c>
      <c r="F292" s="1">
        <v>1</v>
      </c>
      <c r="G292" s="1" t="s">
        <v>16</v>
      </c>
      <c r="H292" s="1">
        <v>80096104</v>
      </c>
      <c r="I292" s="1">
        <v>590072</v>
      </c>
      <c r="J292" s="1">
        <v>0.74</v>
      </c>
      <c r="K292" s="1">
        <v>9414250</v>
      </c>
      <c r="L292" s="1">
        <v>0</v>
      </c>
      <c r="M292" s="1">
        <v>3532739.5</v>
      </c>
      <c r="N292" s="1">
        <v>60.065174102783203</v>
      </c>
      <c r="O292" s="1">
        <v>13180658</v>
      </c>
      <c r="P292" s="1">
        <v>417844</v>
      </c>
      <c r="Q292" s="1">
        <v>3.27</v>
      </c>
      <c r="R292" s="1">
        <v>543876</v>
      </c>
      <c r="S292" s="1">
        <v>90642</v>
      </c>
      <c r="T292" s="1">
        <v>19.998941421508789</v>
      </c>
    </row>
    <row r="293" spans="1:20">
      <c r="A293" s="1">
        <v>113364403</v>
      </c>
      <c r="B293" s="1" t="s">
        <v>349</v>
      </c>
      <c r="C293" s="1" t="s">
        <v>339</v>
      </c>
      <c r="D293" s="1" t="s">
        <v>15</v>
      </c>
      <c r="E293" s="1">
        <v>199</v>
      </c>
      <c r="F293" s="1">
        <v>1</v>
      </c>
      <c r="G293" s="1" t="s">
        <v>16</v>
      </c>
      <c r="H293" s="1">
        <v>9343208</v>
      </c>
      <c r="I293" s="1">
        <v>68257</v>
      </c>
      <c r="J293" s="1">
        <v>0.74</v>
      </c>
      <c r="K293" s="1">
        <v>1259270</v>
      </c>
      <c r="L293" s="1">
        <v>0</v>
      </c>
      <c r="M293" s="1">
        <v>478808.25</v>
      </c>
      <c r="N293" s="1">
        <v>61.349353790283203</v>
      </c>
      <c r="O293" s="1">
        <v>1929042</v>
      </c>
      <c r="P293" s="1">
        <v>37403</v>
      </c>
      <c r="Q293" s="1">
        <v>1.9800000000000002</v>
      </c>
      <c r="R293" s="1">
        <v>109300</v>
      </c>
      <c r="S293" s="1">
        <v>5487</v>
      </c>
      <c r="T293" s="1">
        <v>5.2854652404785156</v>
      </c>
    </row>
    <row r="294" spans="1:20">
      <c r="A294" s="1">
        <v>113364503</v>
      </c>
      <c r="B294" s="1" t="s">
        <v>350</v>
      </c>
      <c r="C294" s="1" t="s">
        <v>339</v>
      </c>
      <c r="D294" s="1" t="s">
        <v>15</v>
      </c>
      <c r="E294" s="1">
        <v>191</v>
      </c>
      <c r="F294" s="1">
        <v>1</v>
      </c>
      <c r="G294" s="1" t="s">
        <v>16</v>
      </c>
      <c r="H294" s="1">
        <v>9961197</v>
      </c>
      <c r="I294" s="1">
        <v>173590</v>
      </c>
      <c r="J294" s="1">
        <v>1.77</v>
      </c>
      <c r="K294" s="1">
        <v>3991000</v>
      </c>
      <c r="L294" s="1">
        <v>0</v>
      </c>
      <c r="M294" s="1">
        <v>1758502.875</v>
      </c>
      <c r="N294" s="1">
        <v>78.7684326171875</v>
      </c>
      <c r="O294" s="1">
        <v>3117575</v>
      </c>
      <c r="P294" s="1">
        <v>126155</v>
      </c>
      <c r="Q294" s="1">
        <v>4.22</v>
      </c>
      <c r="R294" s="1">
        <v>0</v>
      </c>
    </row>
    <row r="295" spans="1:20">
      <c r="A295" s="1">
        <v>113365203</v>
      </c>
      <c r="B295" s="1" t="s">
        <v>351</v>
      </c>
      <c r="C295" s="1" t="s">
        <v>339</v>
      </c>
      <c r="D295" s="1" t="s">
        <v>15</v>
      </c>
      <c r="E295" s="1">
        <v>191</v>
      </c>
      <c r="F295" s="1">
        <v>1</v>
      </c>
      <c r="G295" s="1" t="s">
        <v>16</v>
      </c>
      <c r="H295" s="1">
        <v>15384616</v>
      </c>
      <c r="I295" s="1">
        <v>142799</v>
      </c>
      <c r="J295" s="1">
        <v>0.94000000000000006</v>
      </c>
      <c r="K295" s="1">
        <v>6154413</v>
      </c>
      <c r="L295" s="1">
        <v>0</v>
      </c>
      <c r="M295" s="1">
        <v>2766810.25</v>
      </c>
      <c r="N295" s="1">
        <v>81.674575805664063</v>
      </c>
      <c r="O295" s="1">
        <v>4233767</v>
      </c>
      <c r="P295" s="1">
        <v>164568</v>
      </c>
      <c r="Q295" s="1">
        <v>4.04</v>
      </c>
      <c r="R295" s="1">
        <v>166708</v>
      </c>
      <c r="S295" s="1">
        <v>17822</v>
      </c>
      <c r="T295" s="1">
        <v>11.970232009887695</v>
      </c>
    </row>
    <row r="296" spans="1:20">
      <c r="A296" s="1">
        <v>113365303</v>
      </c>
      <c r="B296" s="1" t="s">
        <v>352</v>
      </c>
      <c r="C296" s="1" t="s">
        <v>339</v>
      </c>
      <c r="D296" s="1" t="s">
        <v>15</v>
      </c>
      <c r="E296" s="1">
        <v>191</v>
      </c>
      <c r="F296" s="1">
        <v>1</v>
      </c>
      <c r="G296" s="1" t="s">
        <v>16</v>
      </c>
      <c r="H296" s="1">
        <v>3546239</v>
      </c>
      <c r="I296" s="1">
        <v>35328</v>
      </c>
      <c r="J296" s="1">
        <v>1.01</v>
      </c>
      <c r="K296" s="1">
        <v>113497</v>
      </c>
      <c r="M296" s="1">
        <v>0</v>
      </c>
      <c r="N296" s="1">
        <v>0</v>
      </c>
      <c r="O296" s="1">
        <v>950301</v>
      </c>
      <c r="P296" s="1">
        <v>13759</v>
      </c>
      <c r="Q296" s="1">
        <v>1.47</v>
      </c>
      <c r="R296" s="1">
        <v>114326</v>
      </c>
      <c r="S296" s="1">
        <v>-8452</v>
      </c>
      <c r="T296" s="1">
        <v>-6.8839693069458008</v>
      </c>
    </row>
    <row r="297" spans="1:20">
      <c r="A297" s="1">
        <v>113367003</v>
      </c>
      <c r="B297" s="1" t="s">
        <v>353</v>
      </c>
      <c r="C297" s="1" t="s">
        <v>339</v>
      </c>
      <c r="D297" s="1" t="s">
        <v>15</v>
      </c>
      <c r="E297" s="1">
        <v>191</v>
      </c>
      <c r="F297" s="1">
        <v>1</v>
      </c>
      <c r="G297" s="1" t="s">
        <v>16</v>
      </c>
      <c r="H297" s="1">
        <v>12733389</v>
      </c>
      <c r="I297" s="1">
        <v>122867</v>
      </c>
      <c r="J297" s="1">
        <v>0.97</v>
      </c>
      <c r="K297" s="1">
        <v>1053241</v>
      </c>
      <c r="L297" s="1">
        <v>0</v>
      </c>
      <c r="M297" s="1">
        <v>312766.84375</v>
      </c>
      <c r="N297" s="1">
        <v>42.238727569580078</v>
      </c>
      <c r="O297" s="1">
        <v>2612079</v>
      </c>
      <c r="P297" s="1">
        <v>60148</v>
      </c>
      <c r="Q297" s="1">
        <v>2.36</v>
      </c>
      <c r="R297" s="1">
        <v>183860</v>
      </c>
      <c r="S297" s="1">
        <v>6927</v>
      </c>
      <c r="T297" s="1">
        <v>3.9150412082672119</v>
      </c>
    </row>
    <row r="298" spans="1:20">
      <c r="A298" s="1">
        <v>113369003</v>
      </c>
      <c r="B298" s="1" t="s">
        <v>354</v>
      </c>
      <c r="C298" s="1" t="s">
        <v>339</v>
      </c>
      <c r="D298" s="1" t="s">
        <v>15</v>
      </c>
      <c r="E298" s="1">
        <v>199</v>
      </c>
      <c r="F298" s="1">
        <v>1</v>
      </c>
      <c r="G298" s="1" t="s">
        <v>16</v>
      </c>
      <c r="H298" s="1">
        <v>12635124</v>
      </c>
      <c r="I298" s="1">
        <v>105787</v>
      </c>
      <c r="J298" s="1">
        <v>0.84</v>
      </c>
      <c r="K298" s="1">
        <v>1730576</v>
      </c>
      <c r="L298" s="1">
        <v>0</v>
      </c>
      <c r="M298" s="1">
        <v>598715.5625</v>
      </c>
      <c r="N298" s="1">
        <v>52.896587371826172</v>
      </c>
      <c r="O298" s="1">
        <v>2741939</v>
      </c>
      <c r="P298" s="1">
        <v>33594</v>
      </c>
      <c r="Q298" s="1">
        <v>1.24</v>
      </c>
      <c r="R298" s="1">
        <v>0</v>
      </c>
    </row>
    <row r="299" spans="1:20">
      <c r="A299" s="1">
        <v>113380303</v>
      </c>
      <c r="B299" s="1" t="s">
        <v>364</v>
      </c>
      <c r="C299" s="1" t="s">
        <v>365</v>
      </c>
      <c r="D299" s="1" t="s">
        <v>15</v>
      </c>
      <c r="E299" s="1">
        <v>196</v>
      </c>
      <c r="F299" s="1">
        <v>1</v>
      </c>
      <c r="G299" s="1" t="s">
        <v>16</v>
      </c>
      <c r="H299" s="1">
        <v>5961313</v>
      </c>
      <c r="I299" s="1">
        <v>85467</v>
      </c>
      <c r="J299" s="1">
        <v>1.4500000000000002</v>
      </c>
      <c r="K299" s="1">
        <v>546904</v>
      </c>
      <c r="L299" s="1">
        <v>0</v>
      </c>
      <c r="M299" s="1">
        <v>178744.046875</v>
      </c>
      <c r="N299" s="1">
        <v>48.550647735595703</v>
      </c>
      <c r="O299" s="1">
        <v>1180681</v>
      </c>
      <c r="P299" s="1">
        <v>33219</v>
      </c>
      <c r="Q299" s="1">
        <v>2.8899999999999997</v>
      </c>
      <c r="R299" s="1">
        <v>0</v>
      </c>
    </row>
    <row r="300" spans="1:20">
      <c r="A300" s="1">
        <v>113381303</v>
      </c>
      <c r="B300" s="1" t="s">
        <v>366</v>
      </c>
      <c r="C300" s="1" t="s">
        <v>365</v>
      </c>
      <c r="D300" s="1" t="s">
        <v>15</v>
      </c>
      <c r="E300" s="1">
        <v>196</v>
      </c>
      <c r="F300" s="1">
        <v>1</v>
      </c>
      <c r="G300" s="1" t="s">
        <v>16</v>
      </c>
      <c r="H300" s="1">
        <v>14759053</v>
      </c>
      <c r="I300" s="1">
        <v>153942</v>
      </c>
      <c r="J300" s="1">
        <v>1.05</v>
      </c>
      <c r="K300" s="1">
        <v>4349036</v>
      </c>
      <c r="L300" s="1">
        <v>0</v>
      </c>
      <c r="M300" s="1">
        <v>1910447</v>
      </c>
      <c r="N300" s="1">
        <v>78.342315673828125</v>
      </c>
      <c r="O300" s="1">
        <v>3406036</v>
      </c>
      <c r="P300" s="1">
        <v>97604</v>
      </c>
      <c r="Q300" s="1">
        <v>2.9499999999999997</v>
      </c>
      <c r="R300" s="1">
        <v>199645</v>
      </c>
      <c r="S300" s="1">
        <v>-12605</v>
      </c>
      <c r="T300" s="1">
        <v>-5.9387516975402832</v>
      </c>
    </row>
    <row r="301" spans="1:20">
      <c r="A301" s="1">
        <v>113382303</v>
      </c>
      <c r="B301" s="1" t="s">
        <v>367</v>
      </c>
      <c r="C301" s="1" t="s">
        <v>365</v>
      </c>
      <c r="D301" s="1" t="s">
        <v>15</v>
      </c>
      <c r="E301" s="1">
        <v>196</v>
      </c>
      <c r="F301" s="1">
        <v>1</v>
      </c>
      <c r="G301" s="1" t="s">
        <v>16</v>
      </c>
      <c r="H301" s="1">
        <v>6406549</v>
      </c>
      <c r="I301" s="1">
        <v>55449</v>
      </c>
      <c r="J301" s="1">
        <v>0.86999999999999988</v>
      </c>
      <c r="K301" s="1">
        <v>258521</v>
      </c>
      <c r="M301" s="1">
        <v>0</v>
      </c>
      <c r="N301" s="1">
        <v>0</v>
      </c>
      <c r="O301" s="1">
        <v>1667641</v>
      </c>
      <c r="P301" s="1">
        <v>31832</v>
      </c>
      <c r="Q301" s="1">
        <v>1.95</v>
      </c>
      <c r="R301" s="1">
        <v>57191</v>
      </c>
      <c r="S301" s="1">
        <v>9849</v>
      </c>
      <c r="T301" s="1">
        <v>20.803937911987305</v>
      </c>
    </row>
    <row r="302" spans="1:20">
      <c r="A302" s="1">
        <v>113384307</v>
      </c>
      <c r="B302" s="1" t="s">
        <v>638</v>
      </c>
      <c r="C302" s="1" t="s">
        <v>365</v>
      </c>
      <c r="D302" s="1" t="s">
        <v>15</v>
      </c>
      <c r="E302" s="1">
        <v>196</v>
      </c>
      <c r="F302" s="1">
        <v>2</v>
      </c>
      <c r="G302" s="1" t="s">
        <v>594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O302" s="1">
        <v>0</v>
      </c>
      <c r="P302" s="1">
        <v>0</v>
      </c>
      <c r="Q302" s="1">
        <v>0</v>
      </c>
      <c r="R302" s="1">
        <v>1214907</v>
      </c>
      <c r="S302" s="1">
        <v>162788</v>
      </c>
      <c r="T302" s="1">
        <v>15.472393989562988</v>
      </c>
    </row>
    <row r="303" spans="1:20">
      <c r="A303" s="1">
        <v>113384603</v>
      </c>
      <c r="B303" s="1" t="s">
        <v>368</v>
      </c>
      <c r="C303" s="1" t="s">
        <v>365</v>
      </c>
      <c r="D303" s="1" t="s">
        <v>15</v>
      </c>
      <c r="E303" s="1">
        <v>196</v>
      </c>
      <c r="F303" s="1">
        <v>1</v>
      </c>
      <c r="G303" s="1" t="s">
        <v>16</v>
      </c>
      <c r="H303" s="1">
        <v>49902630</v>
      </c>
      <c r="I303" s="1">
        <v>679081</v>
      </c>
      <c r="J303" s="1">
        <v>1.38</v>
      </c>
      <c r="K303" s="1">
        <v>13856833</v>
      </c>
      <c r="L303" s="1">
        <v>0</v>
      </c>
      <c r="M303" s="1">
        <v>6363099</v>
      </c>
      <c r="N303" s="1">
        <v>84.912261962890625</v>
      </c>
      <c r="O303" s="1">
        <v>5528110</v>
      </c>
      <c r="P303" s="1">
        <v>253689</v>
      </c>
      <c r="Q303" s="1">
        <v>4.8099999999999996</v>
      </c>
      <c r="R303" s="1">
        <v>0</v>
      </c>
    </row>
    <row r="304" spans="1:20">
      <c r="A304" s="1">
        <v>113385003</v>
      </c>
      <c r="B304" s="1" t="s">
        <v>369</v>
      </c>
      <c r="C304" s="1" t="s">
        <v>365</v>
      </c>
      <c r="D304" s="1" t="s">
        <v>15</v>
      </c>
      <c r="E304" s="1">
        <v>196</v>
      </c>
      <c r="F304" s="1">
        <v>1</v>
      </c>
      <c r="G304" s="1" t="s">
        <v>16</v>
      </c>
      <c r="H304" s="1">
        <v>9711103</v>
      </c>
      <c r="I304" s="1">
        <v>87033</v>
      </c>
      <c r="J304" s="1">
        <v>0.89999999999999991</v>
      </c>
      <c r="K304" s="1">
        <v>1936990</v>
      </c>
      <c r="L304" s="1">
        <v>0</v>
      </c>
      <c r="M304" s="1">
        <v>815999.375</v>
      </c>
      <c r="N304" s="1">
        <v>72.792701721191406</v>
      </c>
      <c r="O304" s="1">
        <v>1754416</v>
      </c>
      <c r="P304" s="1">
        <v>15145</v>
      </c>
      <c r="Q304" s="1">
        <v>0.86999999999999988</v>
      </c>
      <c r="R304" s="1">
        <v>152304</v>
      </c>
      <c r="S304" s="1">
        <v>-63727</v>
      </c>
      <c r="T304" s="1">
        <v>-29.499006271362305</v>
      </c>
    </row>
    <row r="305" spans="1:20">
      <c r="A305" s="1">
        <v>113385303</v>
      </c>
      <c r="B305" s="1" t="s">
        <v>370</v>
      </c>
      <c r="C305" s="1" t="s">
        <v>365</v>
      </c>
      <c r="D305" s="1" t="s">
        <v>15</v>
      </c>
      <c r="E305" s="1">
        <v>196</v>
      </c>
      <c r="F305" s="1">
        <v>1</v>
      </c>
      <c r="G305" s="1" t="s">
        <v>16</v>
      </c>
      <c r="H305" s="1">
        <v>9885395</v>
      </c>
      <c r="I305" s="1">
        <v>113850</v>
      </c>
      <c r="J305" s="1">
        <v>1.17</v>
      </c>
      <c r="K305" s="1">
        <v>4055290</v>
      </c>
      <c r="L305" s="1">
        <v>0</v>
      </c>
      <c r="M305" s="1">
        <v>1846769.625</v>
      </c>
      <c r="N305" s="1">
        <v>83.620216369628906</v>
      </c>
      <c r="O305" s="1">
        <v>2373919</v>
      </c>
      <c r="P305" s="1">
        <v>100938</v>
      </c>
      <c r="Q305" s="1">
        <v>4.4400000000000004</v>
      </c>
      <c r="R305" s="1">
        <v>0</v>
      </c>
    </row>
    <row r="306" spans="1:20">
      <c r="A306" s="1">
        <v>114060503</v>
      </c>
      <c r="B306" s="1" t="s">
        <v>96</v>
      </c>
      <c r="C306" s="1" t="s">
        <v>97</v>
      </c>
      <c r="D306" s="1" t="s">
        <v>98</v>
      </c>
      <c r="E306" s="1">
        <v>137</v>
      </c>
      <c r="F306" s="1">
        <v>1</v>
      </c>
      <c r="G306" s="1" t="s">
        <v>16</v>
      </c>
      <c r="H306" s="1">
        <v>6377778</v>
      </c>
      <c r="I306" s="1">
        <v>91398</v>
      </c>
      <c r="J306" s="1">
        <v>1.4500000000000002</v>
      </c>
      <c r="K306" s="1">
        <v>1907623</v>
      </c>
      <c r="L306" s="1">
        <v>38.112545013427734</v>
      </c>
      <c r="M306" s="1">
        <v>870252.375</v>
      </c>
      <c r="N306" s="1">
        <v>83.890205383300781</v>
      </c>
      <c r="O306" s="1">
        <v>1129229</v>
      </c>
      <c r="P306" s="1">
        <v>69737</v>
      </c>
      <c r="Q306" s="1">
        <v>6.58</v>
      </c>
      <c r="R306" s="1">
        <v>0</v>
      </c>
    </row>
    <row r="307" spans="1:20">
      <c r="A307" s="1">
        <v>114060557</v>
      </c>
      <c r="B307" s="1" t="s">
        <v>604</v>
      </c>
      <c r="C307" s="1" t="s">
        <v>97</v>
      </c>
      <c r="D307" s="1" t="s">
        <v>98</v>
      </c>
      <c r="E307" s="1">
        <v>137</v>
      </c>
      <c r="F307" s="1">
        <v>2</v>
      </c>
      <c r="G307" s="1" t="s">
        <v>594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O307" s="1">
        <v>0</v>
      </c>
      <c r="P307" s="1">
        <v>0</v>
      </c>
      <c r="Q307" s="1">
        <v>0</v>
      </c>
      <c r="R307" s="1">
        <v>2785987</v>
      </c>
      <c r="S307" s="1">
        <v>33143</v>
      </c>
      <c r="T307" s="1">
        <v>1.2039549350738525</v>
      </c>
    </row>
    <row r="308" spans="1:20">
      <c r="A308" s="1">
        <v>114060753</v>
      </c>
      <c r="B308" s="1" t="s">
        <v>99</v>
      </c>
      <c r="C308" s="1" t="s">
        <v>97</v>
      </c>
      <c r="D308" s="1" t="s">
        <v>98</v>
      </c>
      <c r="E308" s="1">
        <v>138</v>
      </c>
      <c r="F308" s="1">
        <v>1</v>
      </c>
      <c r="G308" s="1" t="s">
        <v>16</v>
      </c>
      <c r="H308" s="1">
        <v>19414967</v>
      </c>
      <c r="I308" s="1">
        <v>155411</v>
      </c>
      <c r="J308" s="1">
        <v>0.80999999999999994</v>
      </c>
      <c r="K308" s="1">
        <v>3676431</v>
      </c>
      <c r="L308" s="1">
        <v>0</v>
      </c>
      <c r="M308" s="1">
        <v>1449817.375</v>
      </c>
      <c r="N308" s="1">
        <v>65.113105773925781</v>
      </c>
      <c r="O308" s="1">
        <v>5248260</v>
      </c>
      <c r="P308" s="1">
        <v>122865</v>
      </c>
      <c r="Q308" s="1">
        <v>2.4</v>
      </c>
      <c r="R308" s="1">
        <v>0</v>
      </c>
    </row>
    <row r="309" spans="1:20">
      <c r="A309" s="1">
        <v>114060853</v>
      </c>
      <c r="B309" s="1" t="s">
        <v>100</v>
      </c>
      <c r="C309" s="1" t="s">
        <v>97</v>
      </c>
      <c r="D309" s="1" t="s">
        <v>98</v>
      </c>
      <c r="E309" s="1">
        <v>137</v>
      </c>
      <c r="F309" s="1">
        <v>1</v>
      </c>
      <c r="G309" s="1" t="s">
        <v>16</v>
      </c>
      <c r="H309" s="1">
        <v>4952531</v>
      </c>
      <c r="I309" s="1">
        <v>20100</v>
      </c>
      <c r="J309" s="1">
        <v>0.41000000000000003</v>
      </c>
      <c r="K309" s="1">
        <v>205220</v>
      </c>
      <c r="M309" s="1">
        <v>0</v>
      </c>
      <c r="N309" s="1">
        <v>0</v>
      </c>
      <c r="O309" s="1">
        <v>1376818</v>
      </c>
      <c r="P309" s="1">
        <v>23285</v>
      </c>
      <c r="Q309" s="1">
        <v>1.72</v>
      </c>
      <c r="R309" s="1">
        <v>0</v>
      </c>
    </row>
    <row r="310" spans="1:20">
      <c r="A310" s="1">
        <v>114061103</v>
      </c>
      <c r="B310" s="1" t="s">
        <v>101</v>
      </c>
      <c r="C310" s="1" t="s">
        <v>97</v>
      </c>
      <c r="D310" s="1" t="s">
        <v>98</v>
      </c>
      <c r="E310" s="1">
        <v>135</v>
      </c>
      <c r="F310" s="1">
        <v>1</v>
      </c>
      <c r="G310" s="1" t="s">
        <v>16</v>
      </c>
      <c r="H310" s="1">
        <v>8242531</v>
      </c>
      <c r="I310" s="1">
        <v>60303</v>
      </c>
      <c r="J310" s="1">
        <v>0.74</v>
      </c>
      <c r="K310" s="1">
        <v>370988</v>
      </c>
      <c r="M310" s="1">
        <v>0</v>
      </c>
      <c r="N310" s="1">
        <v>0</v>
      </c>
      <c r="O310" s="1">
        <v>2443633</v>
      </c>
      <c r="P310" s="1">
        <v>74957</v>
      </c>
      <c r="Q310" s="1">
        <v>3.16</v>
      </c>
      <c r="R310" s="1">
        <v>0</v>
      </c>
    </row>
    <row r="311" spans="1:20">
      <c r="A311" s="1">
        <v>114061503</v>
      </c>
      <c r="B311" s="1" t="s">
        <v>102</v>
      </c>
      <c r="C311" s="1" t="s">
        <v>97</v>
      </c>
      <c r="D311" s="1" t="s">
        <v>98</v>
      </c>
      <c r="E311" s="1">
        <v>137</v>
      </c>
      <c r="F311" s="1">
        <v>1</v>
      </c>
      <c r="G311" s="1" t="s">
        <v>16</v>
      </c>
      <c r="H311" s="1">
        <v>10242238</v>
      </c>
      <c r="I311" s="1">
        <v>53232</v>
      </c>
      <c r="J311" s="1">
        <v>0.52</v>
      </c>
      <c r="K311" s="1">
        <v>1159753</v>
      </c>
      <c r="L311" s="1">
        <v>0</v>
      </c>
      <c r="M311" s="1">
        <v>335307.375</v>
      </c>
      <c r="N311" s="1">
        <v>40.670646667480469</v>
      </c>
      <c r="O311" s="1">
        <v>2424670</v>
      </c>
      <c r="P311" s="1">
        <v>61778</v>
      </c>
      <c r="Q311" s="1">
        <v>2.6100000000000003</v>
      </c>
      <c r="R311" s="1">
        <v>0</v>
      </c>
    </row>
    <row r="312" spans="1:20">
      <c r="A312" s="1">
        <v>114062003</v>
      </c>
      <c r="B312" s="1" t="s">
        <v>103</v>
      </c>
      <c r="C312" s="1" t="s">
        <v>97</v>
      </c>
      <c r="D312" s="1" t="s">
        <v>98</v>
      </c>
      <c r="E312" s="1">
        <v>135</v>
      </c>
      <c r="F312" s="1">
        <v>1</v>
      </c>
      <c r="G312" s="1" t="s">
        <v>16</v>
      </c>
      <c r="H312" s="1">
        <v>11794619</v>
      </c>
      <c r="I312" s="1">
        <v>138374</v>
      </c>
      <c r="J312" s="1">
        <v>1.1900000000000002</v>
      </c>
      <c r="K312" s="1">
        <v>2110505</v>
      </c>
      <c r="L312" s="1">
        <v>39.379337310791016</v>
      </c>
      <c r="M312" s="1">
        <v>783797.625</v>
      </c>
      <c r="N312" s="1">
        <v>59.078411102294922</v>
      </c>
      <c r="O312" s="1">
        <v>3362342</v>
      </c>
      <c r="P312" s="1">
        <v>132492</v>
      </c>
      <c r="Q312" s="1">
        <v>4.1000000000000005</v>
      </c>
      <c r="R312" s="1">
        <v>0</v>
      </c>
    </row>
    <row r="313" spans="1:20">
      <c r="A313" s="1">
        <v>114062503</v>
      </c>
      <c r="B313" s="1" t="s">
        <v>104</v>
      </c>
      <c r="C313" s="1" t="s">
        <v>97</v>
      </c>
      <c r="D313" s="1" t="s">
        <v>98</v>
      </c>
      <c r="E313" s="1">
        <v>138</v>
      </c>
      <c r="F313" s="1">
        <v>1</v>
      </c>
      <c r="G313" s="1" t="s">
        <v>16</v>
      </c>
      <c r="H313" s="1">
        <v>7317166</v>
      </c>
      <c r="I313" s="1">
        <v>64581</v>
      </c>
      <c r="J313" s="1">
        <v>0.89</v>
      </c>
      <c r="K313" s="1">
        <v>371717</v>
      </c>
      <c r="M313" s="1">
        <v>0</v>
      </c>
      <c r="N313" s="1">
        <v>0</v>
      </c>
      <c r="O313" s="1">
        <v>1973027</v>
      </c>
      <c r="P313" s="1">
        <v>79739</v>
      </c>
      <c r="Q313" s="1">
        <v>4.21</v>
      </c>
      <c r="R313" s="1">
        <v>0</v>
      </c>
    </row>
    <row r="314" spans="1:20">
      <c r="A314" s="1">
        <v>114063003</v>
      </c>
      <c r="B314" s="1" t="s">
        <v>105</v>
      </c>
      <c r="C314" s="1" t="s">
        <v>97</v>
      </c>
      <c r="D314" s="1" t="s">
        <v>98</v>
      </c>
      <c r="E314" s="1">
        <v>138</v>
      </c>
      <c r="F314" s="1">
        <v>1</v>
      </c>
      <c r="G314" s="1" t="s">
        <v>16</v>
      </c>
      <c r="H314" s="1">
        <v>9480711</v>
      </c>
      <c r="I314" s="1">
        <v>132724</v>
      </c>
      <c r="J314" s="1">
        <v>1.4200000000000002</v>
      </c>
      <c r="K314" s="1">
        <v>3868557</v>
      </c>
      <c r="L314" s="1">
        <v>0</v>
      </c>
      <c r="M314" s="1">
        <v>1590845.5</v>
      </c>
      <c r="N314" s="1">
        <v>69.844032287597656</v>
      </c>
      <c r="O314" s="1">
        <v>3385034</v>
      </c>
      <c r="P314" s="1">
        <v>160225</v>
      </c>
      <c r="Q314" s="1">
        <v>4.97</v>
      </c>
      <c r="R314" s="1">
        <v>0</v>
      </c>
    </row>
    <row r="315" spans="1:20">
      <c r="A315" s="1">
        <v>114063503</v>
      </c>
      <c r="B315" s="1" t="s">
        <v>106</v>
      </c>
      <c r="C315" s="1" t="s">
        <v>97</v>
      </c>
      <c r="D315" s="1" t="s">
        <v>98</v>
      </c>
      <c r="E315" s="1">
        <v>139</v>
      </c>
      <c r="F315" s="1">
        <v>1</v>
      </c>
      <c r="G315" s="1" t="s">
        <v>16</v>
      </c>
      <c r="H315" s="1">
        <v>8699833</v>
      </c>
      <c r="I315" s="1">
        <v>77253</v>
      </c>
      <c r="J315" s="1">
        <v>0.89999999999999991</v>
      </c>
      <c r="K315" s="1">
        <v>379212</v>
      </c>
      <c r="L315" s="1">
        <v>0</v>
      </c>
      <c r="M315" s="1">
        <v>20527.169921875</v>
      </c>
      <c r="N315" s="1">
        <v>5.7228989601135254</v>
      </c>
      <c r="O315" s="1">
        <v>1728418</v>
      </c>
      <c r="P315" s="1">
        <v>-53361</v>
      </c>
      <c r="Q315" s="1">
        <v>-2.9899999999999998</v>
      </c>
      <c r="R315" s="1">
        <v>0</v>
      </c>
    </row>
    <row r="316" spans="1:20">
      <c r="A316" s="1">
        <v>114064003</v>
      </c>
      <c r="B316" s="1" t="s">
        <v>107</v>
      </c>
      <c r="C316" s="1" t="s">
        <v>97</v>
      </c>
      <c r="D316" s="1" t="s">
        <v>98</v>
      </c>
      <c r="E316" s="1">
        <v>135</v>
      </c>
      <c r="F316" s="1">
        <v>1</v>
      </c>
      <c r="G316" s="1" t="s">
        <v>16</v>
      </c>
      <c r="H316" s="1">
        <v>4663983</v>
      </c>
      <c r="I316" s="1">
        <v>57831</v>
      </c>
      <c r="J316" s="1">
        <v>1.26</v>
      </c>
      <c r="K316" s="1">
        <v>140805</v>
      </c>
      <c r="M316" s="1">
        <v>0</v>
      </c>
      <c r="N316" s="1">
        <v>0</v>
      </c>
      <c r="O316" s="1">
        <v>1183333</v>
      </c>
      <c r="P316" s="1">
        <v>6030</v>
      </c>
      <c r="Q316" s="1">
        <v>0.51</v>
      </c>
      <c r="R316" s="1">
        <v>62227</v>
      </c>
      <c r="S316" s="1">
        <v>139</v>
      </c>
      <c r="T316" s="1">
        <v>0.22387579083442688</v>
      </c>
    </row>
    <row r="317" spans="1:20">
      <c r="A317" s="1">
        <v>114065503</v>
      </c>
      <c r="B317" s="1" t="s">
        <v>108</v>
      </c>
      <c r="C317" s="1" t="s">
        <v>97</v>
      </c>
      <c r="D317" s="1" t="s">
        <v>98</v>
      </c>
      <c r="E317" s="1">
        <v>138</v>
      </c>
      <c r="F317" s="1">
        <v>1</v>
      </c>
      <c r="G317" s="1" t="s">
        <v>16</v>
      </c>
      <c r="H317" s="1">
        <v>11675618</v>
      </c>
      <c r="I317" s="1">
        <v>314874</v>
      </c>
      <c r="J317" s="1">
        <v>2.77</v>
      </c>
      <c r="K317" s="1">
        <v>5241412</v>
      </c>
      <c r="L317" s="1">
        <v>6.9312515258789063</v>
      </c>
      <c r="M317" s="1">
        <v>2146760</v>
      </c>
      <c r="N317" s="1">
        <v>69.370002746582031</v>
      </c>
      <c r="O317" s="1">
        <v>3110821</v>
      </c>
      <c r="P317" s="1">
        <v>180993</v>
      </c>
      <c r="Q317" s="1">
        <v>6.18</v>
      </c>
      <c r="R317" s="1">
        <v>0</v>
      </c>
    </row>
    <row r="318" spans="1:20">
      <c r="A318" s="1">
        <v>114066503</v>
      </c>
      <c r="B318" s="1" t="s">
        <v>109</v>
      </c>
      <c r="C318" s="1" t="s">
        <v>97</v>
      </c>
      <c r="D318" s="1" t="s">
        <v>98</v>
      </c>
      <c r="E318" s="1">
        <v>135</v>
      </c>
      <c r="F318" s="1">
        <v>1</v>
      </c>
      <c r="G318" s="1" t="s">
        <v>16</v>
      </c>
      <c r="H318" s="1">
        <v>4518682</v>
      </c>
      <c r="I318" s="1">
        <v>37872</v>
      </c>
      <c r="J318" s="1">
        <v>0.85000000000000009</v>
      </c>
      <c r="K318" s="1">
        <v>206179</v>
      </c>
      <c r="M318" s="1">
        <v>0</v>
      </c>
      <c r="N318" s="1">
        <v>0</v>
      </c>
      <c r="O318" s="1">
        <v>1353707</v>
      </c>
      <c r="P318" s="1">
        <v>24170</v>
      </c>
      <c r="Q318" s="1">
        <v>1.82</v>
      </c>
      <c r="R318" s="1">
        <v>96651</v>
      </c>
      <c r="S318" s="1">
        <v>16449</v>
      </c>
      <c r="T318" s="1">
        <v>20.509464263916016</v>
      </c>
    </row>
    <row r="319" spans="1:20">
      <c r="A319" s="1">
        <v>114067002</v>
      </c>
      <c r="B319" s="1" t="s">
        <v>110</v>
      </c>
      <c r="C319" s="1" t="s">
        <v>97</v>
      </c>
      <c r="D319" s="1" t="s">
        <v>98</v>
      </c>
      <c r="E319" s="1">
        <v>138</v>
      </c>
      <c r="F319" s="1">
        <v>1</v>
      </c>
      <c r="G319" s="1" t="s">
        <v>16</v>
      </c>
      <c r="H319" s="1">
        <v>214019719</v>
      </c>
      <c r="I319" s="1">
        <v>2017910</v>
      </c>
      <c r="J319" s="1">
        <v>0.95</v>
      </c>
      <c r="K319" s="1">
        <v>56079034</v>
      </c>
      <c r="L319" s="1">
        <v>0</v>
      </c>
      <c r="M319" s="1">
        <v>25646986</v>
      </c>
      <c r="N319" s="1">
        <v>84.276237487792969</v>
      </c>
      <c r="O319" s="1">
        <v>22569416</v>
      </c>
      <c r="P319" s="1">
        <v>859961</v>
      </c>
      <c r="Q319" s="1">
        <v>3.9600000000000004</v>
      </c>
      <c r="R319" s="1">
        <v>0</v>
      </c>
    </row>
    <row r="320" spans="1:20">
      <c r="A320" s="1">
        <v>114067107</v>
      </c>
      <c r="B320" s="1" t="s">
        <v>605</v>
      </c>
      <c r="C320" s="1" t="s">
        <v>97</v>
      </c>
      <c r="D320" s="1" t="s">
        <v>98</v>
      </c>
      <c r="E320" s="1">
        <v>138</v>
      </c>
      <c r="F320" s="1">
        <v>2</v>
      </c>
      <c r="G320" s="1" t="s">
        <v>594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O320" s="1">
        <v>0</v>
      </c>
      <c r="P320" s="1">
        <v>0</v>
      </c>
      <c r="Q320" s="1">
        <v>0</v>
      </c>
      <c r="R320" s="1">
        <v>2542663</v>
      </c>
      <c r="S320" s="1">
        <v>284574</v>
      </c>
      <c r="T320" s="1">
        <v>12.602426528930664</v>
      </c>
    </row>
    <row r="321" spans="1:20">
      <c r="A321" s="1">
        <v>114067503</v>
      </c>
      <c r="B321" s="1" t="s">
        <v>111</v>
      </c>
      <c r="C321" s="1" t="s">
        <v>97</v>
      </c>
      <c r="D321" s="1" t="s">
        <v>98</v>
      </c>
      <c r="E321" s="1">
        <v>138</v>
      </c>
      <c r="F321" s="1">
        <v>1</v>
      </c>
      <c r="G321" s="1" t="s">
        <v>16</v>
      </c>
      <c r="H321" s="1">
        <v>4446215</v>
      </c>
      <c r="I321" s="1">
        <v>59138</v>
      </c>
      <c r="J321" s="1">
        <v>1.35</v>
      </c>
      <c r="K321" s="1">
        <v>197972</v>
      </c>
      <c r="M321" s="1">
        <v>0</v>
      </c>
      <c r="N321" s="1">
        <v>0</v>
      </c>
      <c r="O321" s="1">
        <v>1429398</v>
      </c>
      <c r="P321" s="1">
        <v>67363</v>
      </c>
      <c r="Q321" s="1">
        <v>4.95</v>
      </c>
      <c r="R321" s="1">
        <v>0</v>
      </c>
    </row>
    <row r="322" spans="1:20">
      <c r="A322" s="1">
        <v>114068003</v>
      </c>
      <c r="B322" s="1" t="s">
        <v>112</v>
      </c>
      <c r="C322" s="1" t="s">
        <v>97</v>
      </c>
      <c r="D322" s="1" t="s">
        <v>98</v>
      </c>
      <c r="E322" s="1">
        <v>139</v>
      </c>
      <c r="F322" s="1">
        <v>1</v>
      </c>
      <c r="G322" s="1" t="s">
        <v>16</v>
      </c>
      <c r="H322" s="1">
        <v>5319161</v>
      </c>
      <c r="I322" s="1">
        <v>46477</v>
      </c>
      <c r="J322" s="1">
        <v>0.88</v>
      </c>
      <c r="K322" s="1">
        <v>200065</v>
      </c>
      <c r="M322" s="1">
        <v>0</v>
      </c>
      <c r="N322" s="1">
        <v>0</v>
      </c>
      <c r="O322" s="1">
        <v>994651</v>
      </c>
      <c r="P322" s="1">
        <v>-17270</v>
      </c>
      <c r="Q322" s="1">
        <v>-1.71</v>
      </c>
      <c r="R322" s="1">
        <v>23061</v>
      </c>
      <c r="S322" s="1">
        <v>-4856</v>
      </c>
      <c r="T322" s="1">
        <v>-17.394418716430664</v>
      </c>
    </row>
    <row r="323" spans="1:20">
      <c r="A323" s="1">
        <v>114068103</v>
      </c>
      <c r="B323" s="1" t="s">
        <v>113</v>
      </c>
      <c r="C323" s="1" t="s">
        <v>97</v>
      </c>
      <c r="D323" s="1" t="s">
        <v>98</v>
      </c>
      <c r="E323" s="1">
        <v>135</v>
      </c>
      <c r="F323" s="1">
        <v>1</v>
      </c>
      <c r="G323" s="1" t="s">
        <v>16</v>
      </c>
      <c r="H323" s="1">
        <v>8168050</v>
      </c>
      <c r="I323" s="1">
        <v>91226</v>
      </c>
      <c r="J323" s="1">
        <v>1.1299999999999999</v>
      </c>
      <c r="K323" s="1">
        <v>740958</v>
      </c>
      <c r="L323" s="1">
        <v>0</v>
      </c>
      <c r="M323" s="1">
        <v>205705.96875</v>
      </c>
      <c r="N323" s="1">
        <v>38.431610107421875</v>
      </c>
      <c r="O323" s="1">
        <v>2368606</v>
      </c>
      <c r="P323" s="1">
        <v>21121</v>
      </c>
      <c r="Q323" s="1">
        <v>0.89999999999999991</v>
      </c>
      <c r="R323" s="1">
        <v>0</v>
      </c>
    </row>
    <row r="324" spans="1:20">
      <c r="A324" s="1">
        <v>114069103</v>
      </c>
      <c r="B324" s="1" t="s">
        <v>114</v>
      </c>
      <c r="C324" s="1" t="s">
        <v>97</v>
      </c>
      <c r="D324" s="1" t="s">
        <v>98</v>
      </c>
      <c r="E324" s="1">
        <v>135</v>
      </c>
      <c r="F324" s="1">
        <v>1</v>
      </c>
      <c r="G324" s="1" t="s">
        <v>16</v>
      </c>
      <c r="H324" s="1">
        <v>14084548</v>
      </c>
      <c r="I324" s="1">
        <v>277607</v>
      </c>
      <c r="J324" s="1">
        <v>2.0099999999999998</v>
      </c>
      <c r="K324" s="1">
        <v>4466232</v>
      </c>
      <c r="L324" s="1">
        <v>0</v>
      </c>
      <c r="M324" s="1">
        <v>1943392.5</v>
      </c>
      <c r="N324" s="1">
        <v>77.031951904296875</v>
      </c>
      <c r="O324" s="1">
        <v>4111883</v>
      </c>
      <c r="P324" s="1">
        <v>210010</v>
      </c>
      <c r="Q324" s="1">
        <v>5.38</v>
      </c>
      <c r="R324" s="1">
        <v>0</v>
      </c>
    </row>
    <row r="325" spans="1:20">
      <c r="A325" s="1">
        <v>114069353</v>
      </c>
      <c r="B325" s="1" t="s">
        <v>115</v>
      </c>
      <c r="C325" s="1" t="s">
        <v>97</v>
      </c>
      <c r="D325" s="1" t="s">
        <v>98</v>
      </c>
      <c r="E325" s="1">
        <v>137</v>
      </c>
      <c r="F325" s="1">
        <v>1</v>
      </c>
      <c r="G325" s="1" t="s">
        <v>16</v>
      </c>
      <c r="H325" s="1">
        <v>3386163</v>
      </c>
      <c r="I325" s="1">
        <v>70428</v>
      </c>
      <c r="J325" s="1">
        <v>2.12</v>
      </c>
      <c r="K325" s="1">
        <v>139739</v>
      </c>
      <c r="M325" s="1">
        <v>0</v>
      </c>
      <c r="N325" s="1">
        <v>0</v>
      </c>
      <c r="O325" s="1">
        <v>1142399</v>
      </c>
      <c r="P325" s="1">
        <v>89331</v>
      </c>
      <c r="Q325" s="1">
        <v>8.48</v>
      </c>
      <c r="R325" s="1">
        <v>0</v>
      </c>
    </row>
    <row r="326" spans="1:20">
      <c r="A326" s="1">
        <v>115210503</v>
      </c>
      <c r="B326" s="1" t="s">
        <v>228</v>
      </c>
      <c r="C326" s="1" t="s">
        <v>229</v>
      </c>
      <c r="D326" s="1" t="s">
        <v>15</v>
      </c>
      <c r="E326" s="1">
        <v>193</v>
      </c>
      <c r="F326" s="1">
        <v>1</v>
      </c>
      <c r="G326" s="1" t="s">
        <v>16</v>
      </c>
      <c r="H326" s="1">
        <v>12605313</v>
      </c>
      <c r="I326" s="1">
        <v>108690</v>
      </c>
      <c r="J326" s="1">
        <v>0.86999999999999988</v>
      </c>
      <c r="K326" s="1">
        <v>943741</v>
      </c>
      <c r="L326" s="1">
        <v>0</v>
      </c>
      <c r="M326" s="1">
        <v>270948.40625</v>
      </c>
      <c r="N326" s="1">
        <v>40.272201538085938</v>
      </c>
      <c r="O326" s="1">
        <v>2711429</v>
      </c>
      <c r="P326" s="1">
        <v>90819</v>
      </c>
      <c r="Q326" s="1">
        <v>3.47</v>
      </c>
      <c r="R326" s="1">
        <v>99564</v>
      </c>
      <c r="S326" s="1">
        <v>15002</v>
      </c>
      <c r="T326" s="1">
        <v>17.740829467773438</v>
      </c>
    </row>
    <row r="327" spans="1:20">
      <c r="A327" s="1">
        <v>115211003</v>
      </c>
      <c r="B327" s="1" t="s">
        <v>230</v>
      </c>
      <c r="C327" s="1" t="s">
        <v>229</v>
      </c>
      <c r="D327" s="1" t="s">
        <v>15</v>
      </c>
      <c r="E327" s="1">
        <v>194</v>
      </c>
      <c r="F327" s="1">
        <v>1</v>
      </c>
      <c r="G327" s="1" t="s">
        <v>16</v>
      </c>
      <c r="H327" s="1">
        <v>2259158</v>
      </c>
      <c r="I327" s="1">
        <v>18860</v>
      </c>
      <c r="J327" s="1">
        <v>0.84</v>
      </c>
      <c r="K327" s="1">
        <v>99838</v>
      </c>
      <c r="M327" s="1">
        <v>0</v>
      </c>
      <c r="N327" s="1">
        <v>0</v>
      </c>
      <c r="O327" s="1">
        <v>671104</v>
      </c>
      <c r="P327" s="1">
        <v>44482</v>
      </c>
      <c r="Q327" s="1">
        <v>7.1</v>
      </c>
      <c r="R327" s="1">
        <v>0</v>
      </c>
    </row>
    <row r="328" spans="1:20">
      <c r="A328" s="1">
        <v>115211103</v>
      </c>
      <c r="B328" s="1" t="s">
        <v>231</v>
      </c>
      <c r="C328" s="1" t="s">
        <v>229</v>
      </c>
      <c r="D328" s="1" t="s">
        <v>15</v>
      </c>
      <c r="E328" s="1">
        <v>193</v>
      </c>
      <c r="F328" s="1">
        <v>1</v>
      </c>
      <c r="G328" s="1" t="s">
        <v>16</v>
      </c>
      <c r="H328" s="1">
        <v>18892302</v>
      </c>
      <c r="I328" s="1">
        <v>281887</v>
      </c>
      <c r="J328" s="1">
        <v>1.51</v>
      </c>
      <c r="K328" s="1">
        <v>4125869</v>
      </c>
      <c r="L328" s="1">
        <v>0</v>
      </c>
      <c r="M328" s="1">
        <v>1768065</v>
      </c>
      <c r="N328" s="1">
        <v>74.987785339355469</v>
      </c>
      <c r="O328" s="1">
        <v>4222395</v>
      </c>
      <c r="P328" s="1">
        <v>200203</v>
      </c>
      <c r="Q328" s="1">
        <v>4.9799999999999995</v>
      </c>
      <c r="R328" s="1">
        <v>967913</v>
      </c>
      <c r="S328" s="1">
        <v>44753</v>
      </c>
      <c r="T328" s="1">
        <v>4.8478055000305176</v>
      </c>
    </row>
    <row r="329" spans="1:20">
      <c r="A329" s="1">
        <v>115211603</v>
      </c>
      <c r="B329" s="1" t="s">
        <v>232</v>
      </c>
      <c r="C329" s="1" t="s">
        <v>229</v>
      </c>
      <c r="D329" s="1" t="s">
        <v>15</v>
      </c>
      <c r="E329" s="1">
        <v>194</v>
      </c>
      <c r="F329" s="1">
        <v>1</v>
      </c>
      <c r="G329" s="1" t="s">
        <v>16</v>
      </c>
      <c r="H329" s="1">
        <v>17883418</v>
      </c>
      <c r="I329" s="1">
        <v>281751</v>
      </c>
      <c r="J329" s="1">
        <v>1.6</v>
      </c>
      <c r="K329" s="1">
        <v>526437</v>
      </c>
      <c r="M329" s="1">
        <v>0</v>
      </c>
      <c r="N329" s="1">
        <v>0</v>
      </c>
      <c r="O329" s="1">
        <v>4527179</v>
      </c>
      <c r="P329" s="1">
        <v>327977</v>
      </c>
      <c r="Q329" s="1">
        <v>7.8100000000000005</v>
      </c>
      <c r="R329" s="1">
        <v>259314</v>
      </c>
      <c r="S329" s="1">
        <v>79431</v>
      </c>
      <c r="T329" s="1">
        <v>44.157035827636719</v>
      </c>
    </row>
    <row r="330" spans="1:20">
      <c r="A330" s="1">
        <v>115211657</v>
      </c>
      <c r="B330" s="1" t="s">
        <v>622</v>
      </c>
      <c r="C330" s="1" t="s">
        <v>229</v>
      </c>
      <c r="D330" s="1" t="s">
        <v>15</v>
      </c>
      <c r="E330" s="1">
        <v>194</v>
      </c>
      <c r="F330" s="1">
        <v>2</v>
      </c>
      <c r="G330" s="1" t="s">
        <v>594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O330" s="1">
        <v>0</v>
      </c>
      <c r="P330" s="1">
        <v>0</v>
      </c>
      <c r="Q330" s="1">
        <v>0</v>
      </c>
      <c r="R330" s="1">
        <v>1962109</v>
      </c>
      <c r="S330" s="1">
        <v>161868</v>
      </c>
      <c r="T330" s="1">
        <v>8.9914627075195313</v>
      </c>
    </row>
    <row r="331" spans="1:20">
      <c r="A331" s="1">
        <v>115212503</v>
      </c>
      <c r="B331" s="1" t="s">
        <v>233</v>
      </c>
      <c r="C331" s="1" t="s">
        <v>229</v>
      </c>
      <c r="D331" s="1" t="s">
        <v>15</v>
      </c>
      <c r="E331" s="1">
        <v>194</v>
      </c>
      <c r="F331" s="1">
        <v>1</v>
      </c>
      <c r="G331" s="1" t="s">
        <v>16</v>
      </c>
      <c r="H331" s="1">
        <v>8679004</v>
      </c>
      <c r="I331" s="1">
        <v>83084</v>
      </c>
      <c r="J331" s="1">
        <v>0.97</v>
      </c>
      <c r="K331" s="1">
        <v>1753946</v>
      </c>
      <c r="L331" s="1">
        <v>0</v>
      </c>
      <c r="M331" s="1">
        <v>713363.125</v>
      </c>
      <c r="N331" s="1">
        <v>68.554183959960938</v>
      </c>
      <c r="O331" s="1">
        <v>2091423</v>
      </c>
      <c r="P331" s="1">
        <v>146796</v>
      </c>
      <c r="Q331" s="1">
        <v>7.55</v>
      </c>
      <c r="R331" s="1">
        <v>0</v>
      </c>
    </row>
    <row r="332" spans="1:20">
      <c r="A332" s="1">
        <v>115216503</v>
      </c>
      <c r="B332" s="1" t="s">
        <v>234</v>
      </c>
      <c r="C332" s="1" t="s">
        <v>229</v>
      </c>
      <c r="D332" s="1" t="s">
        <v>15</v>
      </c>
      <c r="E332" s="1">
        <v>194</v>
      </c>
      <c r="F332" s="1">
        <v>1</v>
      </c>
      <c r="G332" s="1" t="s">
        <v>16</v>
      </c>
      <c r="H332" s="1">
        <v>10606052</v>
      </c>
      <c r="I332" s="1">
        <v>163020</v>
      </c>
      <c r="J332" s="1">
        <v>1.5599999999999998</v>
      </c>
      <c r="K332" s="1">
        <v>2474836</v>
      </c>
      <c r="L332" s="1">
        <v>0</v>
      </c>
      <c r="M332" s="1">
        <v>1068179.75</v>
      </c>
      <c r="N332" s="1">
        <v>75.937515258789063</v>
      </c>
      <c r="O332" s="1">
        <v>2808263</v>
      </c>
      <c r="P332" s="1">
        <v>176077</v>
      </c>
      <c r="Q332" s="1">
        <v>6.69</v>
      </c>
      <c r="R332" s="1">
        <v>0</v>
      </c>
    </row>
    <row r="333" spans="1:20">
      <c r="A333" s="1">
        <v>115218003</v>
      </c>
      <c r="B333" s="1" t="s">
        <v>235</v>
      </c>
      <c r="C333" s="1" t="s">
        <v>229</v>
      </c>
      <c r="D333" s="1" t="s">
        <v>15</v>
      </c>
      <c r="E333" s="1">
        <v>198</v>
      </c>
      <c r="F333" s="1">
        <v>1</v>
      </c>
      <c r="G333" s="1" t="s">
        <v>16</v>
      </c>
      <c r="H333" s="1">
        <v>13965550</v>
      </c>
      <c r="I333" s="1">
        <v>167075</v>
      </c>
      <c r="J333" s="1">
        <v>1.21</v>
      </c>
      <c r="K333" s="1">
        <v>3099953</v>
      </c>
      <c r="L333" s="1">
        <v>0</v>
      </c>
      <c r="M333" s="1">
        <v>1286414.25</v>
      </c>
      <c r="N333" s="1">
        <v>70.933929443359375</v>
      </c>
      <c r="O333" s="1">
        <v>2693865</v>
      </c>
      <c r="P333" s="1">
        <v>101727</v>
      </c>
      <c r="Q333" s="1">
        <v>3.92</v>
      </c>
      <c r="R333" s="1">
        <v>0</v>
      </c>
    </row>
    <row r="334" spans="1:20">
      <c r="A334" s="1">
        <v>115218303</v>
      </c>
      <c r="B334" s="1" t="s">
        <v>236</v>
      </c>
      <c r="C334" s="1" t="s">
        <v>229</v>
      </c>
      <c r="D334" s="1" t="s">
        <v>15</v>
      </c>
      <c r="E334" s="1">
        <v>194</v>
      </c>
      <c r="F334" s="1">
        <v>1</v>
      </c>
      <c r="G334" s="1" t="s">
        <v>16</v>
      </c>
      <c r="H334" s="1">
        <v>5890993</v>
      </c>
      <c r="I334" s="1">
        <v>73135</v>
      </c>
      <c r="J334" s="1">
        <v>1.26</v>
      </c>
      <c r="K334" s="1">
        <v>438778</v>
      </c>
      <c r="L334" s="1">
        <v>0</v>
      </c>
      <c r="M334" s="1">
        <v>115174.7109375</v>
      </c>
      <c r="N334" s="1">
        <v>35.591327667236328</v>
      </c>
      <c r="O334" s="1">
        <v>1330928</v>
      </c>
      <c r="P334" s="1">
        <v>52574</v>
      </c>
      <c r="Q334" s="1">
        <v>4.1099999999999994</v>
      </c>
      <c r="R334" s="1">
        <v>0</v>
      </c>
    </row>
    <row r="335" spans="1:20">
      <c r="A335" s="1">
        <v>115219002</v>
      </c>
      <c r="B335" s="1" t="s">
        <v>589</v>
      </c>
      <c r="C335" s="1" t="s">
        <v>577</v>
      </c>
      <c r="D335" s="1" t="s">
        <v>15</v>
      </c>
      <c r="E335" s="1">
        <v>194</v>
      </c>
      <c r="F335" s="1">
        <v>1</v>
      </c>
      <c r="G335" s="1" t="s">
        <v>16</v>
      </c>
      <c r="H335" s="1">
        <v>18134961</v>
      </c>
      <c r="I335" s="1">
        <v>198280</v>
      </c>
      <c r="J335" s="1">
        <v>1.1100000000000001</v>
      </c>
      <c r="K335" s="1">
        <v>5197623</v>
      </c>
      <c r="L335" s="1">
        <v>0</v>
      </c>
      <c r="M335" s="1">
        <v>2193443.75</v>
      </c>
      <c r="N335" s="1">
        <v>73.013076782226563</v>
      </c>
      <c r="O335" s="1">
        <v>5577623</v>
      </c>
      <c r="P335" s="1">
        <v>255637</v>
      </c>
      <c r="Q335" s="1">
        <v>4.8</v>
      </c>
      <c r="R335" s="1">
        <v>0</v>
      </c>
    </row>
    <row r="336" spans="1:20">
      <c r="A336" s="1">
        <v>115221402</v>
      </c>
      <c r="B336" s="1" t="s">
        <v>237</v>
      </c>
      <c r="C336" s="1" t="s">
        <v>238</v>
      </c>
      <c r="D336" s="1" t="s">
        <v>15</v>
      </c>
      <c r="E336" s="1">
        <v>190</v>
      </c>
      <c r="F336" s="1">
        <v>1</v>
      </c>
      <c r="G336" s="1" t="s">
        <v>16</v>
      </c>
      <c r="H336" s="1">
        <v>29840934</v>
      </c>
      <c r="I336" s="1">
        <v>446495</v>
      </c>
      <c r="J336" s="1">
        <v>1.52</v>
      </c>
      <c r="K336" s="1">
        <v>11134058</v>
      </c>
      <c r="L336" s="1">
        <v>0</v>
      </c>
      <c r="M336" s="1">
        <v>5055235.5</v>
      </c>
      <c r="N336" s="1">
        <v>83.161430358886719</v>
      </c>
      <c r="O336" s="1">
        <v>8293832</v>
      </c>
      <c r="P336" s="1">
        <v>374997</v>
      </c>
      <c r="Q336" s="1">
        <v>4.74</v>
      </c>
      <c r="R336" s="1">
        <v>0</v>
      </c>
    </row>
    <row r="337" spans="1:20">
      <c r="A337" s="1">
        <v>115221607</v>
      </c>
      <c r="B337" s="1" t="s">
        <v>623</v>
      </c>
      <c r="C337" s="1" t="s">
        <v>238</v>
      </c>
      <c r="D337" s="1" t="s">
        <v>15</v>
      </c>
      <c r="E337" s="1">
        <v>190</v>
      </c>
      <c r="F337" s="1">
        <v>2</v>
      </c>
      <c r="G337" s="1" t="s">
        <v>594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O337" s="1">
        <v>0</v>
      </c>
      <c r="P337" s="1">
        <v>0</v>
      </c>
      <c r="Q337" s="1">
        <v>0</v>
      </c>
      <c r="R337" s="1">
        <v>1896836</v>
      </c>
      <c r="S337" s="1">
        <v>116312</v>
      </c>
      <c r="T337" s="1">
        <v>6.5324587821960449</v>
      </c>
    </row>
    <row r="338" spans="1:20">
      <c r="A338" s="1">
        <v>115221753</v>
      </c>
      <c r="B338" s="1" t="s">
        <v>239</v>
      </c>
      <c r="C338" s="1" t="s">
        <v>238</v>
      </c>
      <c r="D338" s="1" t="s">
        <v>15</v>
      </c>
      <c r="E338" s="1">
        <v>190</v>
      </c>
      <c r="F338" s="1">
        <v>1</v>
      </c>
      <c r="G338" s="1" t="s">
        <v>16</v>
      </c>
      <c r="H338" s="1">
        <v>6047778</v>
      </c>
      <c r="I338" s="1">
        <v>71577</v>
      </c>
      <c r="J338" s="1">
        <v>1.2</v>
      </c>
      <c r="K338" s="1">
        <v>345990</v>
      </c>
      <c r="L338" s="1">
        <v>0</v>
      </c>
      <c r="M338" s="1">
        <v>60216.1484375</v>
      </c>
      <c r="N338" s="1">
        <v>21.071260452270508</v>
      </c>
      <c r="O338" s="1">
        <v>1657722</v>
      </c>
      <c r="P338" s="1">
        <v>6350</v>
      </c>
      <c r="Q338" s="1">
        <v>0.38</v>
      </c>
      <c r="R338" s="1">
        <v>0</v>
      </c>
    </row>
    <row r="339" spans="1:20">
      <c r="A339" s="1">
        <v>115222504</v>
      </c>
      <c r="B339" s="1" t="s">
        <v>240</v>
      </c>
      <c r="C339" s="1" t="s">
        <v>238</v>
      </c>
      <c r="D339" s="1" t="s">
        <v>15</v>
      </c>
      <c r="E339" s="1">
        <v>196</v>
      </c>
      <c r="F339" s="1">
        <v>1</v>
      </c>
      <c r="G339" s="1" t="s">
        <v>16</v>
      </c>
      <c r="H339" s="1">
        <v>6402848</v>
      </c>
      <c r="I339" s="1">
        <v>64113</v>
      </c>
      <c r="J339" s="1">
        <v>1.01</v>
      </c>
      <c r="K339" s="1">
        <v>192577</v>
      </c>
      <c r="M339" s="1">
        <v>0</v>
      </c>
      <c r="N339" s="1">
        <v>0</v>
      </c>
      <c r="O339" s="1">
        <v>1076568</v>
      </c>
      <c r="P339" s="1">
        <v>32154</v>
      </c>
      <c r="Q339" s="1">
        <v>3.08</v>
      </c>
      <c r="R339" s="1">
        <v>0</v>
      </c>
    </row>
    <row r="340" spans="1:20">
      <c r="A340" s="1">
        <v>115222752</v>
      </c>
      <c r="B340" s="1" t="s">
        <v>241</v>
      </c>
      <c r="C340" s="1" t="s">
        <v>238</v>
      </c>
      <c r="D340" s="1" t="s">
        <v>15</v>
      </c>
      <c r="E340" s="1">
        <v>197</v>
      </c>
      <c r="F340" s="1">
        <v>1</v>
      </c>
      <c r="G340" s="1" t="s">
        <v>16</v>
      </c>
      <c r="H340" s="1">
        <v>88046818</v>
      </c>
      <c r="I340" s="1">
        <v>1695803</v>
      </c>
      <c r="J340" s="1">
        <v>1.96</v>
      </c>
      <c r="K340" s="1">
        <v>18134991</v>
      </c>
      <c r="L340" s="1">
        <v>8.8351593017578125</v>
      </c>
      <c r="M340" s="1">
        <v>8163961.5</v>
      </c>
      <c r="N340" s="1">
        <v>81.876808166503906</v>
      </c>
      <c r="O340" s="1">
        <v>8916027</v>
      </c>
      <c r="P340" s="1">
        <v>311811</v>
      </c>
      <c r="Q340" s="1">
        <v>3.62</v>
      </c>
      <c r="R340" s="1">
        <v>0</v>
      </c>
    </row>
    <row r="341" spans="1:20">
      <c r="A341" s="1">
        <v>115224003</v>
      </c>
      <c r="B341" s="1" t="s">
        <v>242</v>
      </c>
      <c r="C341" s="1" t="s">
        <v>238</v>
      </c>
      <c r="D341" s="1" t="s">
        <v>15</v>
      </c>
      <c r="E341" s="1">
        <v>190</v>
      </c>
      <c r="F341" s="1">
        <v>1</v>
      </c>
      <c r="G341" s="1" t="s">
        <v>16</v>
      </c>
      <c r="H341" s="1">
        <v>12024889</v>
      </c>
      <c r="I341" s="1">
        <v>74957</v>
      </c>
      <c r="J341" s="1">
        <v>0.63</v>
      </c>
      <c r="K341" s="1">
        <v>2163013</v>
      </c>
      <c r="L341" s="1">
        <v>0</v>
      </c>
      <c r="M341" s="1">
        <v>860563.8125</v>
      </c>
      <c r="N341" s="1">
        <v>66.072738647460938</v>
      </c>
      <c r="O341" s="1">
        <v>2948055</v>
      </c>
      <c r="P341" s="1">
        <v>52241</v>
      </c>
      <c r="Q341" s="1">
        <v>1.7999999999999998</v>
      </c>
      <c r="R341" s="1">
        <v>0</v>
      </c>
    </row>
    <row r="342" spans="1:20">
      <c r="A342" s="1">
        <v>115226003</v>
      </c>
      <c r="B342" s="1" t="s">
        <v>243</v>
      </c>
      <c r="C342" s="1" t="s">
        <v>238</v>
      </c>
      <c r="D342" s="1" t="s">
        <v>15</v>
      </c>
      <c r="E342" s="1">
        <v>190</v>
      </c>
      <c r="F342" s="1">
        <v>1</v>
      </c>
      <c r="G342" s="1" t="s">
        <v>16</v>
      </c>
      <c r="H342" s="1">
        <v>10644011</v>
      </c>
      <c r="I342" s="1">
        <v>168570</v>
      </c>
      <c r="J342" s="1">
        <v>1.6099999999999999</v>
      </c>
      <c r="K342" s="1">
        <v>1660338</v>
      </c>
      <c r="L342" s="1">
        <v>0</v>
      </c>
      <c r="M342" s="1">
        <v>648204.875</v>
      </c>
      <c r="N342" s="1">
        <v>64.043441772460938</v>
      </c>
      <c r="O342" s="1">
        <v>2281335</v>
      </c>
      <c r="P342" s="1">
        <v>2656</v>
      </c>
      <c r="Q342" s="1">
        <v>0.12</v>
      </c>
      <c r="R342" s="1">
        <v>0</v>
      </c>
    </row>
    <row r="343" spans="1:20">
      <c r="A343" s="1">
        <v>115226103</v>
      </c>
      <c r="B343" s="1" t="s">
        <v>244</v>
      </c>
      <c r="C343" s="1" t="s">
        <v>238</v>
      </c>
      <c r="D343" s="1" t="s">
        <v>15</v>
      </c>
      <c r="E343" s="1">
        <v>196</v>
      </c>
      <c r="F343" s="1">
        <v>1</v>
      </c>
      <c r="G343" s="1" t="s">
        <v>16</v>
      </c>
      <c r="H343" s="1">
        <v>5163151</v>
      </c>
      <c r="I343" s="1">
        <v>44753</v>
      </c>
      <c r="J343" s="1">
        <v>0.86999999999999988</v>
      </c>
      <c r="K343" s="1">
        <v>548185</v>
      </c>
      <c r="L343" s="1">
        <v>0</v>
      </c>
      <c r="M343" s="1">
        <v>210228.65625</v>
      </c>
      <c r="N343" s="1">
        <v>62.205863952636719</v>
      </c>
      <c r="O343" s="1">
        <v>867999</v>
      </c>
      <c r="P343" s="1">
        <v>30770</v>
      </c>
      <c r="Q343" s="1">
        <v>3.6799999999999997</v>
      </c>
      <c r="R343" s="1">
        <v>0</v>
      </c>
    </row>
    <row r="344" spans="1:20">
      <c r="A344" s="1">
        <v>115228003</v>
      </c>
      <c r="B344" s="1" t="s">
        <v>245</v>
      </c>
      <c r="C344" s="1" t="s">
        <v>238</v>
      </c>
      <c r="D344" s="1" t="s">
        <v>15</v>
      </c>
      <c r="E344" s="1">
        <v>190</v>
      </c>
      <c r="F344" s="1">
        <v>1</v>
      </c>
      <c r="G344" s="1" t="s">
        <v>16</v>
      </c>
      <c r="H344" s="1">
        <v>13292097</v>
      </c>
      <c r="I344" s="1">
        <v>145459</v>
      </c>
      <c r="J344" s="1">
        <v>1.1100000000000001</v>
      </c>
      <c r="K344" s="1">
        <v>2379449</v>
      </c>
      <c r="L344" s="1">
        <v>7.5734944343566895</v>
      </c>
      <c r="M344" s="1">
        <v>1013396.3125</v>
      </c>
      <c r="N344" s="1">
        <v>74.184280395507813</v>
      </c>
      <c r="O344" s="1">
        <v>1984188</v>
      </c>
      <c r="P344" s="1">
        <v>88679</v>
      </c>
      <c r="Q344" s="1">
        <v>4.68</v>
      </c>
      <c r="R344" s="1">
        <v>0</v>
      </c>
    </row>
    <row r="345" spans="1:20">
      <c r="A345" s="1">
        <v>115228303</v>
      </c>
      <c r="B345" s="1" t="s">
        <v>246</v>
      </c>
      <c r="C345" s="1" t="s">
        <v>238</v>
      </c>
      <c r="D345" s="1" t="s">
        <v>15</v>
      </c>
      <c r="E345" s="1">
        <v>190</v>
      </c>
      <c r="F345" s="1">
        <v>1</v>
      </c>
      <c r="G345" s="1" t="s">
        <v>16</v>
      </c>
      <c r="H345" s="1">
        <v>6694985</v>
      </c>
      <c r="I345" s="1">
        <v>109480</v>
      </c>
      <c r="J345" s="1">
        <v>1.66</v>
      </c>
      <c r="K345" s="1">
        <v>2837658</v>
      </c>
      <c r="L345" s="1">
        <v>0</v>
      </c>
      <c r="M345" s="1">
        <v>1288012.125</v>
      </c>
      <c r="N345" s="1">
        <v>83.116546630859375</v>
      </c>
      <c r="O345" s="1">
        <v>2088586</v>
      </c>
      <c r="P345" s="1">
        <v>119087</v>
      </c>
      <c r="Q345" s="1">
        <v>6.05</v>
      </c>
      <c r="R345" s="1">
        <v>0</v>
      </c>
    </row>
    <row r="346" spans="1:20">
      <c r="A346" s="1">
        <v>115229003</v>
      </c>
      <c r="B346" s="1" t="s">
        <v>247</v>
      </c>
      <c r="C346" s="1" t="s">
        <v>238</v>
      </c>
      <c r="D346" s="1" t="s">
        <v>15</v>
      </c>
      <c r="E346" s="1">
        <v>196</v>
      </c>
      <c r="F346" s="1">
        <v>1</v>
      </c>
      <c r="G346" s="1" t="s">
        <v>16</v>
      </c>
      <c r="H346" s="1">
        <v>6809872</v>
      </c>
      <c r="I346" s="1">
        <v>39241</v>
      </c>
      <c r="J346" s="1">
        <v>0.57999999999999996</v>
      </c>
      <c r="K346" s="1">
        <v>363847</v>
      </c>
      <c r="L346" s="1">
        <v>0</v>
      </c>
      <c r="M346" s="1">
        <v>80894.2265625</v>
      </c>
      <c r="N346" s="1">
        <v>28.589303970336914</v>
      </c>
      <c r="O346" s="1">
        <v>1007063</v>
      </c>
      <c r="P346" s="1">
        <v>21603</v>
      </c>
      <c r="Q346" s="1">
        <v>2.19</v>
      </c>
      <c r="R346" s="1">
        <v>341477</v>
      </c>
      <c r="S346" s="1">
        <v>53118</v>
      </c>
      <c r="T346" s="1">
        <v>18.420787811279297</v>
      </c>
    </row>
    <row r="347" spans="1:20">
      <c r="A347" s="1">
        <v>115503004</v>
      </c>
      <c r="B347" s="1" t="s">
        <v>469</v>
      </c>
      <c r="C347" s="1" t="s">
        <v>470</v>
      </c>
      <c r="D347" s="1" t="s">
        <v>15</v>
      </c>
      <c r="E347" s="1">
        <v>194</v>
      </c>
      <c r="F347" s="1">
        <v>1</v>
      </c>
      <c r="G347" s="1" t="s">
        <v>16</v>
      </c>
      <c r="H347" s="1">
        <v>4282464</v>
      </c>
      <c r="I347" s="1">
        <v>28463</v>
      </c>
      <c r="J347" s="1">
        <v>0.67</v>
      </c>
      <c r="K347" s="1">
        <v>706255</v>
      </c>
      <c r="L347" s="1">
        <v>0</v>
      </c>
      <c r="M347" s="1">
        <v>294933.25</v>
      </c>
      <c r="N347" s="1">
        <v>71.703781127929688</v>
      </c>
      <c r="O347" s="1">
        <v>660316</v>
      </c>
      <c r="P347" s="1">
        <v>15478</v>
      </c>
      <c r="Q347" s="1">
        <v>2.4</v>
      </c>
      <c r="R347" s="1">
        <v>68905</v>
      </c>
      <c r="S347" s="1">
        <v>-5029</v>
      </c>
      <c r="T347" s="1">
        <v>-6.8020124435424805</v>
      </c>
    </row>
    <row r="348" spans="1:20">
      <c r="A348" s="1">
        <v>115504003</v>
      </c>
      <c r="B348" s="1" t="s">
        <v>471</v>
      </c>
      <c r="C348" s="1" t="s">
        <v>470</v>
      </c>
      <c r="D348" s="1" t="s">
        <v>15</v>
      </c>
      <c r="E348" s="1">
        <v>194</v>
      </c>
      <c r="F348" s="1">
        <v>1</v>
      </c>
      <c r="G348" s="1" t="s">
        <v>16</v>
      </c>
      <c r="H348" s="1">
        <v>6769038</v>
      </c>
      <c r="I348" s="1">
        <v>40363</v>
      </c>
      <c r="J348" s="1">
        <v>0.6</v>
      </c>
      <c r="K348" s="1">
        <v>621244</v>
      </c>
      <c r="L348" s="1">
        <v>0</v>
      </c>
      <c r="M348" s="1">
        <v>210732.0625</v>
      </c>
      <c r="N348" s="1">
        <v>51.333969116210938</v>
      </c>
      <c r="O348" s="1">
        <v>1253292</v>
      </c>
      <c r="P348" s="1">
        <v>37969</v>
      </c>
      <c r="Q348" s="1">
        <v>3.1199999999999997</v>
      </c>
      <c r="R348" s="1">
        <v>0</v>
      </c>
    </row>
    <row r="349" spans="1:20">
      <c r="A349" s="1">
        <v>115506003</v>
      </c>
      <c r="B349" s="1" t="s">
        <v>472</v>
      </c>
      <c r="C349" s="1" t="s">
        <v>470</v>
      </c>
      <c r="D349" s="1" t="s">
        <v>15</v>
      </c>
      <c r="E349" s="1">
        <v>194</v>
      </c>
      <c r="F349" s="1">
        <v>1</v>
      </c>
      <c r="G349" s="1" t="s">
        <v>16</v>
      </c>
      <c r="H349" s="1">
        <v>9259755</v>
      </c>
      <c r="I349" s="1">
        <v>95547</v>
      </c>
      <c r="J349" s="1">
        <v>1.04</v>
      </c>
      <c r="K349" s="1">
        <v>1596098</v>
      </c>
      <c r="L349" s="1">
        <v>0</v>
      </c>
      <c r="M349" s="1">
        <v>637621.375</v>
      </c>
      <c r="N349" s="1">
        <v>66.524459838867188</v>
      </c>
      <c r="O349" s="1">
        <v>1956640</v>
      </c>
      <c r="P349" s="1">
        <v>48215</v>
      </c>
      <c r="Q349" s="1">
        <v>2.5299999999999998</v>
      </c>
      <c r="R349" s="1">
        <v>0</v>
      </c>
    </row>
    <row r="350" spans="1:20">
      <c r="A350" s="1">
        <v>115508003</v>
      </c>
      <c r="B350" s="1" t="s">
        <v>473</v>
      </c>
      <c r="C350" s="1" t="s">
        <v>470</v>
      </c>
      <c r="D350" s="1" t="s">
        <v>15</v>
      </c>
      <c r="E350" s="1">
        <v>194</v>
      </c>
      <c r="F350" s="1">
        <v>1</v>
      </c>
      <c r="G350" s="1" t="s">
        <v>16</v>
      </c>
      <c r="H350" s="1">
        <v>10507994</v>
      </c>
      <c r="I350" s="1">
        <v>87886</v>
      </c>
      <c r="J350" s="1">
        <v>0.84</v>
      </c>
      <c r="K350" s="1">
        <v>569733</v>
      </c>
      <c r="L350" s="1">
        <v>0</v>
      </c>
      <c r="M350" s="1">
        <v>87591.15625</v>
      </c>
      <c r="N350" s="1">
        <v>18.167093276977539</v>
      </c>
      <c r="O350" s="1">
        <v>2413665</v>
      </c>
      <c r="P350" s="1">
        <v>73159</v>
      </c>
      <c r="Q350" s="1">
        <v>3.1300000000000003</v>
      </c>
      <c r="R350" s="1">
        <v>179637</v>
      </c>
      <c r="S350" s="1">
        <v>752</v>
      </c>
      <c r="T350" s="1">
        <v>0.4203818142414093</v>
      </c>
    </row>
    <row r="351" spans="1:20">
      <c r="A351" s="1">
        <v>115674603</v>
      </c>
      <c r="B351" s="1" t="s">
        <v>583</v>
      </c>
      <c r="C351" s="1" t="s">
        <v>577</v>
      </c>
      <c r="D351" s="1" t="s">
        <v>15</v>
      </c>
      <c r="E351" s="1">
        <v>194</v>
      </c>
      <c r="F351" s="1">
        <v>1</v>
      </c>
      <c r="G351" s="1" t="s">
        <v>16</v>
      </c>
      <c r="H351" s="1">
        <v>10353692</v>
      </c>
      <c r="I351" s="1">
        <v>107237</v>
      </c>
      <c r="J351" s="1">
        <v>1.05</v>
      </c>
      <c r="K351" s="1">
        <v>2668216</v>
      </c>
      <c r="L351" s="1">
        <v>0</v>
      </c>
      <c r="M351" s="1">
        <v>1142055.375</v>
      </c>
      <c r="N351" s="1">
        <v>74.831916809082031</v>
      </c>
      <c r="O351" s="1">
        <v>2424534</v>
      </c>
      <c r="P351" s="1">
        <v>15746</v>
      </c>
      <c r="Q351" s="1">
        <v>0.65</v>
      </c>
      <c r="R351" s="1">
        <v>37942</v>
      </c>
      <c r="S351" s="1">
        <v>-175</v>
      </c>
      <c r="T351" s="1">
        <v>-0.4591127336025238</v>
      </c>
    </row>
    <row r="352" spans="1:20">
      <c r="A352" s="1">
        <v>116191004</v>
      </c>
      <c r="B352" s="1" t="s">
        <v>216</v>
      </c>
      <c r="C352" s="1" t="s">
        <v>217</v>
      </c>
      <c r="D352" s="1" t="s">
        <v>127</v>
      </c>
      <c r="E352" s="1">
        <v>167</v>
      </c>
      <c r="F352" s="1">
        <v>1</v>
      </c>
      <c r="G352" s="1" t="s">
        <v>16</v>
      </c>
      <c r="H352" s="1">
        <v>4056083</v>
      </c>
      <c r="I352" s="1">
        <v>34438</v>
      </c>
      <c r="J352" s="1">
        <v>0.86</v>
      </c>
      <c r="K352" s="1">
        <v>149470</v>
      </c>
      <c r="L352" s="1">
        <v>0</v>
      </c>
      <c r="M352" s="1">
        <v>18592.759765625</v>
      </c>
      <c r="N352" s="1">
        <v>14.206258773803711</v>
      </c>
      <c r="O352" s="1">
        <v>591801</v>
      </c>
      <c r="P352" s="1">
        <v>10108</v>
      </c>
      <c r="Q352" s="1">
        <v>1.7399999999999998</v>
      </c>
      <c r="R352" s="1">
        <v>142487</v>
      </c>
      <c r="S352" s="1">
        <v>-19223</v>
      </c>
      <c r="T352" s="1">
        <v>-11.8873291015625</v>
      </c>
    </row>
    <row r="353" spans="1:20">
      <c r="A353" s="1">
        <v>116191103</v>
      </c>
      <c r="B353" s="1" t="s">
        <v>218</v>
      </c>
      <c r="C353" s="1" t="s">
        <v>217</v>
      </c>
      <c r="D353" s="1" t="s">
        <v>127</v>
      </c>
      <c r="E353" s="1">
        <v>167</v>
      </c>
      <c r="F353" s="1">
        <v>1</v>
      </c>
      <c r="G353" s="1" t="s">
        <v>16</v>
      </c>
      <c r="H353" s="1">
        <v>18069735</v>
      </c>
      <c r="I353" s="1">
        <v>154290</v>
      </c>
      <c r="J353" s="1">
        <v>0.86</v>
      </c>
      <c r="K353" s="1">
        <v>1891364</v>
      </c>
      <c r="L353" s="1">
        <v>0</v>
      </c>
      <c r="M353" s="1">
        <v>670949.125</v>
      </c>
      <c r="N353" s="1">
        <v>54.977130889892578</v>
      </c>
      <c r="O353" s="1">
        <v>2809342</v>
      </c>
      <c r="P353" s="1">
        <v>57751</v>
      </c>
      <c r="Q353" s="1">
        <v>2.1</v>
      </c>
      <c r="R353" s="1">
        <v>32640</v>
      </c>
      <c r="S353" s="1">
        <v>-4441</v>
      </c>
      <c r="T353" s="1">
        <v>-11.976484298706055</v>
      </c>
    </row>
    <row r="354" spans="1:20">
      <c r="A354" s="1">
        <v>116191203</v>
      </c>
      <c r="B354" s="1" t="s">
        <v>219</v>
      </c>
      <c r="C354" s="1" t="s">
        <v>217</v>
      </c>
      <c r="D354" s="1" t="s">
        <v>127</v>
      </c>
      <c r="E354" s="1">
        <v>167</v>
      </c>
      <c r="F354" s="1">
        <v>1</v>
      </c>
      <c r="G354" s="1" t="s">
        <v>16</v>
      </c>
      <c r="H354" s="1">
        <v>8139649</v>
      </c>
      <c r="I354" s="1">
        <v>112852</v>
      </c>
      <c r="J354" s="1">
        <v>1.41</v>
      </c>
      <c r="K354" s="1">
        <v>1250885</v>
      </c>
      <c r="L354" s="1">
        <v>0</v>
      </c>
      <c r="M354" s="1">
        <v>508409.65625</v>
      </c>
      <c r="N354" s="1">
        <v>68.474952697753906</v>
      </c>
      <c r="O354" s="1">
        <v>1178073</v>
      </c>
      <c r="P354" s="1">
        <v>27632</v>
      </c>
      <c r="Q354" s="1">
        <v>2.4</v>
      </c>
      <c r="R354" s="1">
        <v>55670</v>
      </c>
      <c r="S354" s="1">
        <v>51459</v>
      </c>
      <c r="T354" s="1">
        <v>1222.0137939453125</v>
      </c>
    </row>
    <row r="355" spans="1:20">
      <c r="A355" s="1">
        <v>116191503</v>
      </c>
      <c r="B355" s="1" t="s">
        <v>220</v>
      </c>
      <c r="C355" s="1" t="s">
        <v>217</v>
      </c>
      <c r="D355" s="1" t="s">
        <v>127</v>
      </c>
      <c r="E355" s="1">
        <v>161</v>
      </c>
      <c r="F355" s="1">
        <v>1</v>
      </c>
      <c r="G355" s="1" t="s">
        <v>16</v>
      </c>
      <c r="H355" s="1">
        <v>8019884</v>
      </c>
      <c r="I355" s="1">
        <v>59132</v>
      </c>
      <c r="J355" s="1">
        <v>0.74</v>
      </c>
      <c r="K355" s="1">
        <v>1072749</v>
      </c>
      <c r="L355" s="1">
        <v>0</v>
      </c>
      <c r="M355" s="1">
        <v>408492.28125</v>
      </c>
      <c r="N355" s="1">
        <v>61.496147155761719</v>
      </c>
      <c r="O355" s="1">
        <v>1455695</v>
      </c>
      <c r="P355" s="1">
        <v>29642</v>
      </c>
      <c r="Q355" s="1">
        <v>2.08</v>
      </c>
      <c r="R355" s="1">
        <v>152722</v>
      </c>
      <c r="S355" s="1">
        <v>-31076</v>
      </c>
      <c r="T355" s="1">
        <v>-16.907691955566406</v>
      </c>
    </row>
    <row r="356" spans="1:20">
      <c r="A356" s="1">
        <v>116191757</v>
      </c>
      <c r="B356" s="1" t="s">
        <v>620</v>
      </c>
      <c r="C356" s="1" t="s">
        <v>217</v>
      </c>
      <c r="D356" s="1" t="s">
        <v>127</v>
      </c>
      <c r="E356" s="1">
        <v>165</v>
      </c>
      <c r="F356" s="1">
        <v>2</v>
      </c>
      <c r="G356" s="1" t="s">
        <v>594</v>
      </c>
      <c r="H356" s="1">
        <v>0</v>
      </c>
      <c r="I356" s="1">
        <v>0</v>
      </c>
      <c r="J356" s="1">
        <v>0</v>
      </c>
      <c r="K356" s="1">
        <v>0</v>
      </c>
      <c r="L356" s="1">
        <v>0</v>
      </c>
      <c r="O356" s="1">
        <v>0</v>
      </c>
      <c r="P356" s="1">
        <v>0</v>
      </c>
      <c r="Q356" s="1">
        <v>0</v>
      </c>
      <c r="R356" s="1">
        <v>948204</v>
      </c>
      <c r="S356" s="1">
        <v>48135</v>
      </c>
      <c r="T356" s="1">
        <v>5.3479232788085938</v>
      </c>
    </row>
    <row r="357" spans="1:20">
      <c r="A357" s="1">
        <v>116195004</v>
      </c>
      <c r="B357" s="1" t="s">
        <v>221</v>
      </c>
      <c r="C357" s="1" t="s">
        <v>217</v>
      </c>
      <c r="D357" s="1" t="s">
        <v>127</v>
      </c>
      <c r="E357" s="1">
        <v>161</v>
      </c>
      <c r="F357" s="1">
        <v>1</v>
      </c>
      <c r="G357" s="1" t="s">
        <v>16</v>
      </c>
      <c r="H357" s="1">
        <v>4756682</v>
      </c>
      <c r="I357" s="1">
        <v>24041</v>
      </c>
      <c r="J357" s="1">
        <v>0.51</v>
      </c>
      <c r="K357" s="1">
        <v>121098</v>
      </c>
      <c r="L357" s="1">
        <v>0</v>
      </c>
      <c r="M357" s="1">
        <v>2550.320068359375</v>
      </c>
      <c r="N357" s="1">
        <v>2.1513030529022217</v>
      </c>
      <c r="O357" s="1">
        <v>641808</v>
      </c>
      <c r="P357" s="1">
        <v>17573</v>
      </c>
      <c r="Q357" s="1">
        <v>2.82</v>
      </c>
      <c r="R357" s="1">
        <v>37649</v>
      </c>
      <c r="S357" s="1">
        <v>15537</v>
      </c>
      <c r="T357" s="1">
        <v>70.2650146484375</v>
      </c>
    </row>
    <row r="358" spans="1:20">
      <c r="A358" s="1">
        <v>116197503</v>
      </c>
      <c r="B358" s="1" t="s">
        <v>222</v>
      </c>
      <c r="C358" s="1" t="s">
        <v>217</v>
      </c>
      <c r="D358" s="1" t="s">
        <v>127</v>
      </c>
      <c r="E358" s="1">
        <v>161</v>
      </c>
      <c r="F358" s="1">
        <v>1</v>
      </c>
      <c r="G358" s="1" t="s">
        <v>16</v>
      </c>
      <c r="H358" s="1">
        <v>5554437</v>
      </c>
      <c r="I358" s="1">
        <v>39568</v>
      </c>
      <c r="J358" s="1">
        <v>0.72</v>
      </c>
      <c r="K358" s="1">
        <v>596503</v>
      </c>
      <c r="L358" s="1">
        <v>0</v>
      </c>
      <c r="M358" s="1">
        <v>199275.96875</v>
      </c>
      <c r="N358" s="1">
        <v>50.166770935058594</v>
      </c>
      <c r="O358" s="1">
        <v>1070054</v>
      </c>
      <c r="P358" s="1">
        <v>13028</v>
      </c>
      <c r="Q358" s="1">
        <v>1.23</v>
      </c>
      <c r="R358" s="1">
        <v>0</v>
      </c>
    </row>
    <row r="359" spans="1:20">
      <c r="A359" s="1">
        <v>116471803</v>
      </c>
      <c r="B359" s="1" t="s">
        <v>451</v>
      </c>
      <c r="C359" s="1" t="s">
        <v>452</v>
      </c>
      <c r="D359" s="1" t="s">
        <v>127</v>
      </c>
      <c r="E359" s="1">
        <v>161</v>
      </c>
      <c r="F359" s="1">
        <v>1</v>
      </c>
      <c r="G359" s="1" t="s">
        <v>16</v>
      </c>
      <c r="H359" s="1">
        <v>8899742</v>
      </c>
      <c r="I359" s="1">
        <v>43849</v>
      </c>
      <c r="J359" s="1">
        <v>0.5</v>
      </c>
      <c r="K359" s="1">
        <v>279308</v>
      </c>
      <c r="M359" s="1">
        <v>0</v>
      </c>
      <c r="N359" s="1">
        <v>0</v>
      </c>
      <c r="O359" s="1">
        <v>1706882</v>
      </c>
      <c r="P359" s="1">
        <v>17682</v>
      </c>
      <c r="Q359" s="1">
        <v>1.05</v>
      </c>
      <c r="R359" s="1">
        <v>42037</v>
      </c>
      <c r="S359" s="1">
        <v>-2350</v>
      </c>
      <c r="T359" s="1">
        <v>-5.2943429946899414</v>
      </c>
    </row>
    <row r="360" spans="1:20">
      <c r="A360" s="1">
        <v>116493503</v>
      </c>
      <c r="B360" s="1" t="s">
        <v>462</v>
      </c>
      <c r="C360" s="1" t="s">
        <v>463</v>
      </c>
      <c r="D360" s="1" t="s">
        <v>127</v>
      </c>
      <c r="E360" s="1">
        <v>161</v>
      </c>
      <c r="F360" s="1">
        <v>1</v>
      </c>
      <c r="G360" s="1" t="s">
        <v>16</v>
      </c>
      <c r="H360" s="1">
        <v>7347915</v>
      </c>
      <c r="I360" s="1">
        <v>43330</v>
      </c>
      <c r="J360" s="1">
        <v>0.59</v>
      </c>
      <c r="K360" s="1">
        <v>757921</v>
      </c>
      <c r="L360" s="1">
        <v>0</v>
      </c>
      <c r="M360" s="1">
        <v>273804.03125</v>
      </c>
      <c r="N360" s="1">
        <v>56.557415008544922</v>
      </c>
      <c r="O360" s="1">
        <v>1038512</v>
      </c>
      <c r="P360" s="1">
        <v>14410</v>
      </c>
      <c r="Q360" s="1">
        <v>1.41</v>
      </c>
      <c r="R360" s="1">
        <v>0</v>
      </c>
    </row>
    <row r="361" spans="1:20">
      <c r="A361" s="1">
        <v>116495003</v>
      </c>
      <c r="B361" s="1" t="s">
        <v>464</v>
      </c>
      <c r="C361" s="1" t="s">
        <v>463</v>
      </c>
      <c r="D361" s="1" t="s">
        <v>127</v>
      </c>
      <c r="E361" s="1">
        <v>161</v>
      </c>
      <c r="F361" s="1">
        <v>1</v>
      </c>
      <c r="G361" s="1" t="s">
        <v>16</v>
      </c>
      <c r="H361" s="1">
        <v>11409170</v>
      </c>
      <c r="I361" s="1">
        <v>102356</v>
      </c>
      <c r="J361" s="1">
        <v>0.91</v>
      </c>
      <c r="K361" s="1">
        <v>941749</v>
      </c>
      <c r="L361" s="1">
        <v>0</v>
      </c>
      <c r="M361" s="1">
        <v>274213.71875</v>
      </c>
      <c r="N361" s="1">
        <v>41.078536987304688</v>
      </c>
      <c r="O361" s="1">
        <v>1950375</v>
      </c>
      <c r="P361" s="1">
        <v>54082</v>
      </c>
      <c r="Q361" s="1">
        <v>2.85</v>
      </c>
      <c r="R361" s="1">
        <v>282366</v>
      </c>
      <c r="S361" s="1">
        <v>11831</v>
      </c>
      <c r="T361" s="1">
        <v>4.3731865882873535</v>
      </c>
    </row>
    <row r="362" spans="1:20">
      <c r="A362" s="1">
        <v>116495103</v>
      </c>
      <c r="B362" s="1" t="s">
        <v>465</v>
      </c>
      <c r="C362" s="1" t="s">
        <v>463</v>
      </c>
      <c r="D362" s="1" t="s">
        <v>127</v>
      </c>
      <c r="E362" s="1">
        <v>167</v>
      </c>
      <c r="F362" s="1">
        <v>1</v>
      </c>
      <c r="G362" s="1" t="s">
        <v>16</v>
      </c>
      <c r="H362" s="1">
        <v>11221424</v>
      </c>
      <c r="I362" s="1">
        <v>89379</v>
      </c>
      <c r="J362" s="1">
        <v>0.8</v>
      </c>
      <c r="K362" s="1">
        <v>2664732</v>
      </c>
      <c r="L362" s="1">
        <v>0</v>
      </c>
      <c r="M362" s="1">
        <v>1168292.625</v>
      </c>
      <c r="N362" s="1">
        <v>78.071495056152344</v>
      </c>
      <c r="O362" s="1">
        <v>1922491</v>
      </c>
      <c r="P362" s="1">
        <v>76134</v>
      </c>
      <c r="Q362" s="1">
        <v>4.12</v>
      </c>
      <c r="R362" s="1">
        <v>0</v>
      </c>
    </row>
    <row r="363" spans="1:20">
      <c r="A363" s="1">
        <v>116495207</v>
      </c>
      <c r="B363" s="1" t="s">
        <v>654</v>
      </c>
      <c r="C363" s="1" t="s">
        <v>463</v>
      </c>
      <c r="D363" s="1" t="s">
        <v>127</v>
      </c>
      <c r="E363" s="1">
        <v>161</v>
      </c>
      <c r="F363" s="1">
        <v>2</v>
      </c>
      <c r="G363" s="1" t="s">
        <v>594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O363" s="1">
        <v>0</v>
      </c>
      <c r="P363" s="1">
        <v>0</v>
      </c>
      <c r="Q363" s="1">
        <v>0</v>
      </c>
      <c r="R363" s="1">
        <v>560115</v>
      </c>
      <c r="S363" s="1">
        <v>-34454</v>
      </c>
      <c r="T363" s="1">
        <v>-5.7947859764099121</v>
      </c>
    </row>
    <row r="364" spans="1:20">
      <c r="A364" s="1">
        <v>116496503</v>
      </c>
      <c r="B364" s="1" t="s">
        <v>466</v>
      </c>
      <c r="C364" s="1" t="s">
        <v>463</v>
      </c>
      <c r="D364" s="1" t="s">
        <v>127</v>
      </c>
      <c r="E364" s="1">
        <v>166</v>
      </c>
      <c r="F364" s="1">
        <v>1</v>
      </c>
      <c r="G364" s="1" t="s">
        <v>16</v>
      </c>
      <c r="H364" s="1">
        <v>16980209</v>
      </c>
      <c r="I364" s="1">
        <v>149948</v>
      </c>
      <c r="J364" s="1">
        <v>0.89</v>
      </c>
      <c r="K364" s="1">
        <v>3364109</v>
      </c>
      <c r="L364" s="1">
        <v>0</v>
      </c>
      <c r="M364" s="1">
        <v>1424751.625</v>
      </c>
      <c r="N364" s="1">
        <v>73.465141296386719</v>
      </c>
      <c r="O364" s="1">
        <v>2464558</v>
      </c>
      <c r="P364" s="1">
        <v>74842</v>
      </c>
      <c r="Q364" s="1">
        <v>3.1300000000000003</v>
      </c>
      <c r="R364" s="1">
        <v>0</v>
      </c>
    </row>
    <row r="365" spans="1:20">
      <c r="A365" s="1">
        <v>116496603</v>
      </c>
      <c r="B365" s="1" t="s">
        <v>467</v>
      </c>
      <c r="C365" s="1" t="s">
        <v>463</v>
      </c>
      <c r="D365" s="1" t="s">
        <v>127</v>
      </c>
      <c r="E365" s="1">
        <v>161</v>
      </c>
      <c r="F365" s="1">
        <v>1</v>
      </c>
      <c r="G365" s="1" t="s">
        <v>16</v>
      </c>
      <c r="H365" s="1">
        <v>17218301</v>
      </c>
      <c r="I365" s="1">
        <v>189086</v>
      </c>
      <c r="J365" s="1">
        <v>1.1100000000000001</v>
      </c>
      <c r="K365" s="1">
        <v>4030025</v>
      </c>
      <c r="L365" s="1">
        <v>0</v>
      </c>
      <c r="M365" s="1">
        <v>1750000.625</v>
      </c>
      <c r="N365" s="1">
        <v>76.753593444824219</v>
      </c>
      <c r="O365" s="1">
        <v>3077271</v>
      </c>
      <c r="P365" s="1">
        <v>114462</v>
      </c>
      <c r="Q365" s="1">
        <v>3.8600000000000003</v>
      </c>
      <c r="R365" s="1">
        <v>17629</v>
      </c>
      <c r="S365" s="1">
        <v>17629</v>
      </c>
    </row>
    <row r="366" spans="1:20">
      <c r="A366" s="1">
        <v>116498003</v>
      </c>
      <c r="B366" s="1" t="s">
        <v>468</v>
      </c>
      <c r="C366" s="1" t="s">
        <v>463</v>
      </c>
      <c r="D366" s="1" t="s">
        <v>127</v>
      </c>
      <c r="E366" s="1">
        <v>161</v>
      </c>
      <c r="F366" s="1">
        <v>1</v>
      </c>
      <c r="G366" s="1" t="s">
        <v>16</v>
      </c>
      <c r="H366" s="1">
        <v>7886730</v>
      </c>
      <c r="I366" s="1">
        <v>65086</v>
      </c>
      <c r="J366" s="1">
        <v>0.83</v>
      </c>
      <c r="K366" s="1">
        <v>1479699</v>
      </c>
      <c r="L366" s="1">
        <v>0</v>
      </c>
      <c r="M366" s="1">
        <v>610143.75</v>
      </c>
      <c r="N366" s="1">
        <v>70.167327880859375</v>
      </c>
      <c r="O366" s="1">
        <v>1294715</v>
      </c>
      <c r="P366" s="1">
        <v>17620</v>
      </c>
      <c r="Q366" s="1">
        <v>1.38</v>
      </c>
      <c r="R366" s="1">
        <v>0</v>
      </c>
    </row>
    <row r="367" spans="1:20">
      <c r="A367" s="1">
        <v>116555003</v>
      </c>
      <c r="B367" s="1" t="s">
        <v>498</v>
      </c>
      <c r="C367" s="1" t="s">
        <v>499</v>
      </c>
      <c r="D367" s="1" t="s">
        <v>118</v>
      </c>
      <c r="E367" s="1">
        <v>111</v>
      </c>
      <c r="F367" s="1">
        <v>1</v>
      </c>
      <c r="G367" s="1" t="s">
        <v>16</v>
      </c>
      <c r="H367" s="1">
        <v>11051092</v>
      </c>
      <c r="I367" s="1">
        <v>86017</v>
      </c>
      <c r="J367" s="1">
        <v>0.77999999999999992</v>
      </c>
      <c r="K367" s="1">
        <v>1712108</v>
      </c>
      <c r="L367" s="1">
        <v>0</v>
      </c>
      <c r="M367" s="1">
        <v>666254.1875</v>
      </c>
      <c r="N367" s="1">
        <v>63.704334259033203</v>
      </c>
      <c r="O367" s="1">
        <v>1934692</v>
      </c>
      <c r="P367" s="1">
        <v>29068</v>
      </c>
      <c r="Q367" s="1">
        <v>1.53</v>
      </c>
      <c r="R367" s="1">
        <v>210008</v>
      </c>
      <c r="S367" s="1">
        <v>61976</v>
      </c>
      <c r="T367" s="1">
        <v>41.866622924804688</v>
      </c>
    </row>
    <row r="368" spans="1:20">
      <c r="A368" s="1">
        <v>116557103</v>
      </c>
      <c r="B368" s="1" t="s">
        <v>500</v>
      </c>
      <c r="C368" s="1" t="s">
        <v>499</v>
      </c>
      <c r="D368" s="1" t="s">
        <v>118</v>
      </c>
      <c r="E368" s="1">
        <v>111</v>
      </c>
      <c r="F368" s="1">
        <v>1</v>
      </c>
      <c r="G368" s="1" t="s">
        <v>16</v>
      </c>
      <c r="H368" s="1">
        <v>9899501</v>
      </c>
      <c r="I368" s="1">
        <v>101234</v>
      </c>
      <c r="J368" s="1">
        <v>1.03</v>
      </c>
      <c r="K368" s="1">
        <v>1373436</v>
      </c>
      <c r="L368" s="1">
        <v>0</v>
      </c>
      <c r="M368" s="1">
        <v>477393.375</v>
      </c>
      <c r="N368" s="1">
        <v>53.277973175048828</v>
      </c>
      <c r="O368" s="1">
        <v>1813381</v>
      </c>
      <c r="P368" s="1">
        <v>13920</v>
      </c>
      <c r="Q368" s="1">
        <v>0.77</v>
      </c>
      <c r="R368" s="1">
        <v>88248</v>
      </c>
      <c r="S368" s="1">
        <v>4256</v>
      </c>
      <c r="T368" s="1">
        <v>5.0671491622924805</v>
      </c>
    </row>
    <row r="369" spans="1:20">
      <c r="A369" s="1">
        <v>116604003</v>
      </c>
      <c r="B369" s="1" t="s">
        <v>526</v>
      </c>
      <c r="C369" s="1" t="s">
        <v>527</v>
      </c>
      <c r="D369" s="1" t="s">
        <v>118</v>
      </c>
      <c r="E369" s="1">
        <v>111</v>
      </c>
      <c r="F369" s="1">
        <v>1</v>
      </c>
      <c r="G369" s="1" t="s">
        <v>16</v>
      </c>
      <c r="H369" s="1">
        <v>6471206</v>
      </c>
      <c r="I369" s="1">
        <v>51382</v>
      </c>
      <c r="J369" s="1">
        <v>0.8</v>
      </c>
      <c r="K369" s="1">
        <v>375872</v>
      </c>
      <c r="L369" s="1">
        <v>0</v>
      </c>
      <c r="M369" s="1">
        <v>103737.2890625</v>
      </c>
      <c r="N369" s="1">
        <v>38.119831085205078</v>
      </c>
      <c r="O369" s="1">
        <v>1345268</v>
      </c>
      <c r="P369" s="1">
        <v>22774</v>
      </c>
      <c r="Q369" s="1">
        <v>1.72</v>
      </c>
      <c r="R369" s="1">
        <v>0</v>
      </c>
    </row>
    <row r="370" spans="1:20">
      <c r="A370" s="1">
        <v>116605003</v>
      </c>
      <c r="B370" s="1" t="s">
        <v>528</v>
      </c>
      <c r="C370" s="1" t="s">
        <v>527</v>
      </c>
      <c r="D370" s="1" t="s">
        <v>118</v>
      </c>
      <c r="E370" s="1">
        <v>111</v>
      </c>
      <c r="F370" s="1">
        <v>1</v>
      </c>
      <c r="G370" s="1" t="s">
        <v>16</v>
      </c>
      <c r="H370" s="1">
        <v>10011145</v>
      </c>
      <c r="I370" s="1">
        <v>90025</v>
      </c>
      <c r="J370" s="1">
        <v>0.91</v>
      </c>
      <c r="K370" s="1">
        <v>888684</v>
      </c>
      <c r="L370" s="1">
        <v>0</v>
      </c>
      <c r="M370" s="1">
        <v>266968.03125</v>
      </c>
      <c r="N370" s="1">
        <v>42.940509796142578</v>
      </c>
      <c r="O370" s="1">
        <v>1638328</v>
      </c>
      <c r="P370" s="1">
        <v>30765</v>
      </c>
      <c r="Q370" s="1">
        <v>1.91</v>
      </c>
      <c r="R370" s="1">
        <v>133034</v>
      </c>
      <c r="S370" s="1">
        <v>-15283</v>
      </c>
      <c r="T370" s="1">
        <v>-10.304280281066895</v>
      </c>
    </row>
    <row r="371" spans="1:20">
      <c r="A371" s="1">
        <v>116606707</v>
      </c>
      <c r="B371" s="1" t="s">
        <v>659</v>
      </c>
      <c r="C371" s="1" t="s">
        <v>527</v>
      </c>
      <c r="D371" s="1" t="s">
        <v>118</v>
      </c>
      <c r="E371" s="1">
        <v>111</v>
      </c>
      <c r="F371" s="1">
        <v>2</v>
      </c>
      <c r="G371" s="1" t="s">
        <v>594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O371" s="1">
        <v>0</v>
      </c>
      <c r="P371" s="1">
        <v>0</v>
      </c>
      <c r="Q371" s="1">
        <v>0</v>
      </c>
      <c r="R371" s="1">
        <v>1002873</v>
      </c>
      <c r="S371" s="1">
        <v>105282</v>
      </c>
      <c r="T371" s="1">
        <v>11.729395866394043</v>
      </c>
    </row>
    <row r="372" spans="1:20">
      <c r="A372" s="1">
        <v>117080503</v>
      </c>
      <c r="B372" s="1" t="s">
        <v>125</v>
      </c>
      <c r="C372" s="1" t="s">
        <v>126</v>
      </c>
      <c r="D372" s="1" t="s">
        <v>127</v>
      </c>
      <c r="E372" s="1">
        <v>162</v>
      </c>
      <c r="F372" s="1">
        <v>1</v>
      </c>
      <c r="G372" s="1" t="s">
        <v>16</v>
      </c>
      <c r="H372" s="1">
        <v>14042404</v>
      </c>
      <c r="I372" s="1">
        <v>86331</v>
      </c>
      <c r="J372" s="1">
        <v>0.62</v>
      </c>
      <c r="K372" s="1">
        <v>418272</v>
      </c>
      <c r="M372" s="1">
        <v>0</v>
      </c>
      <c r="N372" s="1">
        <v>0</v>
      </c>
      <c r="O372" s="1">
        <v>2306616</v>
      </c>
      <c r="P372" s="1">
        <v>63844</v>
      </c>
      <c r="Q372" s="1">
        <v>2.85</v>
      </c>
      <c r="R372" s="1">
        <v>232785</v>
      </c>
      <c r="S372" s="1">
        <v>132365</v>
      </c>
      <c r="T372" s="1">
        <v>131.81138610839844</v>
      </c>
    </row>
    <row r="373" spans="1:20">
      <c r="A373" s="1">
        <v>117080607</v>
      </c>
      <c r="B373" s="1" t="s">
        <v>607</v>
      </c>
      <c r="C373" s="1" t="s">
        <v>126</v>
      </c>
      <c r="D373" s="1" t="s">
        <v>127</v>
      </c>
      <c r="E373" s="1">
        <v>162</v>
      </c>
      <c r="F373" s="1">
        <v>2</v>
      </c>
      <c r="G373" s="1" t="s">
        <v>594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O373" s="1">
        <v>0</v>
      </c>
      <c r="P373" s="1">
        <v>0</v>
      </c>
      <c r="Q373" s="1">
        <v>0</v>
      </c>
      <c r="R373" s="1">
        <v>918584</v>
      </c>
      <c r="S373" s="1">
        <v>46430</v>
      </c>
      <c r="T373" s="1">
        <v>5.323601245880127</v>
      </c>
    </row>
    <row r="374" spans="1:20">
      <c r="A374" s="1">
        <v>117081003</v>
      </c>
      <c r="B374" s="1" t="s">
        <v>128</v>
      </c>
      <c r="C374" s="1" t="s">
        <v>126</v>
      </c>
      <c r="D374" s="1" t="s">
        <v>127</v>
      </c>
      <c r="E374" s="1">
        <v>162</v>
      </c>
      <c r="F374" s="1">
        <v>1</v>
      </c>
      <c r="G374" s="1" t="s">
        <v>16</v>
      </c>
      <c r="H374" s="1">
        <v>8536450</v>
      </c>
      <c r="I374" s="1">
        <v>52707</v>
      </c>
      <c r="J374" s="1">
        <v>0.62</v>
      </c>
      <c r="K374" s="1">
        <v>770412</v>
      </c>
      <c r="L374" s="1">
        <v>0</v>
      </c>
      <c r="M374" s="1">
        <v>283601.375</v>
      </c>
      <c r="N374" s="1">
        <v>58.25701904296875</v>
      </c>
      <c r="O374" s="1">
        <v>919747</v>
      </c>
      <c r="P374" s="1">
        <v>12961</v>
      </c>
      <c r="Q374" s="1">
        <v>1.43</v>
      </c>
      <c r="R374" s="1">
        <v>21943</v>
      </c>
      <c r="S374" s="1">
        <v>-1918</v>
      </c>
      <c r="T374" s="1">
        <v>-8.0382213592529297</v>
      </c>
    </row>
    <row r="375" spans="1:20">
      <c r="A375" s="1">
        <v>117083004</v>
      </c>
      <c r="B375" s="1" t="s">
        <v>129</v>
      </c>
      <c r="C375" s="1" t="s">
        <v>126</v>
      </c>
      <c r="D375" s="1" t="s">
        <v>127</v>
      </c>
      <c r="E375" s="1">
        <v>162</v>
      </c>
      <c r="F375" s="1">
        <v>1</v>
      </c>
      <c r="G375" s="1" t="s">
        <v>16</v>
      </c>
      <c r="H375" s="1">
        <v>6572115</v>
      </c>
      <c r="I375" s="1">
        <v>22956</v>
      </c>
      <c r="J375" s="1">
        <v>0.35000000000000003</v>
      </c>
      <c r="K375" s="1">
        <v>332242</v>
      </c>
      <c r="L375" s="1">
        <v>0</v>
      </c>
      <c r="M375" s="1">
        <v>83338.1171875</v>
      </c>
      <c r="N375" s="1">
        <v>33.482048034667969</v>
      </c>
      <c r="O375" s="1">
        <v>734881</v>
      </c>
      <c r="P375" s="1">
        <v>18310</v>
      </c>
      <c r="Q375" s="1">
        <v>2.56</v>
      </c>
      <c r="R375" s="1">
        <v>177367</v>
      </c>
      <c r="S375" s="1">
        <v>133598</v>
      </c>
      <c r="T375" s="1">
        <v>305.23428344726563</v>
      </c>
    </row>
    <row r="376" spans="1:20">
      <c r="A376" s="1">
        <v>117086003</v>
      </c>
      <c r="B376" s="1" t="s">
        <v>130</v>
      </c>
      <c r="C376" s="1" t="s">
        <v>126</v>
      </c>
      <c r="D376" s="1" t="s">
        <v>127</v>
      </c>
      <c r="E376" s="1">
        <v>162</v>
      </c>
      <c r="F376" s="1">
        <v>1</v>
      </c>
      <c r="G376" s="1" t="s">
        <v>16</v>
      </c>
      <c r="H376" s="1">
        <v>7343670</v>
      </c>
      <c r="I376" s="1">
        <v>-25486</v>
      </c>
      <c r="J376" s="1">
        <v>-0.35000000000000003</v>
      </c>
      <c r="K376" s="1">
        <v>373959</v>
      </c>
      <c r="L376" s="1">
        <v>0</v>
      </c>
      <c r="M376" s="1">
        <v>85985.4609375</v>
      </c>
      <c r="N376" s="1">
        <v>29.858806610107422</v>
      </c>
      <c r="O376" s="1">
        <v>1170288</v>
      </c>
      <c r="P376" s="1">
        <v>23097</v>
      </c>
      <c r="Q376" s="1">
        <v>2.0099999999999998</v>
      </c>
      <c r="R376" s="1">
        <v>0</v>
      </c>
    </row>
    <row r="377" spans="1:20">
      <c r="A377" s="1">
        <v>117086503</v>
      </c>
      <c r="B377" s="1" t="s">
        <v>131</v>
      </c>
      <c r="C377" s="1" t="s">
        <v>126</v>
      </c>
      <c r="D377" s="1" t="s">
        <v>127</v>
      </c>
      <c r="E377" s="1">
        <v>162</v>
      </c>
      <c r="F377" s="1">
        <v>1</v>
      </c>
      <c r="G377" s="1" t="s">
        <v>16</v>
      </c>
      <c r="H377" s="1">
        <v>9908161</v>
      </c>
      <c r="I377" s="1">
        <v>109679</v>
      </c>
      <c r="J377" s="1">
        <v>1.1199999999999999</v>
      </c>
      <c r="K377" s="1">
        <v>1332315</v>
      </c>
      <c r="L377" s="1">
        <v>0</v>
      </c>
      <c r="M377" s="1">
        <v>520939.5</v>
      </c>
      <c r="N377" s="1">
        <v>64.204490661621094</v>
      </c>
      <c r="O377" s="1">
        <v>1474923</v>
      </c>
      <c r="P377" s="1">
        <v>35680</v>
      </c>
      <c r="Q377" s="1">
        <v>2.48</v>
      </c>
      <c r="R377" s="1">
        <v>0</v>
      </c>
    </row>
    <row r="378" spans="1:20">
      <c r="A378" s="1">
        <v>117086653</v>
      </c>
      <c r="B378" s="1" t="s">
        <v>132</v>
      </c>
      <c r="C378" s="1" t="s">
        <v>126</v>
      </c>
      <c r="D378" s="1" t="s">
        <v>127</v>
      </c>
      <c r="E378" s="1">
        <v>162</v>
      </c>
      <c r="F378" s="1">
        <v>1</v>
      </c>
      <c r="G378" s="1" t="s">
        <v>16</v>
      </c>
      <c r="H378" s="1">
        <v>10971889</v>
      </c>
      <c r="I378" s="1">
        <v>71888</v>
      </c>
      <c r="J378" s="1">
        <v>0.66</v>
      </c>
      <c r="K378" s="1">
        <v>1287916</v>
      </c>
      <c r="L378" s="1">
        <v>0</v>
      </c>
      <c r="M378" s="1">
        <v>488596.125</v>
      </c>
      <c r="N378" s="1">
        <v>61.126480102539063</v>
      </c>
      <c r="O378" s="1">
        <v>1506656</v>
      </c>
      <c r="P378" s="1">
        <v>34051</v>
      </c>
      <c r="Q378" s="1">
        <v>2.31</v>
      </c>
      <c r="R378" s="1">
        <v>37632</v>
      </c>
      <c r="S378" s="1">
        <v>-13170</v>
      </c>
      <c r="T378" s="1">
        <v>-25.924175262451172</v>
      </c>
    </row>
    <row r="379" spans="1:20">
      <c r="A379" s="1">
        <v>117089003</v>
      </c>
      <c r="B379" s="1" t="s">
        <v>133</v>
      </c>
      <c r="C379" s="1" t="s">
        <v>126</v>
      </c>
      <c r="D379" s="1" t="s">
        <v>127</v>
      </c>
      <c r="E379" s="1">
        <v>168</v>
      </c>
      <c r="F379" s="1">
        <v>1</v>
      </c>
      <c r="G379" s="1" t="s">
        <v>16</v>
      </c>
      <c r="H379" s="1">
        <v>8757585</v>
      </c>
      <c r="I379" s="1">
        <v>59001</v>
      </c>
      <c r="J379" s="1">
        <v>0.67999999999999994</v>
      </c>
      <c r="K379" s="1">
        <v>1184553</v>
      </c>
      <c r="L379" s="1">
        <v>0</v>
      </c>
      <c r="M379" s="1">
        <v>476763.5</v>
      </c>
      <c r="N379" s="1">
        <v>67.359504699707031</v>
      </c>
      <c r="O379" s="1">
        <v>1265681</v>
      </c>
      <c r="P379" s="1">
        <v>-14092</v>
      </c>
      <c r="Q379" s="1">
        <v>-1.0999999999999999</v>
      </c>
      <c r="R379" s="1">
        <v>0</v>
      </c>
    </row>
    <row r="380" spans="1:20">
      <c r="A380" s="1">
        <v>117412003</v>
      </c>
      <c r="B380" s="1" t="s">
        <v>393</v>
      </c>
      <c r="C380" s="1" t="s">
        <v>394</v>
      </c>
      <c r="D380" s="1" t="s">
        <v>118</v>
      </c>
      <c r="E380" s="1">
        <v>114</v>
      </c>
      <c r="F380" s="1">
        <v>1</v>
      </c>
      <c r="G380" s="1" t="s">
        <v>16</v>
      </c>
      <c r="H380" s="1">
        <v>9594157</v>
      </c>
      <c r="I380" s="1">
        <v>69122</v>
      </c>
      <c r="J380" s="1">
        <v>0.73</v>
      </c>
      <c r="K380" s="1">
        <v>1416538</v>
      </c>
      <c r="L380" s="1">
        <v>0</v>
      </c>
      <c r="M380" s="1">
        <v>574457.0625</v>
      </c>
      <c r="N380" s="1">
        <v>68.21875</v>
      </c>
      <c r="O380" s="1">
        <v>1409213</v>
      </c>
      <c r="P380" s="1">
        <v>46660</v>
      </c>
      <c r="Q380" s="1">
        <v>3.42</v>
      </c>
      <c r="R380" s="1">
        <v>0</v>
      </c>
    </row>
    <row r="381" spans="1:20">
      <c r="A381" s="1">
        <v>117414003</v>
      </c>
      <c r="B381" s="1" t="s">
        <v>395</v>
      </c>
      <c r="C381" s="1" t="s">
        <v>394</v>
      </c>
      <c r="D381" s="1" t="s">
        <v>118</v>
      </c>
      <c r="E381" s="1">
        <v>114</v>
      </c>
      <c r="F381" s="1">
        <v>1</v>
      </c>
      <c r="G381" s="1" t="s">
        <v>16</v>
      </c>
      <c r="H381" s="1">
        <v>15074494</v>
      </c>
      <c r="I381" s="1">
        <v>63678</v>
      </c>
      <c r="J381" s="1">
        <v>0.42</v>
      </c>
      <c r="K381" s="1">
        <v>926763</v>
      </c>
      <c r="L381" s="1">
        <v>0</v>
      </c>
      <c r="M381" s="1">
        <v>218748.703125</v>
      </c>
      <c r="N381" s="1">
        <v>30.896087646484375</v>
      </c>
      <c r="O381" s="1">
        <v>2247882</v>
      </c>
      <c r="P381" s="1">
        <v>34670</v>
      </c>
      <c r="Q381" s="1">
        <v>1.5699999999999998</v>
      </c>
      <c r="R381" s="1">
        <v>252777</v>
      </c>
      <c r="S381" s="1">
        <v>21448</v>
      </c>
      <c r="T381" s="1">
        <v>9.2716436386108398</v>
      </c>
    </row>
    <row r="382" spans="1:20">
      <c r="A382" s="1">
        <v>117414203</v>
      </c>
      <c r="B382" s="1" t="s">
        <v>396</v>
      </c>
      <c r="C382" s="1" t="s">
        <v>394</v>
      </c>
      <c r="D382" s="1" t="s">
        <v>118</v>
      </c>
      <c r="E382" s="1">
        <v>114</v>
      </c>
      <c r="F382" s="1">
        <v>1</v>
      </c>
      <c r="G382" s="1" t="s">
        <v>16</v>
      </c>
      <c r="H382" s="1">
        <v>4926209</v>
      </c>
      <c r="I382" s="1">
        <v>78191</v>
      </c>
      <c r="J382" s="1">
        <v>1.6099999999999999</v>
      </c>
      <c r="K382" s="1">
        <v>1508050</v>
      </c>
      <c r="L382" s="1">
        <v>0</v>
      </c>
      <c r="M382" s="1">
        <v>684195.1875</v>
      </c>
      <c r="N382" s="1">
        <v>83.048027038574219</v>
      </c>
      <c r="O382" s="1">
        <v>1004889</v>
      </c>
      <c r="P382" s="1">
        <v>23633</v>
      </c>
      <c r="Q382" s="1">
        <v>2.41</v>
      </c>
      <c r="R382" s="1">
        <v>0</v>
      </c>
    </row>
    <row r="383" spans="1:20">
      <c r="A383" s="1">
        <v>117414807</v>
      </c>
      <c r="B383" s="1" t="s">
        <v>643</v>
      </c>
      <c r="C383" s="1" t="s">
        <v>394</v>
      </c>
      <c r="D383" s="1" t="s">
        <v>118</v>
      </c>
      <c r="E383" s="1">
        <v>114</v>
      </c>
      <c r="F383" s="1">
        <v>2</v>
      </c>
      <c r="G383" s="1" t="s">
        <v>594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O383" s="1">
        <v>0</v>
      </c>
      <c r="P383" s="1">
        <v>0</v>
      </c>
      <c r="Q383" s="1">
        <v>0</v>
      </c>
      <c r="R383" s="1">
        <v>521495</v>
      </c>
      <c r="S383" s="1">
        <v>18143</v>
      </c>
      <c r="T383" s="1">
        <v>3.604435920715332</v>
      </c>
    </row>
    <row r="384" spans="1:20">
      <c r="A384" s="1">
        <v>117415004</v>
      </c>
      <c r="B384" s="1" t="s">
        <v>397</v>
      </c>
      <c r="C384" s="1" t="s">
        <v>394</v>
      </c>
      <c r="D384" s="1" t="s">
        <v>118</v>
      </c>
      <c r="E384" s="1">
        <v>111</v>
      </c>
      <c r="F384" s="1">
        <v>1</v>
      </c>
      <c r="G384" s="1" t="s">
        <v>16</v>
      </c>
      <c r="H384" s="1">
        <v>6859371</v>
      </c>
      <c r="I384" s="1">
        <v>52831</v>
      </c>
      <c r="J384" s="1">
        <v>0.77999999999999992</v>
      </c>
      <c r="K384" s="1">
        <v>454215</v>
      </c>
      <c r="L384" s="1">
        <v>0</v>
      </c>
      <c r="M384" s="1">
        <v>158906.484375</v>
      </c>
      <c r="N384" s="1">
        <v>53.810325622558594</v>
      </c>
      <c r="O384" s="1">
        <v>795504</v>
      </c>
      <c r="P384" s="1">
        <v>25156</v>
      </c>
      <c r="Q384" s="1">
        <v>3.27</v>
      </c>
      <c r="R384" s="1">
        <v>20382</v>
      </c>
      <c r="S384" s="1">
        <v>7241</v>
      </c>
      <c r="T384" s="1">
        <v>55.102352142333984</v>
      </c>
    </row>
    <row r="385" spans="1:20">
      <c r="A385" s="1">
        <v>117415103</v>
      </c>
      <c r="B385" s="1" t="s">
        <v>398</v>
      </c>
      <c r="C385" s="1" t="s">
        <v>394</v>
      </c>
      <c r="D385" s="1" t="s">
        <v>118</v>
      </c>
      <c r="E385" s="1">
        <v>114</v>
      </c>
      <c r="F385" s="1">
        <v>1</v>
      </c>
      <c r="G385" s="1" t="s">
        <v>16</v>
      </c>
      <c r="H385" s="1">
        <v>8525838</v>
      </c>
      <c r="I385" s="1">
        <v>63404</v>
      </c>
      <c r="J385" s="1">
        <v>0.75</v>
      </c>
      <c r="K385" s="1">
        <v>1432646</v>
      </c>
      <c r="L385" s="1">
        <v>0</v>
      </c>
      <c r="M385" s="1">
        <v>583952.75</v>
      </c>
      <c r="N385" s="1">
        <v>68.806098937988281</v>
      </c>
      <c r="O385" s="1">
        <v>1569962</v>
      </c>
      <c r="P385" s="1">
        <v>22953</v>
      </c>
      <c r="Q385" s="1">
        <v>1.48</v>
      </c>
      <c r="R385" s="1">
        <v>0</v>
      </c>
    </row>
    <row r="386" spans="1:20">
      <c r="A386" s="1">
        <v>117415303</v>
      </c>
      <c r="B386" s="1" t="s">
        <v>399</v>
      </c>
      <c r="C386" s="1" t="s">
        <v>394</v>
      </c>
      <c r="D386" s="1" t="s">
        <v>118</v>
      </c>
      <c r="E386" s="1">
        <v>114</v>
      </c>
      <c r="F386" s="1">
        <v>1</v>
      </c>
      <c r="G386" s="1" t="s">
        <v>16</v>
      </c>
      <c r="H386" s="1">
        <v>4784635</v>
      </c>
      <c r="I386" s="1">
        <v>23075</v>
      </c>
      <c r="J386" s="1">
        <v>0.48</v>
      </c>
      <c r="K386" s="1">
        <v>328744</v>
      </c>
      <c r="L386" s="1">
        <v>0</v>
      </c>
      <c r="M386" s="1">
        <v>97310.03125</v>
      </c>
      <c r="N386" s="1">
        <v>42.046562194824219</v>
      </c>
      <c r="O386" s="1">
        <v>811920</v>
      </c>
      <c r="P386" s="1">
        <v>24376</v>
      </c>
      <c r="Q386" s="1">
        <v>3.1</v>
      </c>
      <c r="R386" s="1">
        <v>0</v>
      </c>
    </row>
    <row r="387" spans="1:20">
      <c r="A387" s="1">
        <v>117416103</v>
      </c>
      <c r="B387" s="1" t="s">
        <v>400</v>
      </c>
      <c r="C387" s="1" t="s">
        <v>394</v>
      </c>
      <c r="D387" s="1" t="s">
        <v>118</v>
      </c>
      <c r="E387" s="1">
        <v>114</v>
      </c>
      <c r="F387" s="1">
        <v>1</v>
      </c>
      <c r="G387" s="1" t="s">
        <v>16</v>
      </c>
      <c r="H387" s="1">
        <v>7326447</v>
      </c>
      <c r="I387" s="1">
        <v>53466</v>
      </c>
      <c r="J387" s="1">
        <v>0.74</v>
      </c>
      <c r="K387" s="1">
        <v>966536</v>
      </c>
      <c r="L387" s="1">
        <v>0</v>
      </c>
      <c r="M387" s="1">
        <v>369266.9375</v>
      </c>
      <c r="N387" s="1">
        <v>61.825893402099609</v>
      </c>
      <c r="O387" s="1">
        <v>1094857</v>
      </c>
      <c r="P387" s="1">
        <v>27718</v>
      </c>
      <c r="Q387" s="1">
        <v>2.6</v>
      </c>
      <c r="R387" s="1">
        <v>0</v>
      </c>
    </row>
    <row r="388" spans="1:20">
      <c r="A388" s="1">
        <v>117417202</v>
      </c>
      <c r="B388" s="1" t="s">
        <v>401</v>
      </c>
      <c r="C388" s="1" t="s">
        <v>394</v>
      </c>
      <c r="D388" s="1" t="s">
        <v>118</v>
      </c>
      <c r="E388" s="1">
        <v>114</v>
      </c>
      <c r="F388" s="1">
        <v>1</v>
      </c>
      <c r="G388" s="1" t="s">
        <v>16</v>
      </c>
      <c r="H388" s="1">
        <v>37661771</v>
      </c>
      <c r="I388" s="1">
        <v>264933</v>
      </c>
      <c r="J388" s="1">
        <v>0.71000000000000008</v>
      </c>
      <c r="K388" s="1">
        <v>4594615</v>
      </c>
      <c r="L388" s="1">
        <v>0</v>
      </c>
      <c r="M388" s="1">
        <v>1802569.125</v>
      </c>
      <c r="N388" s="1">
        <v>64.560867309570313</v>
      </c>
      <c r="O388" s="1">
        <v>5880258</v>
      </c>
      <c r="P388" s="1">
        <v>108878</v>
      </c>
      <c r="Q388" s="1">
        <v>1.8900000000000001</v>
      </c>
      <c r="R388" s="1">
        <v>954588</v>
      </c>
      <c r="S388" s="1">
        <v>17524</v>
      </c>
      <c r="T388" s="1">
        <v>1.8700964450836182</v>
      </c>
    </row>
    <row r="389" spans="1:20">
      <c r="A389" s="1">
        <v>117576303</v>
      </c>
      <c r="B389" s="1" t="s">
        <v>513</v>
      </c>
      <c r="C389" s="1" t="s">
        <v>514</v>
      </c>
      <c r="D389" s="1" t="s">
        <v>127</v>
      </c>
      <c r="E389" s="1">
        <v>162</v>
      </c>
      <c r="F389" s="1">
        <v>1</v>
      </c>
      <c r="G389" s="1" t="s">
        <v>16</v>
      </c>
      <c r="H389" s="1">
        <v>3721948</v>
      </c>
      <c r="I389" s="1">
        <v>36867</v>
      </c>
      <c r="J389" s="1">
        <v>1</v>
      </c>
      <c r="K389" s="1">
        <v>51245</v>
      </c>
      <c r="M389" s="1">
        <v>0</v>
      </c>
      <c r="N389" s="1">
        <v>0</v>
      </c>
      <c r="O389" s="1">
        <v>472293</v>
      </c>
      <c r="P389" s="1">
        <v>-962</v>
      </c>
      <c r="Q389" s="1">
        <v>-0.2</v>
      </c>
      <c r="R389" s="1">
        <v>0</v>
      </c>
    </row>
    <row r="390" spans="1:20">
      <c r="A390" s="1">
        <v>117596003</v>
      </c>
      <c r="B390" s="1" t="s">
        <v>522</v>
      </c>
      <c r="C390" s="1" t="s">
        <v>523</v>
      </c>
      <c r="D390" s="1" t="s">
        <v>118</v>
      </c>
      <c r="E390" s="1">
        <v>115</v>
      </c>
      <c r="F390" s="1">
        <v>1</v>
      </c>
      <c r="G390" s="1" t="s">
        <v>16</v>
      </c>
      <c r="H390" s="1">
        <v>15944059</v>
      </c>
      <c r="I390" s="1">
        <v>143907</v>
      </c>
      <c r="J390" s="1">
        <v>0.91</v>
      </c>
      <c r="K390" s="1">
        <v>2288111</v>
      </c>
      <c r="L390" s="1">
        <v>0</v>
      </c>
      <c r="M390" s="1">
        <v>920940.6875</v>
      </c>
      <c r="N390" s="1">
        <v>67.361083984375</v>
      </c>
      <c r="O390" s="1">
        <v>2244163</v>
      </c>
      <c r="P390" s="1">
        <v>48380</v>
      </c>
      <c r="Q390" s="1">
        <v>2.1999999999999997</v>
      </c>
      <c r="R390" s="1">
        <v>0</v>
      </c>
    </row>
    <row r="391" spans="1:20">
      <c r="A391" s="1">
        <v>117597003</v>
      </c>
      <c r="B391" s="1" t="s">
        <v>524</v>
      </c>
      <c r="C391" s="1" t="s">
        <v>523</v>
      </c>
      <c r="D391" s="1" t="s">
        <v>118</v>
      </c>
      <c r="E391" s="1">
        <v>115</v>
      </c>
      <c r="F391" s="1">
        <v>1</v>
      </c>
      <c r="G391" s="1" t="s">
        <v>16</v>
      </c>
      <c r="H391" s="1">
        <v>10711209</v>
      </c>
      <c r="I391" s="1">
        <v>69009</v>
      </c>
      <c r="J391" s="1">
        <v>0.65</v>
      </c>
      <c r="K391" s="1">
        <v>1565607</v>
      </c>
      <c r="L391" s="1">
        <v>0</v>
      </c>
      <c r="M391" s="1">
        <v>612351.5625</v>
      </c>
      <c r="N391" s="1">
        <v>64.237937927246094</v>
      </c>
      <c r="O391" s="1">
        <v>1759308</v>
      </c>
      <c r="P391" s="1">
        <v>37934</v>
      </c>
      <c r="Q391" s="1">
        <v>2.1999999999999997</v>
      </c>
      <c r="R391" s="1">
        <v>65322</v>
      </c>
      <c r="S391" s="1">
        <v>-15537</v>
      </c>
      <c r="T391" s="1">
        <v>-19.214929580688477</v>
      </c>
    </row>
    <row r="392" spans="1:20">
      <c r="A392" s="1">
        <v>117598503</v>
      </c>
      <c r="B392" s="1" t="s">
        <v>525</v>
      </c>
      <c r="C392" s="1" t="s">
        <v>523</v>
      </c>
      <c r="D392" s="1" t="s">
        <v>118</v>
      </c>
      <c r="E392" s="1">
        <v>115</v>
      </c>
      <c r="F392" s="1">
        <v>1</v>
      </c>
      <c r="G392" s="1" t="s">
        <v>16</v>
      </c>
      <c r="H392" s="1">
        <v>7696751</v>
      </c>
      <c r="I392" s="1">
        <v>50660</v>
      </c>
      <c r="J392" s="1">
        <v>0.66</v>
      </c>
      <c r="K392" s="1">
        <v>1186225</v>
      </c>
      <c r="L392" s="1">
        <v>0</v>
      </c>
      <c r="M392" s="1">
        <v>483163.78125</v>
      </c>
      <c r="N392" s="1">
        <v>68.722862243652344</v>
      </c>
      <c r="O392" s="1">
        <v>1250038</v>
      </c>
      <c r="P392" s="1">
        <v>16265</v>
      </c>
      <c r="Q392" s="1">
        <v>1.32</v>
      </c>
      <c r="R392" s="1">
        <v>205553</v>
      </c>
      <c r="S392" s="1">
        <v>90624</v>
      </c>
      <c r="T392" s="1">
        <v>78.852157592773438</v>
      </c>
    </row>
    <row r="393" spans="1:20">
      <c r="A393" s="1">
        <v>118401403</v>
      </c>
      <c r="B393" s="1" t="s">
        <v>381</v>
      </c>
      <c r="C393" s="1" t="s">
        <v>382</v>
      </c>
      <c r="D393" s="1" t="s">
        <v>127</v>
      </c>
      <c r="E393" s="1">
        <v>167</v>
      </c>
      <c r="F393" s="1">
        <v>1</v>
      </c>
      <c r="G393" s="1" t="s">
        <v>16</v>
      </c>
      <c r="H393" s="1">
        <v>8747349</v>
      </c>
      <c r="I393" s="1">
        <v>53286</v>
      </c>
      <c r="J393" s="1">
        <v>0.61</v>
      </c>
      <c r="K393" s="1">
        <v>2020413</v>
      </c>
      <c r="L393" s="1">
        <v>0</v>
      </c>
      <c r="M393" s="1">
        <v>836216.125</v>
      </c>
      <c r="N393" s="1">
        <v>70.614616394042969</v>
      </c>
      <c r="O393" s="1">
        <v>1953795</v>
      </c>
      <c r="P393" s="1">
        <v>63972</v>
      </c>
      <c r="Q393" s="1">
        <v>3.39</v>
      </c>
      <c r="R393" s="1">
        <v>0</v>
      </c>
    </row>
    <row r="394" spans="1:20">
      <c r="A394" s="1">
        <v>118401603</v>
      </c>
      <c r="B394" s="1" t="s">
        <v>383</v>
      </c>
      <c r="C394" s="1" t="s">
        <v>382</v>
      </c>
      <c r="D394" s="1" t="s">
        <v>127</v>
      </c>
      <c r="E394" s="1">
        <v>161</v>
      </c>
      <c r="F394" s="1">
        <v>1</v>
      </c>
      <c r="G394" s="1" t="s">
        <v>16</v>
      </c>
      <c r="H394" s="1">
        <v>7265184</v>
      </c>
      <c r="I394" s="1">
        <v>53095</v>
      </c>
      <c r="J394" s="1">
        <v>0.74</v>
      </c>
      <c r="K394" s="1">
        <v>790431</v>
      </c>
      <c r="L394" s="1">
        <v>0</v>
      </c>
      <c r="M394" s="1">
        <v>267503.84375</v>
      </c>
      <c r="N394" s="1">
        <v>51.155086517333984</v>
      </c>
      <c r="O394" s="1">
        <v>1614370</v>
      </c>
      <c r="P394" s="1">
        <v>42885</v>
      </c>
      <c r="Q394" s="1">
        <v>2.73</v>
      </c>
      <c r="R394" s="1">
        <v>0</v>
      </c>
    </row>
    <row r="395" spans="1:20">
      <c r="A395" s="1">
        <v>118402603</v>
      </c>
      <c r="B395" s="1" t="s">
        <v>384</v>
      </c>
      <c r="C395" s="1" t="s">
        <v>382</v>
      </c>
      <c r="D395" s="1" t="s">
        <v>127</v>
      </c>
      <c r="E395" s="1">
        <v>167</v>
      </c>
      <c r="F395" s="1">
        <v>1</v>
      </c>
      <c r="G395" s="1" t="s">
        <v>16</v>
      </c>
      <c r="H395" s="1">
        <v>15975445</v>
      </c>
      <c r="I395" s="1">
        <v>147525</v>
      </c>
      <c r="J395" s="1">
        <v>0.92999999999999994</v>
      </c>
      <c r="K395" s="1">
        <v>5485046</v>
      </c>
      <c r="L395" s="1">
        <v>0</v>
      </c>
      <c r="M395" s="1">
        <v>2523359.5</v>
      </c>
      <c r="N395" s="1">
        <v>85.200096130371094</v>
      </c>
      <c r="O395" s="1">
        <v>2423681</v>
      </c>
      <c r="P395" s="1">
        <v>78892</v>
      </c>
      <c r="Q395" s="1">
        <v>3.36</v>
      </c>
      <c r="R395" s="1">
        <v>0</v>
      </c>
    </row>
    <row r="396" spans="1:20">
      <c r="A396" s="1">
        <v>118403003</v>
      </c>
      <c r="B396" s="1" t="s">
        <v>385</v>
      </c>
      <c r="C396" s="1" t="s">
        <v>382</v>
      </c>
      <c r="D396" s="1" t="s">
        <v>127</v>
      </c>
      <c r="E396" s="1">
        <v>167</v>
      </c>
      <c r="F396" s="1">
        <v>1</v>
      </c>
      <c r="G396" s="1" t="s">
        <v>16</v>
      </c>
      <c r="H396" s="1">
        <v>12630487</v>
      </c>
      <c r="I396" s="1">
        <v>196798</v>
      </c>
      <c r="J396" s="1">
        <v>1.58</v>
      </c>
      <c r="K396" s="1">
        <v>4156199</v>
      </c>
      <c r="L396" s="1">
        <v>0</v>
      </c>
      <c r="M396" s="1">
        <v>1895098.625</v>
      </c>
      <c r="N396" s="1">
        <v>83.813117980957031</v>
      </c>
      <c r="O396" s="1">
        <v>2421982</v>
      </c>
      <c r="P396" s="1">
        <v>73816</v>
      </c>
      <c r="Q396" s="1">
        <v>3.1399999999999997</v>
      </c>
      <c r="R396" s="1">
        <v>0</v>
      </c>
    </row>
    <row r="397" spans="1:20">
      <c r="A397" s="1">
        <v>118403207</v>
      </c>
      <c r="B397" s="1" t="s">
        <v>640</v>
      </c>
      <c r="C397" s="1" t="s">
        <v>382</v>
      </c>
      <c r="D397" s="1" t="s">
        <v>28</v>
      </c>
      <c r="F397" s="1">
        <v>2</v>
      </c>
      <c r="G397" s="1" t="s">
        <v>594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O397" s="1">
        <v>0</v>
      </c>
      <c r="P397" s="1">
        <v>0</v>
      </c>
      <c r="Q397" s="1">
        <v>0</v>
      </c>
      <c r="R397" s="1">
        <v>862315</v>
      </c>
      <c r="S397" s="1">
        <v>44426</v>
      </c>
      <c r="T397" s="1">
        <v>5.431788444519043</v>
      </c>
    </row>
    <row r="398" spans="1:20">
      <c r="A398" s="1">
        <v>118403302</v>
      </c>
      <c r="B398" s="1" t="s">
        <v>386</v>
      </c>
      <c r="C398" s="1" t="s">
        <v>382</v>
      </c>
      <c r="D398" s="1" t="s">
        <v>127</v>
      </c>
      <c r="E398" s="1">
        <v>167</v>
      </c>
      <c r="F398" s="1">
        <v>1</v>
      </c>
      <c r="G398" s="1" t="s">
        <v>16</v>
      </c>
      <c r="H398" s="1">
        <v>70680379</v>
      </c>
      <c r="I398" s="1">
        <v>1304498</v>
      </c>
      <c r="J398" s="1">
        <v>1.8800000000000001</v>
      </c>
      <c r="K398" s="1">
        <v>26396447</v>
      </c>
      <c r="L398" s="1">
        <v>0</v>
      </c>
      <c r="M398" s="1">
        <v>12360816</v>
      </c>
      <c r="N398" s="1">
        <v>88.067398071289063</v>
      </c>
      <c r="O398" s="1">
        <v>7700560</v>
      </c>
      <c r="P398" s="1">
        <v>273984</v>
      </c>
      <c r="Q398" s="1">
        <v>3.6900000000000004</v>
      </c>
      <c r="R398" s="1">
        <v>0</v>
      </c>
    </row>
    <row r="399" spans="1:20">
      <c r="A399" s="1">
        <v>118403903</v>
      </c>
      <c r="B399" s="1" t="s">
        <v>387</v>
      </c>
      <c r="C399" s="1" t="s">
        <v>382</v>
      </c>
      <c r="D399" s="1" t="s">
        <v>127</v>
      </c>
      <c r="E399" s="1">
        <v>165</v>
      </c>
      <c r="F399" s="1">
        <v>1</v>
      </c>
      <c r="G399" s="1" t="s">
        <v>16</v>
      </c>
      <c r="H399" s="1">
        <v>7668468</v>
      </c>
      <c r="I399" s="1">
        <v>43974</v>
      </c>
      <c r="J399" s="1">
        <v>0.57999999999999996</v>
      </c>
      <c r="K399" s="1">
        <v>278523</v>
      </c>
      <c r="M399" s="1">
        <v>0</v>
      </c>
      <c r="N399" s="1">
        <v>0</v>
      </c>
      <c r="O399" s="1">
        <v>1447153</v>
      </c>
      <c r="P399" s="1">
        <v>14203</v>
      </c>
      <c r="Q399" s="1">
        <v>0.9900000000000001</v>
      </c>
      <c r="R399" s="1">
        <v>0</v>
      </c>
    </row>
    <row r="400" spans="1:20">
      <c r="A400" s="1">
        <v>118406003</v>
      </c>
      <c r="B400" s="1" t="s">
        <v>388</v>
      </c>
      <c r="C400" s="1" t="s">
        <v>382</v>
      </c>
      <c r="D400" s="1" t="s">
        <v>127</v>
      </c>
      <c r="E400" s="1">
        <v>169</v>
      </c>
      <c r="F400" s="1">
        <v>1</v>
      </c>
      <c r="G400" s="1" t="s">
        <v>16</v>
      </c>
      <c r="H400" s="1">
        <v>7756761</v>
      </c>
      <c r="I400" s="1">
        <v>31510</v>
      </c>
      <c r="J400" s="1">
        <v>0.41000000000000003</v>
      </c>
      <c r="K400" s="1">
        <v>213067</v>
      </c>
      <c r="M400" s="1">
        <v>0</v>
      </c>
      <c r="N400" s="1">
        <v>0</v>
      </c>
      <c r="O400" s="1">
        <v>1120179</v>
      </c>
      <c r="P400" s="1">
        <v>22951</v>
      </c>
      <c r="Q400" s="1">
        <v>2.09</v>
      </c>
      <c r="R400" s="1">
        <v>44231</v>
      </c>
      <c r="S400" s="1">
        <v>20523</v>
      </c>
      <c r="T400" s="1">
        <v>86.565719604492188</v>
      </c>
    </row>
    <row r="401" spans="1:20">
      <c r="A401" s="1">
        <v>118406602</v>
      </c>
      <c r="B401" s="1" t="s">
        <v>389</v>
      </c>
      <c r="C401" s="1" t="s">
        <v>382</v>
      </c>
      <c r="D401" s="1" t="s">
        <v>28</v>
      </c>
      <c r="F401" s="1">
        <v>1</v>
      </c>
      <c r="G401" s="1" t="s">
        <v>16</v>
      </c>
      <c r="H401" s="1">
        <v>13971811</v>
      </c>
      <c r="I401" s="1">
        <v>198172</v>
      </c>
      <c r="J401" s="1">
        <v>1.44</v>
      </c>
      <c r="K401" s="1">
        <v>2977210</v>
      </c>
      <c r="L401" s="1">
        <v>0</v>
      </c>
      <c r="M401" s="1">
        <v>1240824.75</v>
      </c>
      <c r="N401" s="1">
        <v>71.460220336914063</v>
      </c>
      <c r="O401" s="1">
        <v>2438992</v>
      </c>
      <c r="P401" s="1">
        <v>51745</v>
      </c>
      <c r="Q401" s="1">
        <v>2.17</v>
      </c>
      <c r="R401" s="1">
        <v>0</v>
      </c>
    </row>
    <row r="402" spans="1:20">
      <c r="A402" s="1">
        <v>118408607</v>
      </c>
      <c r="B402" s="1" t="s">
        <v>642</v>
      </c>
      <c r="C402" s="1" t="s">
        <v>382</v>
      </c>
      <c r="D402" s="1" t="s">
        <v>127</v>
      </c>
      <c r="E402" s="1">
        <v>164</v>
      </c>
      <c r="F402" s="1">
        <v>2</v>
      </c>
      <c r="G402" s="1" t="s">
        <v>594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O402" s="1">
        <v>0</v>
      </c>
      <c r="P402" s="1">
        <v>0</v>
      </c>
      <c r="Q402" s="1">
        <v>0</v>
      </c>
      <c r="R402" s="1">
        <v>1332163</v>
      </c>
      <c r="S402" s="1">
        <v>142371</v>
      </c>
      <c r="T402" s="1">
        <v>11.966041564941406</v>
      </c>
    </row>
    <row r="403" spans="1:20">
      <c r="A403" s="1">
        <v>118408707</v>
      </c>
      <c r="B403" s="1" t="s">
        <v>641</v>
      </c>
      <c r="C403" s="1" t="s">
        <v>382</v>
      </c>
      <c r="D403" s="1" t="s">
        <v>127</v>
      </c>
      <c r="E403" s="1">
        <v>164</v>
      </c>
      <c r="F403" s="1">
        <v>2</v>
      </c>
      <c r="G403" s="1" t="s">
        <v>594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O403" s="1">
        <v>0</v>
      </c>
      <c r="P403" s="1">
        <v>0</v>
      </c>
      <c r="Q403" s="1">
        <v>0</v>
      </c>
      <c r="R403" s="1">
        <v>797383</v>
      </c>
      <c r="S403" s="1">
        <v>30840</v>
      </c>
      <c r="T403" s="1">
        <v>4.0232577323913574</v>
      </c>
    </row>
    <row r="404" spans="1:20">
      <c r="A404" s="1">
        <v>118408852</v>
      </c>
      <c r="B404" s="1" t="s">
        <v>390</v>
      </c>
      <c r="C404" s="1" t="s">
        <v>382</v>
      </c>
      <c r="D404" s="1" t="s">
        <v>127</v>
      </c>
      <c r="E404" s="1">
        <v>167</v>
      </c>
      <c r="F404" s="1">
        <v>1</v>
      </c>
      <c r="G404" s="1" t="s">
        <v>16</v>
      </c>
      <c r="H404" s="1">
        <v>52579501</v>
      </c>
      <c r="I404" s="1">
        <v>927326</v>
      </c>
      <c r="J404" s="1">
        <v>1.7999999999999998</v>
      </c>
      <c r="K404" s="1">
        <v>17939668</v>
      </c>
      <c r="L404" s="1">
        <v>0</v>
      </c>
      <c r="M404" s="1">
        <v>8391039</v>
      </c>
      <c r="N404" s="1">
        <v>87.87689208984375</v>
      </c>
      <c r="O404" s="1">
        <v>8020039</v>
      </c>
      <c r="P404" s="1">
        <v>414829</v>
      </c>
      <c r="Q404" s="1">
        <v>5.45</v>
      </c>
      <c r="R404" s="1">
        <v>0</v>
      </c>
    </row>
    <row r="405" spans="1:20">
      <c r="A405" s="1">
        <v>118409203</v>
      </c>
      <c r="B405" s="1" t="s">
        <v>391</v>
      </c>
      <c r="C405" s="1" t="s">
        <v>382</v>
      </c>
      <c r="D405" s="1" t="s">
        <v>127</v>
      </c>
      <c r="E405" s="1">
        <v>164</v>
      </c>
      <c r="F405" s="1">
        <v>1</v>
      </c>
      <c r="G405" s="1" t="s">
        <v>16</v>
      </c>
      <c r="H405" s="1">
        <v>9458108</v>
      </c>
      <c r="I405" s="1">
        <v>83925</v>
      </c>
      <c r="J405" s="1">
        <v>0.89999999999999991</v>
      </c>
      <c r="K405" s="1">
        <v>898063</v>
      </c>
      <c r="L405" s="1">
        <v>0</v>
      </c>
      <c r="M405" s="1">
        <v>270271.1875</v>
      </c>
      <c r="N405" s="1">
        <v>43.05108642578125</v>
      </c>
      <c r="O405" s="1">
        <v>2173476</v>
      </c>
      <c r="P405" s="1">
        <v>75866</v>
      </c>
      <c r="Q405" s="1">
        <v>3.62</v>
      </c>
      <c r="R405" s="1">
        <v>0</v>
      </c>
    </row>
    <row r="406" spans="1:20">
      <c r="A406" s="1">
        <v>118409302</v>
      </c>
      <c r="B406" s="1" t="s">
        <v>392</v>
      </c>
      <c r="C406" s="1" t="s">
        <v>382</v>
      </c>
      <c r="D406" s="1" t="s">
        <v>127</v>
      </c>
      <c r="E406" s="1">
        <v>165</v>
      </c>
      <c r="F406" s="1">
        <v>1</v>
      </c>
      <c r="G406" s="1" t="s">
        <v>16</v>
      </c>
      <c r="H406" s="1">
        <v>30691023</v>
      </c>
      <c r="I406" s="1">
        <v>577474</v>
      </c>
      <c r="J406" s="1">
        <v>1.92</v>
      </c>
      <c r="K406" s="1">
        <v>10140523</v>
      </c>
      <c r="L406" s="1">
        <v>0</v>
      </c>
      <c r="M406" s="1">
        <v>4623733</v>
      </c>
      <c r="N406" s="1">
        <v>83.81201171875</v>
      </c>
      <c r="O406" s="1">
        <v>5978443</v>
      </c>
      <c r="P406" s="1">
        <v>294516</v>
      </c>
      <c r="Q406" s="1">
        <v>5.18</v>
      </c>
      <c r="R406" s="1">
        <v>0</v>
      </c>
    </row>
    <row r="407" spans="1:20">
      <c r="A407" s="1">
        <v>118667503</v>
      </c>
      <c r="B407" s="1" t="s">
        <v>575</v>
      </c>
      <c r="C407" s="1" t="s">
        <v>574</v>
      </c>
      <c r="D407" s="1" t="s">
        <v>127</v>
      </c>
      <c r="E407" s="1">
        <v>168</v>
      </c>
      <c r="F407" s="1">
        <v>1</v>
      </c>
      <c r="G407" s="1" t="s">
        <v>16</v>
      </c>
      <c r="H407" s="1">
        <v>12769127</v>
      </c>
      <c r="I407" s="1">
        <v>60239</v>
      </c>
      <c r="J407" s="1">
        <v>0.47000000000000003</v>
      </c>
      <c r="K407" s="1">
        <v>401678</v>
      </c>
      <c r="M407" s="1">
        <v>0</v>
      </c>
      <c r="N407" s="1">
        <v>0</v>
      </c>
      <c r="O407" s="1">
        <v>2160316</v>
      </c>
      <c r="P407" s="1">
        <v>35010</v>
      </c>
      <c r="Q407" s="1">
        <v>1.6500000000000001</v>
      </c>
      <c r="R407" s="1">
        <v>167259</v>
      </c>
      <c r="S407" s="1">
        <v>31823</v>
      </c>
      <c r="T407" s="1">
        <v>23.496706008911133</v>
      </c>
    </row>
    <row r="408" spans="1:20">
      <c r="A408" s="1">
        <v>119350303</v>
      </c>
      <c r="B408" s="1" t="s">
        <v>327</v>
      </c>
      <c r="C408" s="1" t="s">
        <v>328</v>
      </c>
      <c r="D408" s="1" t="s">
        <v>127</v>
      </c>
      <c r="E408" s="1">
        <v>163</v>
      </c>
      <c r="F408" s="1">
        <v>1</v>
      </c>
      <c r="G408" s="1" t="s">
        <v>16</v>
      </c>
      <c r="H408" s="1">
        <v>8220961</v>
      </c>
      <c r="I408" s="1">
        <v>79085</v>
      </c>
      <c r="J408" s="1">
        <v>0.97</v>
      </c>
      <c r="K408" s="1">
        <v>1420623</v>
      </c>
      <c r="L408" s="1">
        <v>0</v>
      </c>
      <c r="M408" s="1">
        <v>562912.625</v>
      </c>
      <c r="N408" s="1">
        <v>65.629692077636719</v>
      </c>
      <c r="O408" s="1">
        <v>2102394</v>
      </c>
      <c r="P408" s="1">
        <v>39031</v>
      </c>
      <c r="Q408" s="1">
        <v>1.8900000000000001</v>
      </c>
      <c r="R408" s="1">
        <v>0</v>
      </c>
    </row>
    <row r="409" spans="1:20">
      <c r="A409" s="1">
        <v>119351303</v>
      </c>
      <c r="B409" s="1" t="s">
        <v>329</v>
      </c>
      <c r="C409" s="1" t="s">
        <v>328</v>
      </c>
      <c r="D409" s="1" t="s">
        <v>127</v>
      </c>
      <c r="E409" s="1">
        <v>168</v>
      </c>
      <c r="F409" s="1">
        <v>1</v>
      </c>
      <c r="G409" s="1" t="s">
        <v>16</v>
      </c>
      <c r="H409" s="1">
        <v>13064372</v>
      </c>
      <c r="I409" s="1">
        <v>157919</v>
      </c>
      <c r="J409" s="1">
        <v>1.22</v>
      </c>
      <c r="K409" s="1">
        <v>3538911</v>
      </c>
      <c r="L409" s="1">
        <v>0</v>
      </c>
      <c r="M409" s="1">
        <v>1610003.5</v>
      </c>
      <c r="N409" s="1">
        <v>83.467117309570313</v>
      </c>
      <c r="O409" s="1">
        <v>1959265</v>
      </c>
      <c r="P409" s="1">
        <v>23245</v>
      </c>
      <c r="Q409" s="1">
        <v>1.2</v>
      </c>
      <c r="R409" s="1">
        <v>0</v>
      </c>
    </row>
    <row r="410" spans="1:20">
      <c r="A410" s="1">
        <v>119352203</v>
      </c>
      <c r="B410" s="1" t="s">
        <v>330</v>
      </c>
      <c r="C410" s="1" t="s">
        <v>328</v>
      </c>
      <c r="D410" s="1" t="s">
        <v>28</v>
      </c>
      <c r="F410" s="1">
        <v>1</v>
      </c>
      <c r="G410" s="1" t="s">
        <v>16</v>
      </c>
      <c r="H410" s="1">
        <v>5304886</v>
      </c>
      <c r="I410" s="1">
        <v>34581</v>
      </c>
      <c r="J410" s="1">
        <v>0.66</v>
      </c>
      <c r="K410" s="1">
        <v>951852</v>
      </c>
      <c r="L410" s="1">
        <v>0</v>
      </c>
      <c r="M410" s="1">
        <v>246309.078125</v>
      </c>
      <c r="N410" s="1">
        <v>34.910572052001953</v>
      </c>
      <c r="O410" s="1">
        <v>1204276</v>
      </c>
      <c r="P410" s="1">
        <v>28123</v>
      </c>
      <c r="Q410" s="1">
        <v>2.39</v>
      </c>
      <c r="R410" s="1">
        <v>0</v>
      </c>
    </row>
    <row r="411" spans="1:20">
      <c r="A411" s="1">
        <v>119354207</v>
      </c>
      <c r="B411" s="1" t="s">
        <v>635</v>
      </c>
      <c r="C411" s="1" t="s">
        <v>328</v>
      </c>
      <c r="D411" s="1" t="s">
        <v>28</v>
      </c>
      <c r="F411" s="1">
        <v>2</v>
      </c>
      <c r="G411" s="1" t="s">
        <v>594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O411" s="1">
        <v>0</v>
      </c>
      <c r="P411" s="1">
        <v>0</v>
      </c>
      <c r="Q411" s="1">
        <v>0</v>
      </c>
      <c r="R411" s="1">
        <v>1461735</v>
      </c>
      <c r="S411" s="1">
        <v>62938</v>
      </c>
      <c r="T411" s="1">
        <v>4.4994378089904785</v>
      </c>
    </row>
    <row r="412" spans="1:20">
      <c r="A412" s="1">
        <v>119354603</v>
      </c>
      <c r="B412" s="1" t="s">
        <v>331</v>
      </c>
      <c r="C412" s="1" t="s">
        <v>328</v>
      </c>
      <c r="D412" s="1" t="s">
        <v>127</v>
      </c>
      <c r="E412" s="1">
        <v>169</v>
      </c>
      <c r="F412" s="1">
        <v>1</v>
      </c>
      <c r="G412" s="1" t="s">
        <v>16</v>
      </c>
      <c r="H412" s="1">
        <v>6209806</v>
      </c>
      <c r="I412" s="1">
        <v>35942</v>
      </c>
      <c r="J412" s="1">
        <v>0.57999999999999996</v>
      </c>
      <c r="K412" s="1">
        <v>593182</v>
      </c>
      <c r="L412" s="1">
        <v>0</v>
      </c>
      <c r="M412" s="1">
        <v>178227.796875</v>
      </c>
      <c r="N412" s="1">
        <v>42.951194763183594</v>
      </c>
      <c r="O412" s="1">
        <v>1264354</v>
      </c>
      <c r="P412" s="1">
        <v>26668</v>
      </c>
      <c r="Q412" s="1">
        <v>2.15</v>
      </c>
      <c r="R412" s="1">
        <v>0</v>
      </c>
    </row>
    <row r="413" spans="1:20">
      <c r="A413" s="1">
        <v>119355503</v>
      </c>
      <c r="B413" s="1" t="s">
        <v>332</v>
      </c>
      <c r="C413" s="1" t="s">
        <v>328</v>
      </c>
      <c r="D413" s="1" t="s">
        <v>127</v>
      </c>
      <c r="E413" s="1">
        <v>165</v>
      </c>
      <c r="F413" s="1">
        <v>1</v>
      </c>
      <c r="G413" s="1" t="s">
        <v>16</v>
      </c>
      <c r="H413" s="1">
        <v>7562721</v>
      </c>
      <c r="I413" s="1">
        <v>114810</v>
      </c>
      <c r="J413" s="1">
        <v>1.54</v>
      </c>
      <c r="K413" s="1">
        <v>1911322</v>
      </c>
      <c r="L413" s="1">
        <v>0</v>
      </c>
      <c r="M413" s="1">
        <v>859212.625</v>
      </c>
      <c r="N413" s="1">
        <v>81.66571044921875</v>
      </c>
      <c r="O413" s="1">
        <v>1313037</v>
      </c>
      <c r="P413" s="1">
        <v>26165</v>
      </c>
      <c r="Q413" s="1">
        <v>2.0299999999999998</v>
      </c>
      <c r="R413" s="1">
        <v>0</v>
      </c>
    </row>
    <row r="414" spans="1:20">
      <c r="A414" s="1">
        <v>119356503</v>
      </c>
      <c r="B414" s="1" t="s">
        <v>333</v>
      </c>
      <c r="C414" s="1" t="s">
        <v>328</v>
      </c>
      <c r="D414" s="1" t="s">
        <v>127</v>
      </c>
      <c r="E414" s="1">
        <v>163</v>
      </c>
      <c r="F414" s="1">
        <v>1</v>
      </c>
      <c r="G414" s="1" t="s">
        <v>16</v>
      </c>
      <c r="H414" s="1">
        <v>10994780</v>
      </c>
      <c r="I414" s="1">
        <v>161852</v>
      </c>
      <c r="J414" s="1">
        <v>1.49</v>
      </c>
      <c r="K414" s="1">
        <v>417576</v>
      </c>
      <c r="M414" s="1">
        <v>0</v>
      </c>
      <c r="N414" s="1">
        <v>0</v>
      </c>
      <c r="O414" s="1">
        <v>2356772</v>
      </c>
      <c r="P414" s="1">
        <v>36105</v>
      </c>
      <c r="Q414" s="1">
        <v>1.5599999999999998</v>
      </c>
      <c r="R414" s="1">
        <v>0</v>
      </c>
    </row>
    <row r="415" spans="1:20">
      <c r="A415" s="1">
        <v>119356603</v>
      </c>
      <c r="B415" s="1" t="s">
        <v>334</v>
      </c>
      <c r="C415" s="1" t="s">
        <v>328</v>
      </c>
      <c r="D415" s="1" t="s">
        <v>127</v>
      </c>
      <c r="E415" s="1">
        <v>169</v>
      </c>
      <c r="F415" s="1">
        <v>1</v>
      </c>
      <c r="G415" s="1" t="s">
        <v>16</v>
      </c>
      <c r="H415" s="1">
        <v>3736942</v>
      </c>
      <c r="I415" s="1">
        <v>16710</v>
      </c>
      <c r="J415" s="1">
        <v>0.44999999999999996</v>
      </c>
      <c r="K415" s="1">
        <v>2601199</v>
      </c>
      <c r="L415" s="1">
        <v>0</v>
      </c>
      <c r="M415" s="1">
        <v>483178.1875</v>
      </c>
      <c r="N415" s="1">
        <v>22.812721252441406</v>
      </c>
      <c r="O415" s="1">
        <v>806461</v>
      </c>
      <c r="P415" s="1">
        <v>18350</v>
      </c>
      <c r="Q415" s="1">
        <v>2.33</v>
      </c>
      <c r="R415" s="1">
        <v>0</v>
      </c>
    </row>
    <row r="416" spans="1:20">
      <c r="A416" s="1">
        <v>119357003</v>
      </c>
      <c r="B416" s="1" t="s">
        <v>335</v>
      </c>
      <c r="C416" s="1" t="s">
        <v>328</v>
      </c>
      <c r="D416" s="1" t="s">
        <v>127</v>
      </c>
      <c r="E416" s="1">
        <v>163</v>
      </c>
      <c r="F416" s="1">
        <v>1</v>
      </c>
      <c r="G416" s="1" t="s">
        <v>16</v>
      </c>
      <c r="H416" s="1">
        <v>7145636</v>
      </c>
      <c r="I416" s="1">
        <v>54015</v>
      </c>
      <c r="J416" s="1">
        <v>0.76</v>
      </c>
      <c r="K416" s="1">
        <v>2598123</v>
      </c>
      <c r="L416" s="1">
        <v>0</v>
      </c>
      <c r="M416" s="1">
        <v>1187997.75</v>
      </c>
      <c r="N416" s="1">
        <v>84.247673034667969</v>
      </c>
      <c r="O416" s="1">
        <v>1074762</v>
      </c>
      <c r="P416" s="1">
        <v>16563</v>
      </c>
      <c r="Q416" s="1">
        <v>1.5699999999999998</v>
      </c>
      <c r="R416" s="1">
        <v>0</v>
      </c>
    </row>
    <row r="417" spans="1:20">
      <c r="A417" s="1">
        <v>119357402</v>
      </c>
      <c r="B417" s="1" t="s">
        <v>336</v>
      </c>
      <c r="C417" s="1" t="s">
        <v>328</v>
      </c>
      <c r="D417" s="1" t="s">
        <v>28</v>
      </c>
      <c r="F417" s="1">
        <v>1</v>
      </c>
      <c r="G417" s="1" t="s">
        <v>16</v>
      </c>
      <c r="H417" s="1">
        <v>74984762</v>
      </c>
      <c r="I417" s="1">
        <v>1061676</v>
      </c>
      <c r="J417" s="1">
        <v>1.44</v>
      </c>
      <c r="K417" s="1">
        <v>26282641</v>
      </c>
      <c r="L417" s="1">
        <v>8.6062431335449219</v>
      </c>
      <c r="M417" s="1">
        <v>9223017</v>
      </c>
      <c r="N417" s="1">
        <v>54.063423156738281</v>
      </c>
      <c r="O417" s="1">
        <v>10650286</v>
      </c>
      <c r="P417" s="1">
        <v>434065</v>
      </c>
      <c r="Q417" s="1">
        <v>4.25</v>
      </c>
      <c r="R417" s="1">
        <v>0</v>
      </c>
    </row>
    <row r="418" spans="1:20">
      <c r="A418" s="1">
        <v>119358403</v>
      </c>
      <c r="B418" s="1" t="s">
        <v>337</v>
      </c>
      <c r="C418" s="1" t="s">
        <v>328</v>
      </c>
      <c r="D418" s="1" t="s">
        <v>127</v>
      </c>
      <c r="E418" s="1">
        <v>163</v>
      </c>
      <c r="F418" s="1">
        <v>1</v>
      </c>
      <c r="G418" s="1" t="s">
        <v>16</v>
      </c>
      <c r="H418" s="1">
        <v>10397093</v>
      </c>
      <c r="I418" s="1">
        <v>91458</v>
      </c>
      <c r="J418" s="1">
        <v>0.89</v>
      </c>
      <c r="K418" s="1">
        <v>1676676</v>
      </c>
      <c r="L418" s="1">
        <v>0</v>
      </c>
      <c r="M418" s="1">
        <v>516766.28125</v>
      </c>
      <c r="N418" s="1">
        <v>44.552284240722656</v>
      </c>
      <c r="O418" s="1">
        <v>1707482</v>
      </c>
      <c r="P418" s="1">
        <v>5718</v>
      </c>
      <c r="Q418" s="1">
        <v>0.33999999999999997</v>
      </c>
      <c r="R418" s="1">
        <v>0</v>
      </c>
    </row>
    <row r="419" spans="1:20">
      <c r="A419" s="1">
        <v>119581003</v>
      </c>
      <c r="B419" s="1" t="s">
        <v>515</v>
      </c>
      <c r="C419" s="1" t="s">
        <v>516</v>
      </c>
      <c r="D419" s="1" t="s">
        <v>127</v>
      </c>
      <c r="E419" s="1">
        <v>168</v>
      </c>
      <c r="F419" s="1">
        <v>1</v>
      </c>
      <c r="G419" s="1" t="s">
        <v>16</v>
      </c>
      <c r="H419" s="1">
        <v>7940055</v>
      </c>
      <c r="I419" s="1">
        <v>62035</v>
      </c>
      <c r="J419" s="1">
        <v>0.79</v>
      </c>
      <c r="K419" s="1">
        <v>447223</v>
      </c>
      <c r="L419" s="1">
        <v>0</v>
      </c>
      <c r="M419" s="1">
        <v>121976.7578125</v>
      </c>
      <c r="N419" s="1">
        <v>37.502895355224609</v>
      </c>
      <c r="O419" s="1">
        <v>943093</v>
      </c>
      <c r="P419" s="1">
        <v>14873</v>
      </c>
      <c r="Q419" s="1">
        <v>1.6</v>
      </c>
      <c r="R419" s="1">
        <v>0</v>
      </c>
    </row>
    <row r="420" spans="1:20">
      <c r="A420" s="1">
        <v>119582503</v>
      </c>
      <c r="B420" s="1" t="s">
        <v>517</v>
      </c>
      <c r="C420" s="1" t="s">
        <v>516</v>
      </c>
      <c r="D420" s="1" t="s">
        <v>127</v>
      </c>
      <c r="E420" s="1">
        <v>168</v>
      </c>
      <c r="F420" s="1">
        <v>1</v>
      </c>
      <c r="G420" s="1" t="s">
        <v>16</v>
      </c>
      <c r="H420" s="1">
        <v>7698317</v>
      </c>
      <c r="I420" s="1">
        <v>25661</v>
      </c>
      <c r="J420" s="1">
        <v>0.33</v>
      </c>
      <c r="K420" s="1">
        <v>461792</v>
      </c>
      <c r="L420" s="1">
        <v>0</v>
      </c>
      <c r="M420" s="1">
        <v>117596.8515625</v>
      </c>
      <c r="N420" s="1">
        <v>34.165748596191406</v>
      </c>
      <c r="O420" s="1">
        <v>1200818</v>
      </c>
      <c r="P420" s="1">
        <v>10614</v>
      </c>
      <c r="Q420" s="1">
        <v>0.89</v>
      </c>
      <c r="R420" s="1">
        <v>0</v>
      </c>
    </row>
    <row r="421" spans="1:20">
      <c r="A421" s="1">
        <v>119583003</v>
      </c>
      <c r="B421" s="1" t="s">
        <v>518</v>
      </c>
      <c r="C421" s="1" t="s">
        <v>516</v>
      </c>
      <c r="D421" s="1" t="s">
        <v>127</v>
      </c>
      <c r="E421" s="1">
        <v>169</v>
      </c>
      <c r="F421" s="1">
        <v>1</v>
      </c>
      <c r="G421" s="1" t="s">
        <v>16</v>
      </c>
      <c r="H421" s="1">
        <v>4402265</v>
      </c>
      <c r="I421" s="1">
        <v>51333</v>
      </c>
      <c r="J421" s="1">
        <v>1.18</v>
      </c>
      <c r="K421" s="1">
        <v>282608</v>
      </c>
      <c r="L421" s="1">
        <v>0</v>
      </c>
      <c r="M421" s="1">
        <v>80658.578125</v>
      </c>
      <c r="N421" s="1">
        <v>39.939990997314453</v>
      </c>
      <c r="O421" s="1">
        <v>734896</v>
      </c>
      <c r="P421" s="1">
        <v>32796</v>
      </c>
      <c r="Q421" s="1">
        <v>4.67</v>
      </c>
      <c r="R421" s="1">
        <v>0</v>
      </c>
    </row>
    <row r="422" spans="1:20">
      <c r="A422" s="1">
        <v>119584503</v>
      </c>
      <c r="B422" s="1" t="s">
        <v>519</v>
      </c>
      <c r="C422" s="1" t="s">
        <v>516</v>
      </c>
      <c r="D422" s="1" t="s">
        <v>127</v>
      </c>
      <c r="E422" s="1">
        <v>168</v>
      </c>
      <c r="F422" s="1">
        <v>1</v>
      </c>
      <c r="G422" s="1" t="s">
        <v>16</v>
      </c>
      <c r="H422" s="1">
        <v>8671921</v>
      </c>
      <c r="I422" s="1">
        <v>48672</v>
      </c>
      <c r="J422" s="1">
        <v>0.55999999999999994</v>
      </c>
      <c r="K422" s="1">
        <v>290716</v>
      </c>
      <c r="M422" s="1">
        <v>0</v>
      </c>
      <c r="N422" s="1">
        <v>0</v>
      </c>
      <c r="O422" s="1">
        <v>1319213</v>
      </c>
      <c r="P422" s="1">
        <v>-163</v>
      </c>
      <c r="Q422" s="1">
        <v>-0.01</v>
      </c>
      <c r="R422" s="1">
        <v>0</v>
      </c>
    </row>
    <row r="423" spans="1:20">
      <c r="A423" s="1">
        <v>119584603</v>
      </c>
      <c r="B423" s="1" t="s">
        <v>520</v>
      </c>
      <c r="C423" s="1" t="s">
        <v>516</v>
      </c>
      <c r="D423" s="1" t="s">
        <v>127</v>
      </c>
      <c r="E423" s="1">
        <v>166</v>
      </c>
      <c r="F423" s="1">
        <v>1</v>
      </c>
      <c r="G423" s="1" t="s">
        <v>16</v>
      </c>
      <c r="H423" s="1">
        <v>6016930</v>
      </c>
      <c r="I423" s="1">
        <v>28197</v>
      </c>
      <c r="J423" s="1">
        <v>0.47000000000000003</v>
      </c>
      <c r="K423" s="1">
        <v>191469</v>
      </c>
      <c r="M423" s="1">
        <v>0</v>
      </c>
      <c r="N423" s="1">
        <v>0</v>
      </c>
      <c r="O423" s="1">
        <v>927746</v>
      </c>
      <c r="P423" s="1">
        <v>7733</v>
      </c>
      <c r="Q423" s="1">
        <v>0.84</v>
      </c>
      <c r="R423" s="1">
        <v>0</v>
      </c>
    </row>
    <row r="424" spans="1:20">
      <c r="A424" s="1">
        <v>119584707</v>
      </c>
      <c r="B424" s="1" t="s">
        <v>658</v>
      </c>
      <c r="C424" s="1" t="s">
        <v>516</v>
      </c>
      <c r="D424" s="1" t="s">
        <v>28</v>
      </c>
      <c r="F424" s="1">
        <v>2</v>
      </c>
      <c r="G424" s="1" t="s">
        <v>594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O424" s="1">
        <v>0</v>
      </c>
      <c r="P424" s="1">
        <v>0</v>
      </c>
      <c r="Q424" s="1">
        <v>0</v>
      </c>
      <c r="R424" s="1">
        <v>674514</v>
      </c>
      <c r="S424" s="1">
        <v>-63139</v>
      </c>
      <c r="T424" s="1">
        <v>-8.5594444274902344</v>
      </c>
    </row>
    <row r="425" spans="1:20">
      <c r="A425" s="1">
        <v>119586503</v>
      </c>
      <c r="B425" s="1" t="s">
        <v>521</v>
      </c>
      <c r="C425" s="1" t="s">
        <v>516</v>
      </c>
      <c r="D425" s="1" t="s">
        <v>127</v>
      </c>
      <c r="E425" s="1">
        <v>168</v>
      </c>
      <c r="F425" s="1">
        <v>1</v>
      </c>
      <c r="G425" s="1" t="s">
        <v>16</v>
      </c>
      <c r="H425" s="1">
        <v>8461307</v>
      </c>
      <c r="I425" s="1">
        <v>54750</v>
      </c>
      <c r="J425" s="1">
        <v>0.65</v>
      </c>
      <c r="K425" s="1">
        <v>345513</v>
      </c>
      <c r="L425" s="1">
        <v>0</v>
      </c>
      <c r="M425" s="1">
        <v>76370.40625</v>
      </c>
      <c r="N425" s="1">
        <v>28.375446319580078</v>
      </c>
      <c r="O425" s="1">
        <v>1328149</v>
      </c>
      <c r="P425" s="1">
        <v>10256</v>
      </c>
      <c r="Q425" s="1">
        <v>0.77999999999999992</v>
      </c>
      <c r="R425" s="1">
        <v>0</v>
      </c>
    </row>
    <row r="426" spans="1:20">
      <c r="A426" s="1">
        <v>119648303</v>
      </c>
      <c r="B426" s="1" t="s">
        <v>478</v>
      </c>
      <c r="C426" s="1" t="s">
        <v>477</v>
      </c>
      <c r="D426" s="1" t="s">
        <v>127</v>
      </c>
      <c r="E426" s="1">
        <v>169</v>
      </c>
      <c r="F426" s="1">
        <v>1</v>
      </c>
      <c r="G426" s="1" t="s">
        <v>16</v>
      </c>
      <c r="H426" s="1">
        <v>8870996</v>
      </c>
      <c r="I426" s="1">
        <v>114026</v>
      </c>
      <c r="J426" s="1">
        <v>1.3</v>
      </c>
      <c r="K426" s="1">
        <v>307524</v>
      </c>
      <c r="M426" s="1">
        <v>0</v>
      </c>
      <c r="N426" s="1">
        <v>0</v>
      </c>
      <c r="O426" s="1">
        <v>2010426</v>
      </c>
      <c r="P426" s="1">
        <v>11510</v>
      </c>
      <c r="Q426" s="1">
        <v>0.57999999999999996</v>
      </c>
      <c r="R426" s="1">
        <v>280378</v>
      </c>
      <c r="S426" s="1">
        <v>-3397</v>
      </c>
      <c r="T426" s="1">
        <v>-1.1970751285552979</v>
      </c>
    </row>
    <row r="427" spans="1:20">
      <c r="A427" s="1">
        <v>119648703</v>
      </c>
      <c r="B427" s="1" t="s">
        <v>552</v>
      </c>
      <c r="C427" s="1" t="s">
        <v>553</v>
      </c>
      <c r="D427" s="1" t="s">
        <v>127</v>
      </c>
      <c r="E427" s="1">
        <v>169</v>
      </c>
      <c r="F427" s="1">
        <v>1</v>
      </c>
      <c r="G427" s="1" t="s">
        <v>16</v>
      </c>
      <c r="H427" s="1">
        <v>11515772</v>
      </c>
      <c r="I427" s="1">
        <v>146736</v>
      </c>
      <c r="J427" s="1">
        <v>1.29</v>
      </c>
      <c r="K427" s="1">
        <v>340935</v>
      </c>
      <c r="M427" s="1">
        <v>0</v>
      </c>
      <c r="N427" s="1">
        <v>0</v>
      </c>
      <c r="O427" s="1">
        <v>2030971</v>
      </c>
      <c r="P427" s="1">
        <v>48961</v>
      </c>
      <c r="Q427" s="1">
        <v>2.4699999999999998</v>
      </c>
      <c r="R427" s="1">
        <v>77163</v>
      </c>
      <c r="S427" s="1">
        <v>14538</v>
      </c>
      <c r="T427" s="1">
        <v>23.214370727539063</v>
      </c>
    </row>
    <row r="428" spans="1:20">
      <c r="A428" s="1">
        <v>119648903</v>
      </c>
      <c r="B428" s="1" t="s">
        <v>554</v>
      </c>
      <c r="C428" s="1" t="s">
        <v>553</v>
      </c>
      <c r="D428" s="1" t="s">
        <v>127</v>
      </c>
      <c r="E428" s="1">
        <v>169</v>
      </c>
      <c r="F428" s="1">
        <v>1</v>
      </c>
      <c r="G428" s="1" t="s">
        <v>16</v>
      </c>
      <c r="H428" s="1">
        <v>7250119</v>
      </c>
      <c r="I428" s="1">
        <v>98889</v>
      </c>
      <c r="J428" s="1">
        <v>1.38</v>
      </c>
      <c r="K428" s="1">
        <v>239366</v>
      </c>
      <c r="M428" s="1">
        <v>0</v>
      </c>
      <c r="N428" s="1">
        <v>0</v>
      </c>
      <c r="O428" s="1">
        <v>1485885</v>
      </c>
      <c r="P428" s="1">
        <v>23632</v>
      </c>
      <c r="Q428" s="1">
        <v>1.6199999999999999</v>
      </c>
      <c r="R428" s="1">
        <v>0</v>
      </c>
    </row>
    <row r="429" spans="1:20">
      <c r="A429" s="1">
        <v>119665003</v>
      </c>
      <c r="B429" s="1" t="s">
        <v>573</v>
      </c>
      <c r="C429" s="1" t="s">
        <v>574</v>
      </c>
      <c r="D429" s="1" t="s">
        <v>127</v>
      </c>
      <c r="E429" s="1">
        <v>168</v>
      </c>
      <c r="F429" s="1">
        <v>1</v>
      </c>
      <c r="G429" s="1" t="s">
        <v>16</v>
      </c>
      <c r="H429" s="1">
        <v>6792981</v>
      </c>
      <c r="I429" s="1">
        <v>46369</v>
      </c>
      <c r="J429" s="1">
        <v>0.69</v>
      </c>
      <c r="K429" s="1">
        <v>332414</v>
      </c>
      <c r="L429" s="1">
        <v>0</v>
      </c>
      <c r="M429" s="1">
        <v>75480.828125</v>
      </c>
      <c r="N429" s="1">
        <v>29.37761116027832</v>
      </c>
      <c r="O429" s="1">
        <v>1177624</v>
      </c>
      <c r="P429" s="1">
        <v>30866</v>
      </c>
      <c r="Q429" s="1">
        <v>2.69</v>
      </c>
      <c r="R429" s="1">
        <v>0</v>
      </c>
    </row>
    <row r="430" spans="1:20">
      <c r="A430" s="1">
        <v>120452003</v>
      </c>
      <c r="B430" s="1" t="s">
        <v>423</v>
      </c>
      <c r="C430" s="1" t="s">
        <v>424</v>
      </c>
      <c r="D430" s="1" t="s">
        <v>127</v>
      </c>
      <c r="E430" s="1">
        <v>161</v>
      </c>
      <c r="F430" s="1">
        <v>1</v>
      </c>
      <c r="G430" s="1" t="s">
        <v>16</v>
      </c>
      <c r="H430" s="1">
        <v>26614324</v>
      </c>
      <c r="I430" s="1">
        <v>311668</v>
      </c>
      <c r="J430" s="1">
        <v>1.18</v>
      </c>
      <c r="K430" s="1">
        <v>12601688</v>
      </c>
      <c r="L430" s="1">
        <v>100</v>
      </c>
      <c r="M430" s="1">
        <v>5551465</v>
      </c>
      <c r="N430" s="1">
        <v>78.74169921875</v>
      </c>
      <c r="O430" s="1">
        <v>6853561</v>
      </c>
      <c r="P430" s="1">
        <v>169779</v>
      </c>
      <c r="Q430" s="1">
        <v>2.54</v>
      </c>
      <c r="R430" s="1">
        <v>0</v>
      </c>
    </row>
    <row r="431" spans="1:20">
      <c r="A431" s="1">
        <v>120454507</v>
      </c>
      <c r="B431" s="1" t="s">
        <v>647</v>
      </c>
      <c r="C431" s="1" t="s">
        <v>424</v>
      </c>
      <c r="D431" s="1" t="s">
        <v>127</v>
      </c>
      <c r="E431" s="1">
        <v>166</v>
      </c>
      <c r="F431" s="1">
        <v>2</v>
      </c>
      <c r="G431" s="1" t="s">
        <v>594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O431" s="1">
        <v>0</v>
      </c>
      <c r="P431" s="1">
        <v>0</v>
      </c>
      <c r="Q431" s="1">
        <v>0</v>
      </c>
      <c r="R431" s="1">
        <v>2164564</v>
      </c>
      <c r="S431" s="1">
        <v>-1854</v>
      </c>
      <c r="T431" s="1">
        <v>-8.5579052567481995E-2</v>
      </c>
    </row>
    <row r="432" spans="1:20">
      <c r="A432" s="1">
        <v>120455203</v>
      </c>
      <c r="B432" s="1" t="s">
        <v>425</v>
      </c>
      <c r="C432" s="1" t="s">
        <v>424</v>
      </c>
      <c r="D432" s="1" t="s">
        <v>127</v>
      </c>
      <c r="E432" s="1">
        <v>166</v>
      </c>
      <c r="F432" s="1">
        <v>1</v>
      </c>
      <c r="G432" s="1" t="s">
        <v>16</v>
      </c>
      <c r="H432" s="1">
        <v>26581889</v>
      </c>
      <c r="I432" s="1">
        <v>162567</v>
      </c>
      <c r="J432" s="1">
        <v>0.62</v>
      </c>
      <c r="K432" s="1">
        <v>5260454</v>
      </c>
      <c r="L432" s="1">
        <v>100</v>
      </c>
      <c r="M432" s="1">
        <v>869599</v>
      </c>
      <c r="N432" s="1">
        <v>19.804777145385742</v>
      </c>
      <c r="O432" s="1">
        <v>4844269</v>
      </c>
      <c r="P432" s="1">
        <v>79138</v>
      </c>
      <c r="Q432" s="1">
        <v>1.66</v>
      </c>
      <c r="R432" s="1">
        <v>0</v>
      </c>
    </row>
    <row r="433" spans="1:20">
      <c r="A433" s="1">
        <v>120455403</v>
      </c>
      <c r="B433" s="1" t="s">
        <v>426</v>
      </c>
      <c r="C433" s="1" t="s">
        <v>424</v>
      </c>
      <c r="D433" s="1" t="s">
        <v>127</v>
      </c>
      <c r="E433" s="1">
        <v>163</v>
      </c>
      <c r="F433" s="1">
        <v>1</v>
      </c>
      <c r="G433" s="1" t="s">
        <v>16</v>
      </c>
      <c r="H433" s="1">
        <v>37148256</v>
      </c>
      <c r="I433" s="1">
        <v>364627</v>
      </c>
      <c r="J433" s="1">
        <v>0.9900000000000001</v>
      </c>
      <c r="K433" s="1">
        <v>6596518</v>
      </c>
      <c r="L433" s="1">
        <v>100</v>
      </c>
      <c r="M433" s="1">
        <v>2281225</v>
      </c>
      <c r="N433" s="1">
        <v>52.863739013671875</v>
      </c>
      <c r="O433" s="1">
        <v>8411679</v>
      </c>
      <c r="P433" s="1">
        <v>11033</v>
      </c>
      <c r="Q433" s="1">
        <v>0.13</v>
      </c>
      <c r="R433" s="1">
        <v>0</v>
      </c>
    </row>
    <row r="434" spans="1:20">
      <c r="A434" s="1">
        <v>120456003</v>
      </c>
      <c r="B434" s="1" t="s">
        <v>427</v>
      </c>
      <c r="C434" s="1" t="s">
        <v>424</v>
      </c>
      <c r="D434" s="1" t="s">
        <v>127</v>
      </c>
      <c r="E434" s="1">
        <v>166</v>
      </c>
      <c r="F434" s="1">
        <v>1</v>
      </c>
      <c r="G434" s="1" t="s">
        <v>16</v>
      </c>
      <c r="H434" s="1">
        <v>21703265</v>
      </c>
      <c r="I434" s="1">
        <v>195405</v>
      </c>
      <c r="J434" s="1">
        <v>0.91</v>
      </c>
      <c r="K434" s="1">
        <v>5761291</v>
      </c>
      <c r="L434" s="1">
        <v>100</v>
      </c>
      <c r="M434" s="1">
        <v>2492292</v>
      </c>
      <c r="N434" s="1">
        <v>76.240219116210938</v>
      </c>
      <c r="O434" s="1">
        <v>4458219</v>
      </c>
      <c r="P434" s="1">
        <v>60704</v>
      </c>
      <c r="Q434" s="1">
        <v>1.38</v>
      </c>
      <c r="R434" s="1">
        <v>0</v>
      </c>
    </row>
    <row r="435" spans="1:20">
      <c r="A435" s="1">
        <v>120480803</v>
      </c>
      <c r="B435" s="1" t="s">
        <v>453</v>
      </c>
      <c r="C435" s="1" t="s">
        <v>454</v>
      </c>
      <c r="D435" s="1" t="s">
        <v>98</v>
      </c>
      <c r="E435" s="1">
        <v>133</v>
      </c>
      <c r="F435" s="1">
        <v>1</v>
      </c>
      <c r="G435" s="1" t="s">
        <v>16</v>
      </c>
      <c r="H435" s="1">
        <v>12912390</v>
      </c>
      <c r="I435" s="1">
        <v>126564</v>
      </c>
      <c r="J435" s="1">
        <v>0.9900000000000001</v>
      </c>
      <c r="K435" s="1">
        <v>1878216</v>
      </c>
      <c r="L435" s="1">
        <v>0</v>
      </c>
      <c r="M435" s="1">
        <v>683540.625</v>
      </c>
      <c r="N435" s="1">
        <v>57.215599060058594</v>
      </c>
      <c r="O435" s="1">
        <v>2854923</v>
      </c>
      <c r="P435" s="1">
        <v>62740</v>
      </c>
      <c r="Q435" s="1">
        <v>2.25</v>
      </c>
      <c r="R435" s="1">
        <v>0</v>
      </c>
    </row>
    <row r="436" spans="1:20">
      <c r="A436" s="1">
        <v>120481002</v>
      </c>
      <c r="B436" s="1" t="s">
        <v>455</v>
      </c>
      <c r="C436" s="1" t="s">
        <v>454</v>
      </c>
      <c r="D436" s="1" t="s">
        <v>98</v>
      </c>
      <c r="E436" s="1">
        <v>134</v>
      </c>
      <c r="F436" s="1">
        <v>1</v>
      </c>
      <c r="G436" s="1" t="s">
        <v>16</v>
      </c>
      <c r="H436" s="1">
        <v>56007489</v>
      </c>
      <c r="I436" s="1">
        <v>679955</v>
      </c>
      <c r="J436" s="1">
        <v>1.23</v>
      </c>
      <c r="K436" s="1">
        <v>10803882</v>
      </c>
      <c r="L436" s="1">
        <v>0</v>
      </c>
      <c r="M436" s="1">
        <v>4503129.5</v>
      </c>
      <c r="N436" s="1">
        <v>71.469711303710938</v>
      </c>
      <c r="O436" s="1">
        <v>10352947</v>
      </c>
      <c r="P436" s="1">
        <v>207991</v>
      </c>
      <c r="Q436" s="1">
        <v>2.0500000000000003</v>
      </c>
      <c r="R436" s="1">
        <v>0</v>
      </c>
    </row>
    <row r="437" spans="1:20">
      <c r="A437" s="1">
        <v>120481107</v>
      </c>
      <c r="B437" s="1" t="s">
        <v>652</v>
      </c>
      <c r="C437" s="1" t="s">
        <v>454</v>
      </c>
      <c r="D437" s="1" t="s">
        <v>98</v>
      </c>
      <c r="E437" s="1">
        <v>139</v>
      </c>
      <c r="F437" s="1">
        <v>2</v>
      </c>
      <c r="G437" s="1" t="s">
        <v>594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O437" s="1">
        <v>0</v>
      </c>
      <c r="P437" s="1">
        <v>0</v>
      </c>
      <c r="Q437" s="1">
        <v>0</v>
      </c>
      <c r="R437" s="1">
        <v>1676478</v>
      </c>
      <c r="S437" s="1">
        <v>24078</v>
      </c>
      <c r="T437" s="1">
        <v>1.4571532011032104</v>
      </c>
    </row>
    <row r="438" spans="1:20">
      <c r="A438" s="1">
        <v>120483007</v>
      </c>
      <c r="B438" s="1" t="s">
        <v>653</v>
      </c>
      <c r="C438" s="1" t="s">
        <v>454</v>
      </c>
      <c r="D438" s="1" t="s">
        <v>98</v>
      </c>
      <c r="E438" s="1">
        <v>133</v>
      </c>
      <c r="F438" s="1">
        <v>2</v>
      </c>
      <c r="G438" s="1" t="s">
        <v>594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O438" s="1">
        <v>0</v>
      </c>
      <c r="P438" s="1">
        <v>0</v>
      </c>
      <c r="Q438" s="1">
        <v>0</v>
      </c>
      <c r="R438" s="1">
        <v>1241794</v>
      </c>
      <c r="S438" s="1">
        <v>116060</v>
      </c>
      <c r="T438" s="1">
        <v>10.309718132019043</v>
      </c>
    </row>
    <row r="439" spans="1:20">
      <c r="A439" s="1">
        <v>120483302</v>
      </c>
      <c r="B439" s="1" t="s">
        <v>456</v>
      </c>
      <c r="C439" s="1" t="s">
        <v>454</v>
      </c>
      <c r="D439" s="1" t="s">
        <v>98</v>
      </c>
      <c r="E439" s="1">
        <v>134</v>
      </c>
      <c r="F439" s="1">
        <v>1</v>
      </c>
      <c r="G439" s="1" t="s">
        <v>16</v>
      </c>
      <c r="H439" s="1">
        <v>29040466</v>
      </c>
      <c r="I439" s="1">
        <v>314395</v>
      </c>
      <c r="J439" s="1">
        <v>1.0900000000000001</v>
      </c>
      <c r="K439" s="1">
        <v>2632514</v>
      </c>
      <c r="L439" s="1">
        <v>0</v>
      </c>
      <c r="M439" s="1">
        <v>671423.375</v>
      </c>
      <c r="N439" s="1">
        <v>34.23724365234375</v>
      </c>
      <c r="O439" s="1">
        <v>6764973</v>
      </c>
      <c r="P439" s="1">
        <v>112029</v>
      </c>
      <c r="Q439" s="1">
        <v>1.68</v>
      </c>
      <c r="R439" s="1">
        <v>163989</v>
      </c>
      <c r="S439" s="1">
        <v>30278</v>
      </c>
      <c r="T439" s="1">
        <v>22.644359588623047</v>
      </c>
    </row>
    <row r="440" spans="1:20">
      <c r="A440" s="1">
        <v>120484803</v>
      </c>
      <c r="B440" s="1" t="s">
        <v>457</v>
      </c>
      <c r="C440" s="1" t="s">
        <v>454</v>
      </c>
      <c r="D440" s="1" t="s">
        <v>98</v>
      </c>
      <c r="E440" s="1">
        <v>133</v>
      </c>
      <c r="F440" s="1">
        <v>1</v>
      </c>
      <c r="G440" s="1" t="s">
        <v>16</v>
      </c>
      <c r="H440" s="1">
        <v>13028745</v>
      </c>
      <c r="I440" s="1">
        <v>132807</v>
      </c>
      <c r="J440" s="1">
        <v>1.03</v>
      </c>
      <c r="K440" s="1">
        <v>476529</v>
      </c>
      <c r="M440" s="1">
        <v>0</v>
      </c>
      <c r="N440" s="1">
        <v>0</v>
      </c>
      <c r="O440" s="1">
        <v>2732189</v>
      </c>
      <c r="P440" s="1">
        <v>19638</v>
      </c>
      <c r="Q440" s="1">
        <v>0.72</v>
      </c>
      <c r="R440" s="1">
        <v>0</v>
      </c>
    </row>
    <row r="441" spans="1:20">
      <c r="A441" s="1">
        <v>120484903</v>
      </c>
      <c r="B441" s="1" t="s">
        <v>458</v>
      </c>
      <c r="C441" s="1" t="s">
        <v>454</v>
      </c>
      <c r="D441" s="1" t="s">
        <v>98</v>
      </c>
      <c r="E441" s="1">
        <v>134</v>
      </c>
      <c r="F441" s="1">
        <v>1</v>
      </c>
      <c r="G441" s="1" t="s">
        <v>16</v>
      </c>
      <c r="H441" s="1">
        <v>18888763</v>
      </c>
      <c r="I441" s="1">
        <v>198277</v>
      </c>
      <c r="J441" s="1">
        <v>1.06</v>
      </c>
      <c r="K441" s="1">
        <v>1533572</v>
      </c>
      <c r="L441" s="1">
        <v>0</v>
      </c>
      <c r="M441" s="1">
        <v>458180.46875</v>
      </c>
      <c r="N441" s="1">
        <v>42.605918884277344</v>
      </c>
      <c r="O441" s="1">
        <v>4159148</v>
      </c>
      <c r="P441" s="1">
        <v>-20234</v>
      </c>
      <c r="Q441" s="1">
        <v>-0.48</v>
      </c>
      <c r="R441" s="1">
        <v>0</v>
      </c>
    </row>
    <row r="442" spans="1:20">
      <c r="A442" s="1">
        <v>120485603</v>
      </c>
      <c r="B442" s="1" t="s">
        <v>459</v>
      </c>
      <c r="C442" s="1" t="s">
        <v>454</v>
      </c>
      <c r="D442" s="1" t="s">
        <v>98</v>
      </c>
      <c r="E442" s="1">
        <v>136</v>
      </c>
      <c r="F442" s="1">
        <v>1</v>
      </c>
      <c r="G442" s="1" t="s">
        <v>16</v>
      </c>
      <c r="H442" s="1">
        <v>6315843</v>
      </c>
      <c r="I442" s="1">
        <v>61575</v>
      </c>
      <c r="J442" s="1">
        <v>0.98</v>
      </c>
      <c r="K442" s="1">
        <v>256790</v>
      </c>
      <c r="M442" s="1">
        <v>0</v>
      </c>
      <c r="N442" s="1">
        <v>0</v>
      </c>
      <c r="O442" s="1">
        <v>1464462</v>
      </c>
      <c r="P442" s="1">
        <v>35538</v>
      </c>
      <c r="Q442" s="1">
        <v>2.4899999999999998</v>
      </c>
      <c r="R442" s="1">
        <v>0</v>
      </c>
    </row>
    <row r="443" spans="1:20">
      <c r="A443" s="1">
        <v>120486003</v>
      </c>
      <c r="B443" s="1" t="s">
        <v>460</v>
      </c>
      <c r="C443" s="1" t="s">
        <v>454</v>
      </c>
      <c r="D443" s="1" t="s">
        <v>98</v>
      </c>
      <c r="E443" s="1">
        <v>133</v>
      </c>
      <c r="F443" s="1">
        <v>1</v>
      </c>
      <c r="G443" s="1" t="s">
        <v>16</v>
      </c>
      <c r="H443" s="1">
        <v>4635108</v>
      </c>
      <c r="I443" s="1">
        <v>45369</v>
      </c>
      <c r="J443" s="1">
        <v>0.9900000000000001</v>
      </c>
      <c r="K443" s="1">
        <v>142538</v>
      </c>
      <c r="M443" s="1">
        <v>0</v>
      </c>
      <c r="N443" s="1">
        <v>0</v>
      </c>
      <c r="O443" s="1">
        <v>1138900</v>
      </c>
      <c r="P443" s="1">
        <v>15858</v>
      </c>
      <c r="Q443" s="1">
        <v>1.41</v>
      </c>
      <c r="R443" s="1">
        <v>0</v>
      </c>
    </row>
    <row r="444" spans="1:20">
      <c r="A444" s="1">
        <v>120488603</v>
      </c>
      <c r="B444" s="1" t="s">
        <v>461</v>
      </c>
      <c r="C444" s="1" t="s">
        <v>454</v>
      </c>
      <c r="D444" s="1" t="s">
        <v>98</v>
      </c>
      <c r="E444" s="1">
        <v>133</v>
      </c>
      <c r="F444" s="1">
        <v>1</v>
      </c>
      <c r="G444" s="1" t="s">
        <v>16</v>
      </c>
      <c r="H444" s="1">
        <v>7334076</v>
      </c>
      <c r="I444" s="1">
        <v>64903</v>
      </c>
      <c r="J444" s="1">
        <v>0.89</v>
      </c>
      <c r="K444" s="1">
        <v>2286438</v>
      </c>
      <c r="L444" s="1">
        <v>0</v>
      </c>
      <c r="M444" s="1">
        <v>986247.8125</v>
      </c>
      <c r="N444" s="1">
        <v>75.854118347167969</v>
      </c>
      <c r="O444" s="1">
        <v>2095760</v>
      </c>
      <c r="P444" s="1">
        <v>135603</v>
      </c>
      <c r="Q444" s="1">
        <v>6.92</v>
      </c>
      <c r="R444" s="1">
        <v>0</v>
      </c>
    </row>
    <row r="445" spans="1:20">
      <c r="A445" s="1">
        <v>120522003</v>
      </c>
      <c r="B445" s="1" t="s">
        <v>476</v>
      </c>
      <c r="C445" s="1" t="s">
        <v>477</v>
      </c>
      <c r="D445" s="1" t="s">
        <v>127</v>
      </c>
      <c r="E445" s="1">
        <v>166</v>
      </c>
      <c r="F445" s="1">
        <v>1</v>
      </c>
      <c r="G445" s="1" t="s">
        <v>16</v>
      </c>
      <c r="H445" s="1">
        <v>17453252</v>
      </c>
      <c r="I445" s="1">
        <v>131432</v>
      </c>
      <c r="J445" s="1">
        <v>0.76</v>
      </c>
      <c r="K445" s="1">
        <v>728801</v>
      </c>
      <c r="M445" s="1">
        <v>0</v>
      </c>
      <c r="N445" s="1">
        <v>0</v>
      </c>
      <c r="O445" s="1">
        <v>3634106</v>
      </c>
      <c r="P445" s="1">
        <v>28333</v>
      </c>
      <c r="Q445" s="1">
        <v>0.79</v>
      </c>
      <c r="R445" s="1">
        <v>327172</v>
      </c>
      <c r="S445" s="1">
        <v>-4668</v>
      </c>
      <c r="T445" s="1">
        <v>-1.4067020416259766</v>
      </c>
    </row>
    <row r="446" spans="1:20">
      <c r="A446" s="1">
        <v>121131507</v>
      </c>
      <c r="B446" s="1" t="s">
        <v>614</v>
      </c>
      <c r="C446" s="1" t="s">
        <v>173</v>
      </c>
      <c r="D446" s="1" t="s">
        <v>98</v>
      </c>
      <c r="E446" s="1">
        <v>131</v>
      </c>
      <c r="F446" s="1">
        <v>2</v>
      </c>
      <c r="G446" s="1" t="s">
        <v>594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O446" s="1">
        <v>0</v>
      </c>
      <c r="P446" s="1">
        <v>0</v>
      </c>
      <c r="Q446" s="1">
        <v>0</v>
      </c>
      <c r="R446" s="1">
        <v>786259</v>
      </c>
      <c r="S446" s="1">
        <v>47391</v>
      </c>
      <c r="T446" s="1">
        <v>6.4140009880065918</v>
      </c>
    </row>
    <row r="447" spans="1:20">
      <c r="A447" s="1">
        <v>121135003</v>
      </c>
      <c r="B447" s="1" t="s">
        <v>172</v>
      </c>
      <c r="C447" s="1" t="s">
        <v>173</v>
      </c>
      <c r="D447" s="1" t="s">
        <v>98</v>
      </c>
      <c r="E447" s="1">
        <v>131</v>
      </c>
      <c r="F447" s="1">
        <v>1</v>
      </c>
      <c r="G447" s="1" t="s">
        <v>16</v>
      </c>
      <c r="H447" s="1">
        <v>6333140</v>
      </c>
      <c r="I447" s="1">
        <v>89804</v>
      </c>
      <c r="J447" s="1">
        <v>1.44</v>
      </c>
      <c r="K447" s="1">
        <v>219928</v>
      </c>
      <c r="M447" s="1">
        <v>0</v>
      </c>
      <c r="N447" s="1">
        <v>0</v>
      </c>
      <c r="O447" s="1">
        <v>1157176</v>
      </c>
      <c r="P447" s="1">
        <v>-10263</v>
      </c>
      <c r="Q447" s="1">
        <v>-0.88</v>
      </c>
      <c r="R447" s="1">
        <v>0</v>
      </c>
    </row>
    <row r="448" spans="1:20">
      <c r="A448" s="1">
        <v>121135503</v>
      </c>
      <c r="B448" s="1" t="s">
        <v>174</v>
      </c>
      <c r="C448" s="1" t="s">
        <v>173</v>
      </c>
      <c r="D448" s="1" t="s">
        <v>98</v>
      </c>
      <c r="E448" s="1">
        <v>131</v>
      </c>
      <c r="F448" s="1">
        <v>1</v>
      </c>
      <c r="G448" s="1" t="s">
        <v>16</v>
      </c>
      <c r="H448" s="1">
        <v>11547410</v>
      </c>
      <c r="I448" s="1">
        <v>61712</v>
      </c>
      <c r="J448" s="1">
        <v>0.54</v>
      </c>
      <c r="K448" s="1">
        <v>2073109</v>
      </c>
      <c r="L448" s="1">
        <v>0</v>
      </c>
      <c r="M448" s="1">
        <v>849485.3125</v>
      </c>
      <c r="N448" s="1">
        <v>69.423736572265625</v>
      </c>
      <c r="O448" s="1">
        <v>2347140</v>
      </c>
      <c r="P448" s="1">
        <v>76632</v>
      </c>
      <c r="Q448" s="1">
        <v>3.38</v>
      </c>
      <c r="R448" s="1">
        <v>0</v>
      </c>
    </row>
    <row r="449" spans="1:20">
      <c r="A449" s="1">
        <v>121136503</v>
      </c>
      <c r="B449" s="1" t="s">
        <v>175</v>
      </c>
      <c r="C449" s="1" t="s">
        <v>173</v>
      </c>
      <c r="D449" s="1" t="s">
        <v>98</v>
      </c>
      <c r="E449" s="1">
        <v>131</v>
      </c>
      <c r="F449" s="1">
        <v>1</v>
      </c>
      <c r="G449" s="1" t="s">
        <v>16</v>
      </c>
      <c r="H449" s="1">
        <v>8568840</v>
      </c>
      <c r="I449" s="1">
        <v>100792</v>
      </c>
      <c r="J449" s="1">
        <v>1.1900000000000002</v>
      </c>
      <c r="K449" s="1">
        <v>988489</v>
      </c>
      <c r="L449" s="1">
        <v>0</v>
      </c>
      <c r="M449" s="1">
        <v>342474.75</v>
      </c>
      <c r="N449" s="1">
        <v>53.013496398925781</v>
      </c>
      <c r="O449" s="1">
        <v>1801088</v>
      </c>
      <c r="P449" s="1">
        <v>53708</v>
      </c>
      <c r="Q449" s="1">
        <v>3.0700000000000003</v>
      </c>
      <c r="R449" s="1">
        <v>0</v>
      </c>
    </row>
    <row r="450" spans="1:20">
      <c r="A450" s="1">
        <v>121136603</v>
      </c>
      <c r="B450" s="1" t="s">
        <v>176</v>
      </c>
      <c r="C450" s="1" t="s">
        <v>173</v>
      </c>
      <c r="D450" s="1" t="s">
        <v>98</v>
      </c>
      <c r="E450" s="1">
        <v>131</v>
      </c>
      <c r="F450" s="1">
        <v>1</v>
      </c>
      <c r="G450" s="1" t="s">
        <v>16</v>
      </c>
      <c r="H450" s="1">
        <v>14971766</v>
      </c>
      <c r="I450" s="1">
        <v>229066</v>
      </c>
      <c r="J450" s="1">
        <v>1.55</v>
      </c>
      <c r="K450" s="1">
        <v>4332636</v>
      </c>
      <c r="L450" s="1">
        <v>12.416069984436035</v>
      </c>
      <c r="M450" s="1">
        <v>1997331.5</v>
      </c>
      <c r="N450" s="1">
        <v>85.527671813964844</v>
      </c>
      <c r="O450" s="1">
        <v>2499624</v>
      </c>
      <c r="P450" s="1">
        <v>142334</v>
      </c>
      <c r="Q450" s="1">
        <v>6.04</v>
      </c>
      <c r="R450" s="1">
        <v>0</v>
      </c>
    </row>
    <row r="451" spans="1:20">
      <c r="A451" s="1">
        <v>121139004</v>
      </c>
      <c r="B451" s="1" t="s">
        <v>177</v>
      </c>
      <c r="C451" s="1" t="s">
        <v>173</v>
      </c>
      <c r="D451" s="1" t="s">
        <v>98</v>
      </c>
      <c r="E451" s="1">
        <v>131</v>
      </c>
      <c r="F451" s="1">
        <v>1</v>
      </c>
      <c r="G451" s="1" t="s">
        <v>16</v>
      </c>
      <c r="H451" s="1">
        <v>4644706</v>
      </c>
      <c r="I451" s="1">
        <v>54149</v>
      </c>
      <c r="J451" s="1">
        <v>1.18</v>
      </c>
      <c r="K451" s="1">
        <v>343256</v>
      </c>
      <c r="L451" s="1">
        <v>0</v>
      </c>
      <c r="M451" s="1">
        <v>122393.609375</v>
      </c>
      <c r="N451" s="1">
        <v>55.416229248046875</v>
      </c>
      <c r="O451" s="1">
        <v>673220</v>
      </c>
      <c r="P451" s="1">
        <v>21039</v>
      </c>
      <c r="Q451" s="1">
        <v>3.2300000000000004</v>
      </c>
      <c r="R451" s="1">
        <v>0</v>
      </c>
    </row>
    <row r="452" spans="1:20">
      <c r="A452" s="1">
        <v>121390302</v>
      </c>
      <c r="B452" s="1" t="s">
        <v>371</v>
      </c>
      <c r="C452" s="1" t="s">
        <v>372</v>
      </c>
      <c r="D452" s="1" t="s">
        <v>98</v>
      </c>
      <c r="E452" s="1">
        <v>134</v>
      </c>
      <c r="F452" s="1">
        <v>1</v>
      </c>
      <c r="G452" s="1" t="s">
        <v>16</v>
      </c>
      <c r="H452" s="1">
        <v>201872710</v>
      </c>
      <c r="I452" s="1">
        <v>2476371</v>
      </c>
      <c r="J452" s="1">
        <v>1.24</v>
      </c>
      <c r="K452" s="1">
        <v>55390210</v>
      </c>
      <c r="L452" s="1">
        <v>0</v>
      </c>
      <c r="M452" s="1">
        <v>20237970</v>
      </c>
      <c r="N452" s="1">
        <v>57.572345733642578</v>
      </c>
      <c r="O452" s="1">
        <v>17830434</v>
      </c>
      <c r="P452" s="1">
        <v>451463</v>
      </c>
      <c r="Q452" s="1">
        <v>2.6</v>
      </c>
      <c r="R452" s="1">
        <v>0</v>
      </c>
    </row>
    <row r="453" spans="1:20">
      <c r="A453" s="1">
        <v>121391303</v>
      </c>
      <c r="B453" s="1" t="s">
        <v>373</v>
      </c>
      <c r="C453" s="1" t="s">
        <v>372</v>
      </c>
      <c r="D453" s="1" t="s">
        <v>98</v>
      </c>
      <c r="E453" s="1">
        <v>134</v>
      </c>
      <c r="F453" s="1">
        <v>1</v>
      </c>
      <c r="G453" s="1" t="s">
        <v>16</v>
      </c>
      <c r="H453" s="1">
        <v>6559592</v>
      </c>
      <c r="I453" s="1">
        <v>114507</v>
      </c>
      <c r="J453" s="1">
        <v>1.78</v>
      </c>
      <c r="K453" s="1">
        <v>325708</v>
      </c>
      <c r="L453" s="1">
        <v>0</v>
      </c>
      <c r="M453" s="1">
        <v>59424.44921875</v>
      </c>
      <c r="N453" s="1">
        <v>22.316230773925781</v>
      </c>
      <c r="O453" s="1">
        <v>1385009</v>
      </c>
      <c r="P453" s="1">
        <v>13848</v>
      </c>
      <c r="Q453" s="1">
        <v>1.01</v>
      </c>
      <c r="R453" s="1">
        <v>0</v>
      </c>
    </row>
    <row r="454" spans="1:20">
      <c r="A454" s="1">
        <v>121392303</v>
      </c>
      <c r="B454" s="1" t="s">
        <v>374</v>
      </c>
      <c r="C454" s="1" t="s">
        <v>372</v>
      </c>
      <c r="D454" s="1" t="s">
        <v>98</v>
      </c>
      <c r="E454" s="1">
        <v>137</v>
      </c>
      <c r="F454" s="1">
        <v>1</v>
      </c>
      <c r="G454" s="1" t="s">
        <v>16</v>
      </c>
      <c r="H454" s="1">
        <v>18107227</v>
      </c>
      <c r="I454" s="1">
        <v>202846</v>
      </c>
      <c r="J454" s="1">
        <v>1.1299999999999999</v>
      </c>
      <c r="K454" s="1">
        <v>2895741</v>
      </c>
      <c r="L454" s="1">
        <v>0</v>
      </c>
      <c r="M454" s="1">
        <v>1094921.875</v>
      </c>
      <c r="N454" s="1">
        <v>60.801326751708984</v>
      </c>
      <c r="O454" s="1">
        <v>4783582</v>
      </c>
      <c r="P454" s="1">
        <v>23029</v>
      </c>
      <c r="Q454" s="1">
        <v>0.48</v>
      </c>
      <c r="R454" s="1">
        <v>0</v>
      </c>
    </row>
    <row r="455" spans="1:20">
      <c r="A455" s="1">
        <v>121393007</v>
      </c>
      <c r="B455" s="1" t="s">
        <v>639</v>
      </c>
      <c r="C455" s="1" t="s">
        <v>372</v>
      </c>
      <c r="D455" s="1" t="s">
        <v>98</v>
      </c>
      <c r="E455" s="1">
        <v>136</v>
      </c>
      <c r="F455" s="1">
        <v>2</v>
      </c>
      <c r="G455" s="1" t="s">
        <v>594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O455" s="1">
        <v>0</v>
      </c>
      <c r="P455" s="1">
        <v>0</v>
      </c>
      <c r="Q455" s="1">
        <v>0</v>
      </c>
      <c r="R455" s="1">
        <v>3662403</v>
      </c>
      <c r="S455" s="1">
        <v>-117911</v>
      </c>
      <c r="T455" s="1">
        <v>-3.11907958984375</v>
      </c>
    </row>
    <row r="456" spans="1:20">
      <c r="A456" s="1">
        <v>121394503</v>
      </c>
      <c r="B456" s="1" t="s">
        <v>375</v>
      </c>
      <c r="C456" s="1" t="s">
        <v>372</v>
      </c>
      <c r="D456" s="1" t="s">
        <v>98</v>
      </c>
      <c r="E456" s="1">
        <v>133</v>
      </c>
      <c r="F456" s="1">
        <v>1</v>
      </c>
      <c r="G456" s="1" t="s">
        <v>16</v>
      </c>
      <c r="H456" s="1">
        <v>8385796</v>
      </c>
      <c r="I456" s="1">
        <v>95720</v>
      </c>
      <c r="J456" s="1">
        <v>1.1499999999999999</v>
      </c>
      <c r="K456" s="1">
        <v>346624</v>
      </c>
      <c r="L456" s="1">
        <v>100</v>
      </c>
      <c r="M456" s="1">
        <v>24007.900390625</v>
      </c>
      <c r="N456" s="1">
        <v>7.4416313171386719</v>
      </c>
      <c r="O456" s="1">
        <v>1744614</v>
      </c>
      <c r="P456" s="1">
        <v>81017</v>
      </c>
      <c r="Q456" s="1">
        <v>4.87</v>
      </c>
      <c r="R456" s="1">
        <v>0</v>
      </c>
    </row>
    <row r="457" spans="1:20">
      <c r="A457" s="1">
        <v>121394603</v>
      </c>
      <c r="B457" s="1" t="s">
        <v>376</v>
      </c>
      <c r="C457" s="1" t="s">
        <v>372</v>
      </c>
      <c r="D457" s="1" t="s">
        <v>98</v>
      </c>
      <c r="E457" s="1">
        <v>135</v>
      </c>
      <c r="F457" s="1">
        <v>1</v>
      </c>
      <c r="G457" s="1" t="s">
        <v>16</v>
      </c>
      <c r="H457" s="1">
        <v>6721315</v>
      </c>
      <c r="I457" s="1">
        <v>44452</v>
      </c>
      <c r="J457" s="1">
        <v>0.67</v>
      </c>
      <c r="K457" s="1">
        <v>230490</v>
      </c>
      <c r="M457" s="1">
        <v>0</v>
      </c>
      <c r="N457" s="1">
        <v>0</v>
      </c>
      <c r="O457" s="1">
        <v>1655764</v>
      </c>
      <c r="P457" s="1">
        <v>63915</v>
      </c>
      <c r="Q457" s="1">
        <v>4.0199999999999996</v>
      </c>
      <c r="R457" s="1">
        <v>0</v>
      </c>
    </row>
    <row r="458" spans="1:20">
      <c r="A458" s="1">
        <v>121395103</v>
      </c>
      <c r="B458" s="1" t="s">
        <v>377</v>
      </c>
      <c r="C458" s="1" t="s">
        <v>372</v>
      </c>
      <c r="D458" s="1" t="s">
        <v>98</v>
      </c>
      <c r="E458" s="1">
        <v>136</v>
      </c>
      <c r="F458" s="1">
        <v>1</v>
      </c>
      <c r="G458" s="1" t="s">
        <v>16</v>
      </c>
      <c r="H458" s="1">
        <v>15841251</v>
      </c>
      <c r="I458" s="1">
        <v>283217</v>
      </c>
      <c r="J458" s="1">
        <v>1.82</v>
      </c>
      <c r="K458" s="1">
        <v>531722</v>
      </c>
      <c r="M458" s="1">
        <v>0</v>
      </c>
      <c r="N458" s="1">
        <v>0</v>
      </c>
      <c r="O458" s="1">
        <v>4420919</v>
      </c>
      <c r="P458" s="1">
        <v>-38740</v>
      </c>
      <c r="Q458" s="1">
        <v>-0.86999999999999988</v>
      </c>
      <c r="R458" s="1">
        <v>0</v>
      </c>
    </row>
    <row r="459" spans="1:20">
      <c r="A459" s="1">
        <v>121395603</v>
      </c>
      <c r="B459" s="1" t="s">
        <v>378</v>
      </c>
      <c r="C459" s="1" t="s">
        <v>372</v>
      </c>
      <c r="D459" s="1" t="s">
        <v>98</v>
      </c>
      <c r="E459" s="1">
        <v>136</v>
      </c>
      <c r="F459" s="1">
        <v>1</v>
      </c>
      <c r="G459" s="1" t="s">
        <v>16</v>
      </c>
      <c r="H459" s="1">
        <v>3952778</v>
      </c>
      <c r="I459" s="1">
        <v>47722</v>
      </c>
      <c r="J459" s="1">
        <v>1.22</v>
      </c>
      <c r="K459" s="1">
        <v>103127</v>
      </c>
      <c r="M459" s="1">
        <v>0</v>
      </c>
      <c r="N459" s="1">
        <v>0</v>
      </c>
      <c r="O459" s="1">
        <v>1218267</v>
      </c>
      <c r="P459" s="1">
        <v>51888</v>
      </c>
      <c r="Q459" s="1">
        <v>4.45</v>
      </c>
      <c r="R459" s="1">
        <v>0</v>
      </c>
    </row>
    <row r="460" spans="1:20">
      <c r="A460" s="1">
        <v>121395703</v>
      </c>
      <c r="B460" s="1" t="s">
        <v>379</v>
      </c>
      <c r="C460" s="1" t="s">
        <v>372</v>
      </c>
      <c r="D460" s="1" t="s">
        <v>98</v>
      </c>
      <c r="E460" s="1">
        <v>135</v>
      </c>
      <c r="F460" s="1">
        <v>1</v>
      </c>
      <c r="G460" s="1" t="s">
        <v>16</v>
      </c>
      <c r="H460" s="1">
        <v>6208067</v>
      </c>
      <c r="I460" s="1">
        <v>61802</v>
      </c>
      <c r="J460" s="1">
        <v>1.01</v>
      </c>
      <c r="K460" s="1">
        <v>147449</v>
      </c>
      <c r="M460" s="1">
        <v>0</v>
      </c>
      <c r="N460" s="1">
        <v>0</v>
      </c>
      <c r="O460" s="1">
        <v>1349692</v>
      </c>
      <c r="P460" s="1">
        <v>31173</v>
      </c>
      <c r="Q460" s="1">
        <v>2.36</v>
      </c>
      <c r="R460" s="1">
        <v>0</v>
      </c>
    </row>
    <row r="461" spans="1:20">
      <c r="A461" s="1">
        <v>121397803</v>
      </c>
      <c r="B461" s="1" t="s">
        <v>380</v>
      </c>
      <c r="C461" s="1" t="s">
        <v>372</v>
      </c>
      <c r="D461" s="1" t="s">
        <v>98</v>
      </c>
      <c r="E461" s="1">
        <v>137</v>
      </c>
      <c r="F461" s="1">
        <v>1</v>
      </c>
      <c r="G461" s="1" t="s">
        <v>16</v>
      </c>
      <c r="H461" s="1">
        <v>14143773</v>
      </c>
      <c r="I461" s="1">
        <v>312832</v>
      </c>
      <c r="J461" s="1">
        <v>2.2599999999999998</v>
      </c>
      <c r="K461" s="1">
        <v>4172377</v>
      </c>
      <c r="L461" s="1">
        <v>0</v>
      </c>
      <c r="M461" s="1">
        <v>1578799.875</v>
      </c>
      <c r="N461" s="1">
        <v>60.873447418212891</v>
      </c>
      <c r="O461" s="1">
        <v>3256443</v>
      </c>
      <c r="P461" s="1">
        <v>105557</v>
      </c>
      <c r="Q461" s="1">
        <v>3.35</v>
      </c>
      <c r="R461" s="1">
        <v>0</v>
      </c>
    </row>
    <row r="462" spans="1:20">
      <c r="A462" s="1">
        <v>122091002</v>
      </c>
      <c r="B462" s="1" t="s">
        <v>134</v>
      </c>
      <c r="C462" s="1" t="s">
        <v>135</v>
      </c>
      <c r="D462" s="1" t="s">
        <v>136</v>
      </c>
      <c r="E462" s="1">
        <v>143</v>
      </c>
      <c r="F462" s="1">
        <v>1</v>
      </c>
      <c r="G462" s="1" t="s">
        <v>16</v>
      </c>
      <c r="H462" s="1">
        <v>22320446</v>
      </c>
      <c r="I462" s="1">
        <v>317423</v>
      </c>
      <c r="J462" s="1">
        <v>1.44</v>
      </c>
      <c r="K462" s="1">
        <v>4091604</v>
      </c>
      <c r="L462" s="1">
        <v>0</v>
      </c>
      <c r="M462" s="1">
        <v>1753706.625</v>
      </c>
      <c r="N462" s="1">
        <v>75.012130737304688</v>
      </c>
      <c r="O462" s="1">
        <v>6063611</v>
      </c>
      <c r="P462" s="1">
        <v>156944</v>
      </c>
      <c r="Q462" s="1">
        <v>2.6599999999999997</v>
      </c>
      <c r="R462" s="1">
        <v>0</v>
      </c>
    </row>
    <row r="463" spans="1:20">
      <c r="A463" s="1">
        <v>122091303</v>
      </c>
      <c r="B463" s="1" t="s">
        <v>137</v>
      </c>
      <c r="C463" s="1" t="s">
        <v>135</v>
      </c>
      <c r="D463" s="1" t="s">
        <v>136</v>
      </c>
      <c r="E463" s="1">
        <v>147</v>
      </c>
      <c r="F463" s="1">
        <v>1</v>
      </c>
      <c r="G463" s="1" t="s">
        <v>16</v>
      </c>
      <c r="H463" s="1">
        <v>7989158</v>
      </c>
      <c r="I463" s="1">
        <v>15062</v>
      </c>
      <c r="J463" s="1">
        <v>0.19</v>
      </c>
      <c r="K463" s="1">
        <v>726284</v>
      </c>
      <c r="L463" s="1">
        <v>0</v>
      </c>
      <c r="M463" s="1">
        <v>254080.875</v>
      </c>
      <c r="N463" s="1">
        <v>53.807540893554688</v>
      </c>
      <c r="O463" s="1">
        <v>1354601</v>
      </c>
      <c r="P463" s="1">
        <v>-266</v>
      </c>
      <c r="Q463" s="1">
        <v>-0.02</v>
      </c>
      <c r="R463" s="1">
        <v>0</v>
      </c>
    </row>
    <row r="464" spans="1:20">
      <c r="A464" s="1">
        <v>122091352</v>
      </c>
      <c r="B464" s="1" t="s">
        <v>138</v>
      </c>
      <c r="C464" s="1" t="s">
        <v>135</v>
      </c>
      <c r="D464" s="1" t="s">
        <v>136</v>
      </c>
      <c r="E464" s="1">
        <v>148</v>
      </c>
      <c r="F464" s="1">
        <v>1</v>
      </c>
      <c r="G464" s="1" t="s">
        <v>16</v>
      </c>
      <c r="H464" s="1">
        <v>27770746</v>
      </c>
      <c r="I464" s="1">
        <v>325859</v>
      </c>
      <c r="J464" s="1">
        <v>1.1900000000000002</v>
      </c>
      <c r="K464" s="1">
        <v>5692030</v>
      </c>
      <c r="L464" s="1">
        <v>20.923397064208984</v>
      </c>
      <c r="M464" s="1">
        <v>2331181.5</v>
      </c>
      <c r="N464" s="1">
        <v>69.362884521484375</v>
      </c>
      <c r="O464" s="1">
        <v>6798568</v>
      </c>
      <c r="P464" s="1">
        <v>163837</v>
      </c>
      <c r="Q464" s="1">
        <v>2.4699999999999998</v>
      </c>
      <c r="R464" s="1">
        <v>0</v>
      </c>
    </row>
    <row r="465" spans="1:20">
      <c r="A465" s="1">
        <v>122091457</v>
      </c>
      <c r="B465" s="1" t="s">
        <v>608</v>
      </c>
      <c r="C465" s="1" t="s">
        <v>135</v>
      </c>
      <c r="D465" s="1" t="s">
        <v>136</v>
      </c>
      <c r="E465" s="1">
        <v>145</v>
      </c>
      <c r="F465" s="1">
        <v>2</v>
      </c>
      <c r="G465" s="1" t="s">
        <v>594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O465" s="1">
        <v>0</v>
      </c>
      <c r="P465" s="1">
        <v>0</v>
      </c>
      <c r="Q465" s="1">
        <v>0</v>
      </c>
      <c r="R465" s="1">
        <v>2165744</v>
      </c>
      <c r="S465" s="1">
        <v>34817</v>
      </c>
      <c r="T465" s="1">
        <v>1.6338897943496704</v>
      </c>
    </row>
    <row r="466" spans="1:20">
      <c r="A466" s="1">
        <v>122092002</v>
      </c>
      <c r="B466" s="1" t="s">
        <v>139</v>
      </c>
      <c r="C466" s="1" t="s">
        <v>135</v>
      </c>
      <c r="D466" s="1" t="s">
        <v>136</v>
      </c>
      <c r="E466" s="1">
        <v>143</v>
      </c>
      <c r="F466" s="1">
        <v>1</v>
      </c>
      <c r="G466" s="1" t="s">
        <v>16</v>
      </c>
      <c r="H466" s="1">
        <v>15654350</v>
      </c>
      <c r="I466" s="1">
        <v>116942</v>
      </c>
      <c r="J466" s="1">
        <v>0.75</v>
      </c>
      <c r="K466" s="1">
        <v>380367</v>
      </c>
      <c r="M466" s="1">
        <v>0</v>
      </c>
      <c r="N466" s="1">
        <v>0</v>
      </c>
      <c r="O466" s="1">
        <v>3789208</v>
      </c>
      <c r="P466" s="1">
        <v>96563</v>
      </c>
      <c r="Q466" s="1">
        <v>2.62</v>
      </c>
      <c r="R466" s="1">
        <v>0</v>
      </c>
    </row>
    <row r="467" spans="1:20">
      <c r="A467" s="1">
        <v>122092102</v>
      </c>
      <c r="B467" s="1" t="s">
        <v>140</v>
      </c>
      <c r="C467" s="1" t="s">
        <v>135</v>
      </c>
      <c r="D467" s="1" t="s">
        <v>136</v>
      </c>
      <c r="E467" s="1">
        <v>145</v>
      </c>
      <c r="F467" s="1">
        <v>1</v>
      </c>
      <c r="G467" s="1" t="s">
        <v>16</v>
      </c>
      <c r="H467" s="1">
        <v>23940063</v>
      </c>
      <c r="I467" s="1">
        <v>195833</v>
      </c>
      <c r="J467" s="1">
        <v>0.82000000000000006</v>
      </c>
      <c r="K467" s="1">
        <v>1024042</v>
      </c>
      <c r="M467" s="1">
        <v>0</v>
      </c>
      <c r="N467" s="1">
        <v>0</v>
      </c>
      <c r="O467" s="1">
        <v>8022102</v>
      </c>
      <c r="P467" s="1">
        <v>83629</v>
      </c>
      <c r="Q467" s="1">
        <v>1.05</v>
      </c>
      <c r="R467" s="1">
        <v>0</v>
      </c>
    </row>
    <row r="468" spans="1:20">
      <c r="A468" s="1">
        <v>122092353</v>
      </c>
      <c r="B468" s="1" t="s">
        <v>141</v>
      </c>
      <c r="C468" s="1" t="s">
        <v>135</v>
      </c>
      <c r="D468" s="1" t="s">
        <v>136</v>
      </c>
      <c r="E468" s="1">
        <v>144</v>
      </c>
      <c r="F468" s="1">
        <v>1</v>
      </c>
      <c r="G468" s="1" t="s">
        <v>16</v>
      </c>
      <c r="H468" s="1">
        <v>17540411</v>
      </c>
      <c r="I468" s="1">
        <v>131631</v>
      </c>
      <c r="J468" s="1">
        <v>0.76</v>
      </c>
      <c r="K468" s="1">
        <v>416762</v>
      </c>
      <c r="M468" s="1">
        <v>0</v>
      </c>
      <c r="N468" s="1">
        <v>0</v>
      </c>
      <c r="O468" s="1">
        <v>6770916</v>
      </c>
      <c r="P468" s="1">
        <v>60685</v>
      </c>
      <c r="Q468" s="1">
        <v>0.89999999999999991</v>
      </c>
      <c r="R468" s="1">
        <v>0</v>
      </c>
    </row>
    <row r="469" spans="1:20">
      <c r="A469" s="1">
        <v>122097007</v>
      </c>
      <c r="B469" s="1" t="s">
        <v>609</v>
      </c>
      <c r="C469" s="1" t="s">
        <v>135</v>
      </c>
      <c r="D469" s="1" t="s">
        <v>136</v>
      </c>
      <c r="E469" s="1">
        <v>145</v>
      </c>
      <c r="F469" s="1">
        <v>2</v>
      </c>
      <c r="G469" s="1" t="s">
        <v>594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O469" s="1">
        <v>0</v>
      </c>
      <c r="P469" s="1">
        <v>0</v>
      </c>
      <c r="Q469" s="1">
        <v>0</v>
      </c>
      <c r="R469" s="1">
        <v>1135898</v>
      </c>
      <c r="S469" s="1">
        <v>33621</v>
      </c>
      <c r="T469" s="1">
        <v>3.0501408576965332</v>
      </c>
    </row>
    <row r="470" spans="1:20">
      <c r="A470" s="1">
        <v>122097203</v>
      </c>
      <c r="B470" s="1" t="s">
        <v>142</v>
      </c>
      <c r="C470" s="1" t="s">
        <v>135</v>
      </c>
      <c r="D470" s="1" t="s">
        <v>136</v>
      </c>
      <c r="E470" s="1">
        <v>147</v>
      </c>
      <c r="F470" s="1">
        <v>1</v>
      </c>
      <c r="G470" s="1" t="s">
        <v>16</v>
      </c>
      <c r="H470" s="1">
        <v>3533353</v>
      </c>
      <c r="I470" s="1">
        <v>17545</v>
      </c>
      <c r="J470" s="1">
        <v>0.5</v>
      </c>
      <c r="K470" s="1">
        <v>1119607</v>
      </c>
      <c r="M470" s="1">
        <v>0</v>
      </c>
      <c r="N470" s="1">
        <v>0</v>
      </c>
      <c r="O470" s="1">
        <v>1017816</v>
      </c>
      <c r="P470" s="1">
        <v>34627</v>
      </c>
      <c r="Q470" s="1">
        <v>3.52</v>
      </c>
      <c r="R470" s="1">
        <v>0</v>
      </c>
    </row>
    <row r="471" spans="1:20">
      <c r="A471" s="1">
        <v>122097502</v>
      </c>
      <c r="B471" s="1" t="s">
        <v>143</v>
      </c>
      <c r="C471" s="1" t="s">
        <v>135</v>
      </c>
      <c r="D471" s="1" t="s">
        <v>28</v>
      </c>
      <c r="F471" s="1">
        <v>1</v>
      </c>
      <c r="G471" s="1" t="s">
        <v>16</v>
      </c>
      <c r="H471" s="1">
        <v>19392312</v>
      </c>
      <c r="I471" s="1">
        <v>211231</v>
      </c>
      <c r="J471" s="1">
        <v>1.0999999999999999</v>
      </c>
      <c r="K471" s="1">
        <v>724051</v>
      </c>
      <c r="L471" s="1">
        <v>0</v>
      </c>
      <c r="M471" s="1">
        <v>30150.529296875</v>
      </c>
      <c r="N471" s="1">
        <v>4.3450798988342285</v>
      </c>
      <c r="O471" s="1">
        <v>8069348</v>
      </c>
      <c r="P471" s="1">
        <v>228569</v>
      </c>
      <c r="Q471" s="1">
        <v>2.92</v>
      </c>
      <c r="R471" s="1">
        <v>0</v>
      </c>
    </row>
    <row r="472" spans="1:20">
      <c r="A472" s="1">
        <v>122097604</v>
      </c>
      <c r="B472" s="1" t="s">
        <v>144</v>
      </c>
      <c r="C472" s="1" t="s">
        <v>135</v>
      </c>
      <c r="D472" s="1" t="s">
        <v>136</v>
      </c>
      <c r="E472" s="1">
        <v>145</v>
      </c>
      <c r="F472" s="1">
        <v>1</v>
      </c>
      <c r="G472" s="1" t="s">
        <v>16</v>
      </c>
      <c r="H472" s="1">
        <v>1442323</v>
      </c>
      <c r="I472" s="1">
        <v>3724</v>
      </c>
      <c r="J472" s="1">
        <v>0.26</v>
      </c>
      <c r="K472" s="1">
        <v>49442</v>
      </c>
      <c r="M472" s="1">
        <v>0</v>
      </c>
      <c r="N472" s="1">
        <v>0</v>
      </c>
      <c r="O472" s="1">
        <v>551274</v>
      </c>
      <c r="P472" s="1">
        <v>4554</v>
      </c>
      <c r="Q472" s="1">
        <v>0.83</v>
      </c>
      <c r="R472" s="1">
        <v>0</v>
      </c>
    </row>
    <row r="473" spans="1:20">
      <c r="A473" s="1">
        <v>122098003</v>
      </c>
      <c r="B473" s="1" t="s">
        <v>145</v>
      </c>
      <c r="C473" s="1" t="s">
        <v>135</v>
      </c>
      <c r="D473" s="1" t="s">
        <v>136</v>
      </c>
      <c r="E473" s="1">
        <v>148</v>
      </c>
      <c r="F473" s="1">
        <v>1</v>
      </c>
      <c r="G473" s="1" t="s">
        <v>16</v>
      </c>
      <c r="H473" s="1">
        <v>3364923</v>
      </c>
      <c r="I473" s="1">
        <v>13198</v>
      </c>
      <c r="J473" s="1">
        <v>0.38999999999999996</v>
      </c>
      <c r="K473" s="1">
        <v>67213</v>
      </c>
      <c r="M473" s="1">
        <v>0</v>
      </c>
      <c r="N473" s="1">
        <v>0</v>
      </c>
      <c r="O473" s="1">
        <v>1069931</v>
      </c>
      <c r="P473" s="1">
        <v>6816</v>
      </c>
      <c r="Q473" s="1">
        <v>0.64</v>
      </c>
      <c r="R473" s="1">
        <v>0</v>
      </c>
    </row>
    <row r="474" spans="1:20">
      <c r="A474" s="1">
        <v>122098103</v>
      </c>
      <c r="B474" s="1" t="s">
        <v>146</v>
      </c>
      <c r="C474" s="1" t="s">
        <v>135</v>
      </c>
      <c r="D474" s="1" t="s">
        <v>136</v>
      </c>
      <c r="E474" s="1">
        <v>141</v>
      </c>
      <c r="F474" s="1">
        <v>1</v>
      </c>
      <c r="G474" s="1" t="s">
        <v>16</v>
      </c>
      <c r="H474" s="1">
        <v>13698261</v>
      </c>
      <c r="I474" s="1">
        <v>127888</v>
      </c>
      <c r="J474" s="1">
        <v>0.94000000000000006</v>
      </c>
      <c r="K474" s="1">
        <v>805019</v>
      </c>
      <c r="L474" s="1">
        <v>0</v>
      </c>
      <c r="M474" s="1">
        <v>89688.1875</v>
      </c>
      <c r="N474" s="1">
        <v>12.538002014160156</v>
      </c>
      <c r="O474" s="1">
        <v>4160422</v>
      </c>
      <c r="P474" s="1">
        <v>11096</v>
      </c>
      <c r="Q474" s="1">
        <v>0.27</v>
      </c>
      <c r="R474" s="1">
        <v>0</v>
      </c>
    </row>
    <row r="475" spans="1:20">
      <c r="A475" s="1">
        <v>122098202</v>
      </c>
      <c r="B475" s="1" t="s">
        <v>147</v>
      </c>
      <c r="C475" s="1" t="s">
        <v>135</v>
      </c>
      <c r="D475" s="1" t="s">
        <v>136</v>
      </c>
      <c r="E475" s="1">
        <v>143</v>
      </c>
      <c r="F475" s="1">
        <v>1</v>
      </c>
      <c r="G475" s="1" t="s">
        <v>16</v>
      </c>
      <c r="H475" s="1">
        <v>20549285</v>
      </c>
      <c r="I475" s="1">
        <v>178366</v>
      </c>
      <c r="J475" s="1">
        <v>0.88</v>
      </c>
      <c r="K475" s="1">
        <v>783733</v>
      </c>
      <c r="M475" s="1">
        <v>0</v>
      </c>
      <c r="N475" s="1">
        <v>0</v>
      </c>
      <c r="O475" s="1">
        <v>7053206</v>
      </c>
      <c r="P475" s="1">
        <v>144439</v>
      </c>
      <c r="Q475" s="1">
        <v>2.09</v>
      </c>
      <c r="R475" s="1">
        <v>0</v>
      </c>
    </row>
    <row r="476" spans="1:20">
      <c r="A476" s="1">
        <v>122098403</v>
      </c>
      <c r="B476" s="1" t="s">
        <v>148</v>
      </c>
      <c r="C476" s="1" t="s">
        <v>135</v>
      </c>
      <c r="D476" s="1" t="s">
        <v>136</v>
      </c>
      <c r="E476" s="1">
        <v>142</v>
      </c>
      <c r="F476" s="1">
        <v>1</v>
      </c>
      <c r="G476" s="1" t="s">
        <v>16</v>
      </c>
      <c r="H476" s="1">
        <v>13798440</v>
      </c>
      <c r="I476" s="1">
        <v>147103</v>
      </c>
      <c r="J476" s="1">
        <v>1.08</v>
      </c>
      <c r="K476" s="1">
        <v>535278</v>
      </c>
      <c r="M476" s="1">
        <v>0</v>
      </c>
      <c r="N476" s="1">
        <v>0</v>
      </c>
      <c r="O476" s="1">
        <v>3706228</v>
      </c>
      <c r="P476" s="1">
        <v>96993</v>
      </c>
      <c r="Q476" s="1">
        <v>2.69</v>
      </c>
      <c r="R476" s="1">
        <v>0</v>
      </c>
    </row>
    <row r="477" spans="1:20">
      <c r="A477" s="1">
        <v>122099007</v>
      </c>
      <c r="B477" s="1" t="s">
        <v>610</v>
      </c>
      <c r="C477" s="1" t="s">
        <v>135</v>
      </c>
      <c r="D477" s="1" t="s">
        <v>136</v>
      </c>
      <c r="E477" s="1">
        <v>146</v>
      </c>
      <c r="F477" s="1">
        <v>2</v>
      </c>
      <c r="G477" s="1" t="s">
        <v>594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O477" s="1">
        <v>0</v>
      </c>
      <c r="P477" s="1">
        <v>0</v>
      </c>
      <c r="Q477" s="1">
        <v>0</v>
      </c>
      <c r="R477" s="1">
        <v>1123730</v>
      </c>
      <c r="S477" s="1">
        <v>64650</v>
      </c>
      <c r="T477" s="1">
        <v>6.1043548583984375</v>
      </c>
    </row>
    <row r="478" spans="1:20">
      <c r="A478" s="1">
        <v>123460302</v>
      </c>
      <c r="B478" s="1" t="s">
        <v>428</v>
      </c>
      <c r="C478" s="1" t="s">
        <v>429</v>
      </c>
      <c r="D478" s="1" t="s">
        <v>136</v>
      </c>
      <c r="E478" s="1">
        <v>144</v>
      </c>
      <c r="F478" s="1">
        <v>1</v>
      </c>
      <c r="G478" s="1" t="s">
        <v>16</v>
      </c>
      <c r="H478" s="1">
        <v>12265466</v>
      </c>
      <c r="I478" s="1">
        <v>240758</v>
      </c>
      <c r="J478" s="1">
        <v>2</v>
      </c>
      <c r="K478" s="1">
        <v>401756</v>
      </c>
      <c r="M478" s="1">
        <v>0</v>
      </c>
      <c r="N478" s="1">
        <v>0</v>
      </c>
      <c r="O478" s="1">
        <v>4796264</v>
      </c>
      <c r="P478" s="1">
        <v>196710</v>
      </c>
      <c r="Q478" s="1">
        <v>4.2799999999999994</v>
      </c>
      <c r="R478" s="1">
        <v>0</v>
      </c>
    </row>
    <row r="479" spans="1:20">
      <c r="A479" s="1">
        <v>123460504</v>
      </c>
      <c r="B479" s="1" t="s">
        <v>430</v>
      </c>
      <c r="C479" s="1" t="s">
        <v>429</v>
      </c>
      <c r="D479" s="1" t="s">
        <v>28</v>
      </c>
      <c r="F479" s="1">
        <v>1</v>
      </c>
      <c r="G479" s="1" t="s">
        <v>16</v>
      </c>
      <c r="H479" s="1">
        <v>34420</v>
      </c>
      <c r="I479" s="1">
        <v>-2</v>
      </c>
      <c r="J479" s="1">
        <v>-0.01</v>
      </c>
      <c r="K479" s="1">
        <v>0</v>
      </c>
      <c r="M479" s="1">
        <v>0</v>
      </c>
      <c r="O479" s="1">
        <v>6130</v>
      </c>
      <c r="P479" s="1">
        <v>0</v>
      </c>
      <c r="Q479" s="1">
        <v>0</v>
      </c>
      <c r="R479" s="1">
        <v>0</v>
      </c>
    </row>
    <row r="480" spans="1:20">
      <c r="A480" s="1">
        <v>123460957</v>
      </c>
      <c r="B480" s="1" t="s">
        <v>648</v>
      </c>
      <c r="C480" s="1" t="s">
        <v>429</v>
      </c>
      <c r="D480" s="1" t="s">
        <v>136</v>
      </c>
      <c r="E480" s="1">
        <v>146</v>
      </c>
      <c r="F480" s="1">
        <v>2</v>
      </c>
      <c r="G480" s="1" t="s">
        <v>594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O480" s="1">
        <v>0</v>
      </c>
      <c r="P480" s="1">
        <v>0</v>
      </c>
      <c r="Q480" s="1">
        <v>0</v>
      </c>
      <c r="R480" s="1">
        <v>1324910</v>
      </c>
      <c r="S480" s="1">
        <v>44020</v>
      </c>
      <c r="T480" s="1">
        <v>3.4366729259490967</v>
      </c>
    </row>
    <row r="481" spans="1:20">
      <c r="A481" s="1">
        <v>123461302</v>
      </c>
      <c r="B481" s="1" t="s">
        <v>431</v>
      </c>
      <c r="C481" s="1" t="s">
        <v>429</v>
      </c>
      <c r="D481" s="1" t="s">
        <v>136</v>
      </c>
      <c r="E481" s="1">
        <v>147</v>
      </c>
      <c r="F481" s="1">
        <v>1</v>
      </c>
      <c r="G481" s="1" t="s">
        <v>16</v>
      </c>
      <c r="H481" s="1">
        <v>7351697</v>
      </c>
      <c r="I481" s="1">
        <v>76593</v>
      </c>
      <c r="J481" s="1">
        <v>1.05</v>
      </c>
      <c r="K481" s="1">
        <v>2584766</v>
      </c>
      <c r="L481" s="1">
        <v>100</v>
      </c>
      <c r="M481" s="1">
        <v>1122189</v>
      </c>
      <c r="N481" s="1">
        <v>76.726837158203125</v>
      </c>
      <c r="O481" s="1">
        <v>3422320</v>
      </c>
      <c r="P481" s="1">
        <v>176742</v>
      </c>
      <c r="Q481" s="1">
        <v>5.45</v>
      </c>
      <c r="R481" s="1">
        <v>13437</v>
      </c>
      <c r="S481" s="1">
        <v>13437</v>
      </c>
    </row>
    <row r="482" spans="1:20">
      <c r="A482" s="1">
        <v>123461602</v>
      </c>
      <c r="B482" s="1" t="s">
        <v>432</v>
      </c>
      <c r="C482" s="1" t="s">
        <v>429</v>
      </c>
      <c r="D482" s="1" t="s">
        <v>136</v>
      </c>
      <c r="E482" s="1">
        <v>144</v>
      </c>
      <c r="F482" s="1">
        <v>1</v>
      </c>
      <c r="G482" s="1" t="s">
        <v>16</v>
      </c>
      <c r="H482" s="1">
        <v>5318677</v>
      </c>
      <c r="I482" s="1">
        <v>73810</v>
      </c>
      <c r="J482" s="1">
        <v>1.41</v>
      </c>
      <c r="K482" s="1">
        <v>169916</v>
      </c>
      <c r="M482" s="1">
        <v>0</v>
      </c>
      <c r="N482" s="1">
        <v>0</v>
      </c>
      <c r="O482" s="1">
        <v>2289138</v>
      </c>
      <c r="P482" s="1">
        <v>27089</v>
      </c>
      <c r="Q482" s="1">
        <v>1.2</v>
      </c>
      <c r="R482" s="1">
        <v>0</v>
      </c>
    </row>
    <row r="483" spans="1:20">
      <c r="A483" s="1">
        <v>123463507</v>
      </c>
      <c r="B483" s="1" t="s">
        <v>649</v>
      </c>
      <c r="C483" s="1" t="s">
        <v>429</v>
      </c>
      <c r="D483" s="1" t="s">
        <v>136</v>
      </c>
      <c r="E483" s="1">
        <v>143</v>
      </c>
      <c r="F483" s="1">
        <v>2</v>
      </c>
      <c r="G483" s="1" t="s">
        <v>594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O483" s="1">
        <v>0</v>
      </c>
      <c r="P483" s="1">
        <v>0</v>
      </c>
      <c r="Q483" s="1">
        <v>0</v>
      </c>
      <c r="R483" s="1">
        <v>795298</v>
      </c>
      <c r="S483" s="1">
        <v>64149</v>
      </c>
      <c r="T483" s="1">
        <v>8.7737245559692383</v>
      </c>
    </row>
    <row r="484" spans="1:20">
      <c r="A484" s="1">
        <v>123463603</v>
      </c>
      <c r="B484" s="1" t="s">
        <v>433</v>
      </c>
      <c r="C484" s="1" t="s">
        <v>429</v>
      </c>
      <c r="D484" s="1" t="s">
        <v>136</v>
      </c>
      <c r="E484" s="1">
        <v>147</v>
      </c>
      <c r="F484" s="1">
        <v>1</v>
      </c>
      <c r="G484" s="1" t="s">
        <v>16</v>
      </c>
      <c r="H484" s="1">
        <v>7490941</v>
      </c>
      <c r="I484" s="1">
        <v>75511</v>
      </c>
      <c r="J484" s="1">
        <v>1.02</v>
      </c>
      <c r="K484" s="1">
        <v>270230</v>
      </c>
      <c r="M484" s="1">
        <v>0</v>
      </c>
      <c r="N484" s="1">
        <v>0</v>
      </c>
      <c r="O484" s="1">
        <v>2602644</v>
      </c>
      <c r="P484" s="1">
        <v>66215</v>
      </c>
      <c r="Q484" s="1">
        <v>2.6100000000000003</v>
      </c>
      <c r="R484" s="1">
        <v>0</v>
      </c>
    </row>
    <row r="485" spans="1:20">
      <c r="A485" s="1">
        <v>123463803</v>
      </c>
      <c r="B485" s="1" t="s">
        <v>434</v>
      </c>
      <c r="C485" s="1" t="s">
        <v>429</v>
      </c>
      <c r="D485" s="1" t="s">
        <v>136</v>
      </c>
      <c r="E485" s="1">
        <v>141</v>
      </c>
      <c r="F485" s="1">
        <v>1</v>
      </c>
      <c r="G485" s="1" t="s">
        <v>16</v>
      </c>
      <c r="H485" s="1">
        <v>1149910</v>
      </c>
      <c r="I485" s="1">
        <v>17402</v>
      </c>
      <c r="J485" s="1">
        <v>1.54</v>
      </c>
      <c r="K485" s="1">
        <v>193938</v>
      </c>
      <c r="L485" s="1">
        <v>100</v>
      </c>
      <c r="M485" s="1">
        <v>85233.390625</v>
      </c>
      <c r="N485" s="1">
        <v>78.408256530761719</v>
      </c>
      <c r="O485" s="1">
        <v>395768</v>
      </c>
      <c r="P485" s="1">
        <v>14384</v>
      </c>
      <c r="Q485" s="1">
        <v>3.7699999999999996</v>
      </c>
      <c r="R485" s="1">
        <v>0</v>
      </c>
    </row>
    <row r="486" spans="1:20">
      <c r="A486" s="1">
        <v>123464502</v>
      </c>
      <c r="B486" s="1" t="s">
        <v>435</v>
      </c>
      <c r="C486" s="1" t="s">
        <v>429</v>
      </c>
      <c r="D486" s="1" t="s">
        <v>136</v>
      </c>
      <c r="E486" s="1">
        <v>146</v>
      </c>
      <c r="F486" s="1">
        <v>1</v>
      </c>
      <c r="G486" s="1" t="s">
        <v>16</v>
      </c>
      <c r="H486" s="1">
        <v>6190284</v>
      </c>
      <c r="I486" s="1">
        <v>75538</v>
      </c>
      <c r="J486" s="1">
        <v>1.24</v>
      </c>
      <c r="K486" s="1">
        <v>240611</v>
      </c>
      <c r="M486" s="1">
        <v>0</v>
      </c>
      <c r="N486" s="1">
        <v>0</v>
      </c>
      <c r="O486" s="1">
        <v>3530110</v>
      </c>
      <c r="P486" s="1">
        <v>59116</v>
      </c>
      <c r="Q486" s="1">
        <v>1.7000000000000002</v>
      </c>
      <c r="R486" s="1">
        <v>0</v>
      </c>
    </row>
    <row r="487" spans="1:20">
      <c r="A487" s="1">
        <v>123464603</v>
      </c>
      <c r="B487" s="1" t="s">
        <v>436</v>
      </c>
      <c r="C487" s="1" t="s">
        <v>429</v>
      </c>
      <c r="D487" s="1" t="s">
        <v>136</v>
      </c>
      <c r="E487" s="1">
        <v>141</v>
      </c>
      <c r="F487" s="1">
        <v>1</v>
      </c>
      <c r="G487" s="1" t="s">
        <v>16</v>
      </c>
      <c r="H487" s="1">
        <v>3854823</v>
      </c>
      <c r="I487" s="1">
        <v>46325</v>
      </c>
      <c r="J487" s="1">
        <v>1.22</v>
      </c>
      <c r="K487" s="1">
        <v>75809</v>
      </c>
      <c r="M487" s="1">
        <v>0</v>
      </c>
      <c r="N487" s="1">
        <v>0</v>
      </c>
      <c r="O487" s="1">
        <v>1090032</v>
      </c>
      <c r="P487" s="1">
        <v>88290</v>
      </c>
      <c r="Q487" s="1">
        <v>8.81</v>
      </c>
      <c r="R487" s="1">
        <v>0</v>
      </c>
    </row>
    <row r="488" spans="1:20">
      <c r="A488" s="1">
        <v>123465303</v>
      </c>
      <c r="B488" s="1" t="s">
        <v>437</v>
      </c>
      <c r="C488" s="1" t="s">
        <v>429</v>
      </c>
      <c r="D488" s="1" t="s">
        <v>136</v>
      </c>
      <c r="E488" s="1">
        <v>142</v>
      </c>
      <c r="F488" s="1">
        <v>1</v>
      </c>
      <c r="G488" s="1" t="s">
        <v>16</v>
      </c>
      <c r="H488" s="1">
        <v>8907320</v>
      </c>
      <c r="I488" s="1">
        <v>60985</v>
      </c>
      <c r="J488" s="1">
        <v>0.69</v>
      </c>
      <c r="K488" s="1">
        <v>252829</v>
      </c>
      <c r="M488" s="1">
        <v>0</v>
      </c>
      <c r="N488" s="1">
        <v>0</v>
      </c>
      <c r="O488" s="1">
        <v>2787732</v>
      </c>
      <c r="P488" s="1">
        <v>75072</v>
      </c>
      <c r="Q488" s="1">
        <v>2.77</v>
      </c>
      <c r="R488" s="1">
        <v>0</v>
      </c>
    </row>
    <row r="489" spans="1:20">
      <c r="A489" s="1">
        <v>123465507</v>
      </c>
      <c r="B489" s="1" t="s">
        <v>650</v>
      </c>
      <c r="C489" s="1" t="s">
        <v>429</v>
      </c>
      <c r="D489" s="1" t="s">
        <v>136</v>
      </c>
      <c r="E489" s="1">
        <v>142</v>
      </c>
      <c r="F489" s="1">
        <v>2</v>
      </c>
      <c r="G489" s="1" t="s">
        <v>594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O489" s="1">
        <v>0</v>
      </c>
      <c r="P489" s="1">
        <v>0</v>
      </c>
      <c r="Q489" s="1">
        <v>0</v>
      </c>
      <c r="R489" s="1">
        <v>1225628</v>
      </c>
      <c r="S489" s="1">
        <v>112181</v>
      </c>
      <c r="T489" s="1">
        <v>10.075109481811523</v>
      </c>
    </row>
    <row r="490" spans="1:20">
      <c r="A490" s="1">
        <v>123465602</v>
      </c>
      <c r="B490" s="1" t="s">
        <v>438</v>
      </c>
      <c r="C490" s="1" t="s">
        <v>429</v>
      </c>
      <c r="D490" s="1" t="s">
        <v>136</v>
      </c>
      <c r="E490" s="1">
        <v>146</v>
      </c>
      <c r="F490" s="1">
        <v>1</v>
      </c>
      <c r="G490" s="1" t="s">
        <v>16</v>
      </c>
      <c r="H490" s="1">
        <v>27424104</v>
      </c>
      <c r="I490" s="1">
        <v>366409</v>
      </c>
      <c r="J490" s="1">
        <v>1.35</v>
      </c>
      <c r="K490" s="1">
        <v>13419853</v>
      </c>
      <c r="L490" s="1">
        <v>16.77818489074707</v>
      </c>
      <c r="M490" s="1">
        <v>6066455.5</v>
      </c>
      <c r="N490" s="1">
        <v>82.498672485351563</v>
      </c>
      <c r="O490" s="1">
        <v>7122304</v>
      </c>
      <c r="P490" s="1">
        <v>239970</v>
      </c>
      <c r="Q490" s="1">
        <v>3.49</v>
      </c>
      <c r="R490" s="1">
        <v>0</v>
      </c>
    </row>
    <row r="491" spans="1:20">
      <c r="A491" s="1">
        <v>123465702</v>
      </c>
      <c r="B491" s="1" t="s">
        <v>439</v>
      </c>
      <c r="C491" s="1" t="s">
        <v>429</v>
      </c>
      <c r="D491" s="1" t="s">
        <v>136</v>
      </c>
      <c r="E491" s="1">
        <v>141</v>
      </c>
      <c r="F491" s="1">
        <v>1</v>
      </c>
      <c r="G491" s="1" t="s">
        <v>16</v>
      </c>
      <c r="H491" s="1">
        <v>18981924</v>
      </c>
      <c r="I491" s="1">
        <v>346365</v>
      </c>
      <c r="J491" s="1">
        <v>1.8599999999999999</v>
      </c>
      <c r="K491" s="1">
        <v>577539</v>
      </c>
      <c r="M491" s="1">
        <v>0</v>
      </c>
      <c r="N491" s="1">
        <v>0</v>
      </c>
      <c r="O491" s="1">
        <v>8025359</v>
      </c>
      <c r="P491" s="1">
        <v>241927</v>
      </c>
      <c r="Q491" s="1">
        <v>3.11</v>
      </c>
      <c r="R491" s="1">
        <v>0</v>
      </c>
    </row>
    <row r="492" spans="1:20">
      <c r="A492" s="1">
        <v>123466103</v>
      </c>
      <c r="B492" s="1" t="s">
        <v>440</v>
      </c>
      <c r="C492" s="1" t="s">
        <v>429</v>
      </c>
      <c r="D492" s="1" t="s">
        <v>136</v>
      </c>
      <c r="E492" s="1">
        <v>148</v>
      </c>
      <c r="F492" s="1">
        <v>1</v>
      </c>
      <c r="G492" s="1" t="s">
        <v>16</v>
      </c>
      <c r="H492" s="1">
        <v>8604362</v>
      </c>
      <c r="I492" s="1">
        <v>70276</v>
      </c>
      <c r="J492" s="1">
        <v>0.82000000000000006</v>
      </c>
      <c r="K492" s="1">
        <v>506099</v>
      </c>
      <c r="M492" s="1">
        <v>0</v>
      </c>
      <c r="N492" s="1">
        <v>0</v>
      </c>
      <c r="O492" s="1">
        <v>3234185</v>
      </c>
      <c r="P492" s="1">
        <v>163581</v>
      </c>
      <c r="Q492" s="1">
        <v>5.33</v>
      </c>
      <c r="R492" s="1">
        <v>0</v>
      </c>
    </row>
    <row r="493" spans="1:20">
      <c r="A493" s="1">
        <v>123466303</v>
      </c>
      <c r="B493" s="1" t="s">
        <v>441</v>
      </c>
      <c r="C493" s="1" t="s">
        <v>429</v>
      </c>
      <c r="D493" s="1" t="s">
        <v>136</v>
      </c>
      <c r="E493" s="1">
        <v>147</v>
      </c>
      <c r="F493" s="1">
        <v>1</v>
      </c>
      <c r="G493" s="1" t="s">
        <v>16</v>
      </c>
      <c r="H493" s="1">
        <v>10625196</v>
      </c>
      <c r="I493" s="1">
        <v>76889</v>
      </c>
      <c r="J493" s="1">
        <v>0.73</v>
      </c>
      <c r="K493" s="1">
        <v>1388342</v>
      </c>
      <c r="L493" s="1">
        <v>100</v>
      </c>
      <c r="M493" s="1">
        <v>482686.78125</v>
      </c>
      <c r="N493" s="1">
        <v>53.296966552734375</v>
      </c>
      <c r="O493" s="1">
        <v>2801950</v>
      </c>
      <c r="P493" s="1">
        <v>121288</v>
      </c>
      <c r="Q493" s="1">
        <v>4.5199999999999996</v>
      </c>
      <c r="R493" s="1">
        <v>0</v>
      </c>
    </row>
    <row r="494" spans="1:20">
      <c r="A494" s="1">
        <v>123466403</v>
      </c>
      <c r="B494" s="1" t="s">
        <v>442</v>
      </c>
      <c r="C494" s="1" t="s">
        <v>429</v>
      </c>
      <c r="D494" s="1" t="s">
        <v>28</v>
      </c>
      <c r="F494" s="1">
        <v>1</v>
      </c>
      <c r="G494" s="1" t="s">
        <v>16</v>
      </c>
      <c r="H494" s="1">
        <v>21081638</v>
      </c>
      <c r="I494" s="1">
        <v>270994</v>
      </c>
      <c r="J494" s="1">
        <v>1.3</v>
      </c>
      <c r="K494" s="1">
        <v>6940327</v>
      </c>
      <c r="L494" s="1">
        <v>54.033592224121094</v>
      </c>
      <c r="M494" s="1">
        <v>1940671.25</v>
      </c>
      <c r="N494" s="1">
        <v>38.816097259521484</v>
      </c>
      <c r="O494" s="1">
        <v>3660705</v>
      </c>
      <c r="P494" s="1">
        <v>57194</v>
      </c>
      <c r="Q494" s="1">
        <v>1.59</v>
      </c>
      <c r="R494" s="1">
        <v>243748</v>
      </c>
      <c r="S494" s="1">
        <v>3792</v>
      </c>
      <c r="T494" s="1">
        <v>1.5802897214889526</v>
      </c>
    </row>
    <row r="495" spans="1:20">
      <c r="A495" s="1">
        <v>123467103</v>
      </c>
      <c r="B495" s="1" t="s">
        <v>443</v>
      </c>
      <c r="C495" s="1" t="s">
        <v>429</v>
      </c>
      <c r="D495" s="1" t="s">
        <v>136</v>
      </c>
      <c r="E495" s="1">
        <v>143</v>
      </c>
      <c r="F495" s="1">
        <v>1</v>
      </c>
      <c r="G495" s="1" t="s">
        <v>16</v>
      </c>
      <c r="H495" s="1">
        <v>12483873</v>
      </c>
      <c r="I495" s="1">
        <v>141093</v>
      </c>
      <c r="J495" s="1">
        <v>1.1400000000000001</v>
      </c>
      <c r="K495" s="1">
        <v>524477</v>
      </c>
      <c r="M495" s="1">
        <v>0</v>
      </c>
      <c r="N495" s="1">
        <v>0</v>
      </c>
      <c r="O495" s="1">
        <v>4264593</v>
      </c>
      <c r="P495" s="1">
        <v>193999</v>
      </c>
      <c r="Q495" s="1">
        <v>4.7699999999999996</v>
      </c>
      <c r="R495" s="1">
        <v>0</v>
      </c>
    </row>
    <row r="496" spans="1:20">
      <c r="A496" s="1">
        <v>123467203</v>
      </c>
      <c r="B496" s="1" t="s">
        <v>445</v>
      </c>
      <c r="C496" s="1" t="s">
        <v>429</v>
      </c>
      <c r="D496" s="1" t="s">
        <v>136</v>
      </c>
      <c r="E496" s="1">
        <v>146</v>
      </c>
      <c r="F496" s="1">
        <v>1</v>
      </c>
      <c r="G496" s="1" t="s">
        <v>16</v>
      </c>
      <c r="H496" s="1">
        <v>2633269</v>
      </c>
      <c r="I496" s="1">
        <v>26935</v>
      </c>
      <c r="J496" s="1">
        <v>1.03</v>
      </c>
      <c r="K496" s="1">
        <v>76424</v>
      </c>
      <c r="M496" s="1">
        <v>0</v>
      </c>
      <c r="N496" s="1">
        <v>0</v>
      </c>
      <c r="O496" s="1">
        <v>1136884</v>
      </c>
      <c r="P496" s="1">
        <v>60925</v>
      </c>
      <c r="Q496" s="1">
        <v>5.66</v>
      </c>
      <c r="R496" s="1">
        <v>0</v>
      </c>
    </row>
    <row r="497" spans="1:20">
      <c r="A497" s="1">
        <v>123467303</v>
      </c>
      <c r="B497" s="1" t="s">
        <v>444</v>
      </c>
      <c r="C497" s="1" t="s">
        <v>429</v>
      </c>
      <c r="D497" s="1" t="s">
        <v>136</v>
      </c>
      <c r="E497" s="1">
        <v>142</v>
      </c>
      <c r="F497" s="1">
        <v>1</v>
      </c>
      <c r="G497" s="1" t="s">
        <v>16</v>
      </c>
      <c r="H497" s="1">
        <v>14670087</v>
      </c>
      <c r="I497" s="1">
        <v>200185</v>
      </c>
      <c r="J497" s="1">
        <v>1.38</v>
      </c>
      <c r="K497" s="1">
        <v>442498</v>
      </c>
      <c r="M497" s="1">
        <v>0</v>
      </c>
      <c r="N497" s="1">
        <v>0</v>
      </c>
      <c r="O497" s="1">
        <v>3572558</v>
      </c>
      <c r="P497" s="1">
        <v>107124</v>
      </c>
      <c r="Q497" s="1">
        <v>3.09</v>
      </c>
      <c r="R497" s="1">
        <v>0</v>
      </c>
    </row>
    <row r="498" spans="1:20">
      <c r="A498" s="1">
        <v>123468303</v>
      </c>
      <c r="B498" s="1" t="s">
        <v>446</v>
      </c>
      <c r="C498" s="1" t="s">
        <v>429</v>
      </c>
      <c r="D498" s="1" t="s">
        <v>136</v>
      </c>
      <c r="E498" s="1">
        <v>147</v>
      </c>
      <c r="F498" s="1">
        <v>1</v>
      </c>
      <c r="G498" s="1" t="s">
        <v>16</v>
      </c>
      <c r="H498" s="1">
        <v>4313235</v>
      </c>
      <c r="I498" s="1">
        <v>58397</v>
      </c>
      <c r="J498" s="1">
        <v>1.37</v>
      </c>
      <c r="K498" s="1">
        <v>142657</v>
      </c>
      <c r="M498" s="1">
        <v>0</v>
      </c>
      <c r="N498" s="1">
        <v>0</v>
      </c>
      <c r="O498" s="1">
        <v>2184378</v>
      </c>
      <c r="P498" s="1">
        <v>43254</v>
      </c>
      <c r="Q498" s="1">
        <v>2.02</v>
      </c>
      <c r="R498" s="1">
        <v>0</v>
      </c>
    </row>
    <row r="499" spans="1:20">
      <c r="A499" s="1">
        <v>123468402</v>
      </c>
      <c r="B499" s="1" t="s">
        <v>447</v>
      </c>
      <c r="C499" s="1" t="s">
        <v>429</v>
      </c>
      <c r="D499" s="1" t="s">
        <v>136</v>
      </c>
      <c r="E499" s="1">
        <v>144</v>
      </c>
      <c r="F499" s="1">
        <v>1</v>
      </c>
      <c r="G499" s="1" t="s">
        <v>16</v>
      </c>
      <c r="H499" s="1">
        <v>4700157</v>
      </c>
      <c r="I499" s="1">
        <v>83093</v>
      </c>
      <c r="J499" s="1">
        <v>1.7999999999999998</v>
      </c>
      <c r="K499" s="1">
        <v>137324</v>
      </c>
      <c r="M499" s="1">
        <v>0</v>
      </c>
      <c r="N499" s="1">
        <v>0</v>
      </c>
      <c r="O499" s="1">
        <v>1595601</v>
      </c>
      <c r="P499" s="1">
        <v>10999</v>
      </c>
      <c r="Q499" s="1">
        <v>0.69</v>
      </c>
      <c r="R499" s="1">
        <v>0</v>
      </c>
    </row>
    <row r="500" spans="1:20">
      <c r="A500" s="1">
        <v>123468503</v>
      </c>
      <c r="B500" s="1" t="s">
        <v>448</v>
      </c>
      <c r="C500" s="1" t="s">
        <v>429</v>
      </c>
      <c r="D500" s="1" t="s">
        <v>136</v>
      </c>
      <c r="E500" s="1">
        <v>141</v>
      </c>
      <c r="F500" s="1">
        <v>1</v>
      </c>
      <c r="G500" s="1" t="s">
        <v>16</v>
      </c>
      <c r="H500" s="1">
        <v>6589749</v>
      </c>
      <c r="I500" s="1">
        <v>99391</v>
      </c>
      <c r="J500" s="1">
        <v>1.53</v>
      </c>
      <c r="K500" s="1">
        <v>187164</v>
      </c>
      <c r="M500" s="1">
        <v>0</v>
      </c>
      <c r="N500" s="1">
        <v>0</v>
      </c>
      <c r="O500" s="1">
        <v>2210258</v>
      </c>
      <c r="P500" s="1">
        <v>82466</v>
      </c>
      <c r="Q500" s="1">
        <v>3.88</v>
      </c>
      <c r="R500" s="1">
        <v>0</v>
      </c>
    </row>
    <row r="501" spans="1:20">
      <c r="A501" s="1">
        <v>123468603</v>
      </c>
      <c r="B501" s="1" t="s">
        <v>449</v>
      </c>
      <c r="C501" s="1" t="s">
        <v>429</v>
      </c>
      <c r="D501" s="1" t="s">
        <v>136</v>
      </c>
      <c r="E501" s="1">
        <v>142</v>
      </c>
      <c r="F501" s="1">
        <v>1</v>
      </c>
      <c r="G501" s="1" t="s">
        <v>16</v>
      </c>
      <c r="H501" s="1">
        <v>10662099</v>
      </c>
      <c r="I501" s="1">
        <v>62015</v>
      </c>
      <c r="J501" s="1">
        <v>0.59</v>
      </c>
      <c r="K501" s="1">
        <v>378374</v>
      </c>
      <c r="M501" s="1">
        <v>0</v>
      </c>
      <c r="N501" s="1">
        <v>0</v>
      </c>
      <c r="O501" s="1">
        <v>2449118</v>
      </c>
      <c r="P501" s="1">
        <v>38099</v>
      </c>
      <c r="Q501" s="1">
        <v>1.58</v>
      </c>
      <c r="R501" s="1">
        <v>0</v>
      </c>
    </row>
    <row r="502" spans="1:20">
      <c r="A502" s="1">
        <v>123469007</v>
      </c>
      <c r="B502" s="1" t="s">
        <v>651</v>
      </c>
      <c r="C502" s="1" t="s">
        <v>429</v>
      </c>
      <c r="D502" s="1" t="s">
        <v>28</v>
      </c>
      <c r="F502" s="1">
        <v>2</v>
      </c>
      <c r="G502" s="1" t="s">
        <v>594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O502" s="1">
        <v>0</v>
      </c>
      <c r="P502" s="1">
        <v>0</v>
      </c>
      <c r="Q502" s="1">
        <v>0</v>
      </c>
      <c r="R502" s="1">
        <v>1033694</v>
      </c>
      <c r="S502" s="1">
        <v>25825</v>
      </c>
      <c r="T502" s="1">
        <v>2.5623369216918945</v>
      </c>
    </row>
    <row r="503" spans="1:20">
      <c r="A503" s="1">
        <v>123469303</v>
      </c>
      <c r="B503" s="1" t="s">
        <v>450</v>
      </c>
      <c r="C503" s="1" t="s">
        <v>429</v>
      </c>
      <c r="D503" s="1" t="s">
        <v>136</v>
      </c>
      <c r="E503" s="1">
        <v>148</v>
      </c>
      <c r="F503" s="1">
        <v>1</v>
      </c>
      <c r="G503" s="1" t="s">
        <v>16</v>
      </c>
      <c r="H503" s="1">
        <v>4787213</v>
      </c>
      <c r="I503" s="1">
        <v>90868</v>
      </c>
      <c r="J503" s="1">
        <v>1.9300000000000002</v>
      </c>
      <c r="K503" s="1">
        <v>157053</v>
      </c>
      <c r="M503" s="1">
        <v>0</v>
      </c>
      <c r="N503" s="1">
        <v>0</v>
      </c>
      <c r="O503" s="1">
        <v>2201120</v>
      </c>
      <c r="P503" s="1">
        <v>29382</v>
      </c>
      <c r="Q503" s="1">
        <v>1.35</v>
      </c>
      <c r="R503" s="1">
        <v>0</v>
      </c>
    </row>
    <row r="504" spans="1:20">
      <c r="A504" s="1">
        <v>124150503</v>
      </c>
      <c r="B504" s="1" t="s">
        <v>183</v>
      </c>
      <c r="C504" s="1" t="s">
        <v>184</v>
      </c>
      <c r="D504" s="1" t="s">
        <v>185</v>
      </c>
      <c r="E504" s="1">
        <v>186</v>
      </c>
      <c r="F504" s="1">
        <v>1</v>
      </c>
      <c r="G504" s="1" t="s">
        <v>16</v>
      </c>
      <c r="H504" s="1">
        <v>17835566</v>
      </c>
      <c r="I504" s="1">
        <v>116661</v>
      </c>
      <c r="J504" s="1">
        <v>0.66</v>
      </c>
      <c r="K504" s="1">
        <v>4695325</v>
      </c>
      <c r="L504" s="1">
        <v>0</v>
      </c>
      <c r="M504" s="1">
        <v>1970323.875</v>
      </c>
      <c r="N504" s="1">
        <v>72.305435180664063</v>
      </c>
      <c r="O504" s="1">
        <v>3693125</v>
      </c>
      <c r="P504" s="1">
        <v>76329</v>
      </c>
      <c r="Q504" s="1">
        <v>2.11</v>
      </c>
      <c r="R504" s="1">
        <v>0</v>
      </c>
    </row>
    <row r="505" spans="1:20">
      <c r="A505" s="1">
        <v>124151607</v>
      </c>
      <c r="B505" s="1" t="s">
        <v>616</v>
      </c>
      <c r="C505" s="1" t="s">
        <v>184</v>
      </c>
      <c r="D505" s="1" t="s">
        <v>28</v>
      </c>
      <c r="F505" s="1">
        <v>2</v>
      </c>
      <c r="G505" s="1" t="s">
        <v>594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O505" s="1">
        <v>0</v>
      </c>
      <c r="P505" s="1">
        <v>0</v>
      </c>
      <c r="Q505" s="1">
        <v>0</v>
      </c>
      <c r="R505" s="1">
        <v>3554358</v>
      </c>
      <c r="S505" s="1">
        <v>288019</v>
      </c>
      <c r="T505" s="1">
        <v>8.8177928924560547</v>
      </c>
    </row>
    <row r="506" spans="1:20">
      <c r="A506" s="1">
        <v>124151902</v>
      </c>
      <c r="B506" s="1" t="s">
        <v>186</v>
      </c>
      <c r="C506" s="1" t="s">
        <v>184</v>
      </c>
      <c r="D506" s="1" t="s">
        <v>185</v>
      </c>
      <c r="E506" s="1">
        <v>186</v>
      </c>
      <c r="F506" s="1">
        <v>1</v>
      </c>
      <c r="G506" s="1" t="s">
        <v>16</v>
      </c>
      <c r="H506" s="1">
        <v>35621701</v>
      </c>
      <c r="I506" s="1">
        <v>364764</v>
      </c>
      <c r="J506" s="1">
        <v>1.03</v>
      </c>
      <c r="K506" s="1">
        <v>10861320</v>
      </c>
      <c r="L506" s="1">
        <v>20.743722915649414</v>
      </c>
      <c r="M506" s="1">
        <v>4878745</v>
      </c>
      <c r="N506" s="1">
        <v>81.549247741699219</v>
      </c>
      <c r="O506" s="1">
        <v>8574236</v>
      </c>
      <c r="P506" s="1">
        <v>237485</v>
      </c>
      <c r="Q506" s="1">
        <v>2.85</v>
      </c>
      <c r="R506" s="1">
        <v>0</v>
      </c>
    </row>
    <row r="507" spans="1:20">
      <c r="A507" s="1">
        <v>124152003</v>
      </c>
      <c r="B507" s="1" t="s">
        <v>187</v>
      </c>
      <c r="C507" s="1" t="s">
        <v>184</v>
      </c>
      <c r="D507" s="1" t="s">
        <v>185</v>
      </c>
      <c r="E507" s="1">
        <v>184</v>
      </c>
      <c r="F507" s="1">
        <v>1</v>
      </c>
      <c r="G507" s="1" t="s">
        <v>16</v>
      </c>
      <c r="H507" s="1">
        <v>19682418</v>
      </c>
      <c r="I507" s="1">
        <v>218697</v>
      </c>
      <c r="J507" s="1">
        <v>1.1199999999999999</v>
      </c>
      <c r="K507" s="1">
        <v>2927405</v>
      </c>
      <c r="L507" s="1">
        <v>0</v>
      </c>
      <c r="M507" s="1">
        <v>1026230.4375</v>
      </c>
      <c r="N507" s="1">
        <v>53.978755950927734</v>
      </c>
      <c r="O507" s="1">
        <v>7379622</v>
      </c>
      <c r="P507" s="1">
        <v>505720</v>
      </c>
      <c r="Q507" s="1">
        <v>7.3599999999999994</v>
      </c>
      <c r="R507" s="1">
        <v>0</v>
      </c>
    </row>
    <row r="508" spans="1:20">
      <c r="A508" s="1">
        <v>124153503</v>
      </c>
      <c r="B508" s="1" t="s">
        <v>188</v>
      </c>
      <c r="C508" s="1" t="s">
        <v>184</v>
      </c>
      <c r="D508" s="1" t="s">
        <v>185</v>
      </c>
      <c r="E508" s="1">
        <v>182</v>
      </c>
      <c r="F508" s="1">
        <v>1</v>
      </c>
      <c r="G508" s="1" t="s">
        <v>16</v>
      </c>
      <c r="H508" s="1">
        <v>4467801</v>
      </c>
      <c r="I508" s="1">
        <v>48226</v>
      </c>
      <c r="J508" s="1">
        <v>1.0900000000000001</v>
      </c>
      <c r="K508" s="1">
        <v>136602</v>
      </c>
      <c r="M508" s="1">
        <v>0</v>
      </c>
      <c r="N508" s="1">
        <v>0</v>
      </c>
      <c r="O508" s="1">
        <v>1674279</v>
      </c>
      <c r="P508" s="1">
        <v>19754</v>
      </c>
      <c r="Q508" s="1">
        <v>1.1900000000000002</v>
      </c>
      <c r="R508" s="1">
        <v>0</v>
      </c>
    </row>
    <row r="509" spans="1:20">
      <c r="A509" s="1">
        <v>124154003</v>
      </c>
      <c r="B509" s="1" t="s">
        <v>189</v>
      </c>
      <c r="C509" s="1" t="s">
        <v>184</v>
      </c>
      <c r="D509" s="1" t="s">
        <v>185</v>
      </c>
      <c r="E509" s="1">
        <v>184</v>
      </c>
      <c r="F509" s="1">
        <v>1</v>
      </c>
      <c r="G509" s="1" t="s">
        <v>16</v>
      </c>
      <c r="H509" s="1">
        <v>8556967</v>
      </c>
      <c r="I509" s="1">
        <v>82922</v>
      </c>
      <c r="J509" s="1">
        <v>0.98</v>
      </c>
      <c r="K509" s="1">
        <v>916439</v>
      </c>
      <c r="L509" s="1">
        <v>0</v>
      </c>
      <c r="M509" s="1">
        <v>7911.009765625</v>
      </c>
      <c r="N509" s="1">
        <v>0.87075024843215942</v>
      </c>
      <c r="O509" s="1">
        <v>2200657</v>
      </c>
      <c r="P509" s="1">
        <v>57419</v>
      </c>
      <c r="Q509" s="1">
        <v>2.68</v>
      </c>
      <c r="R509" s="1">
        <v>0</v>
      </c>
    </row>
    <row r="510" spans="1:20">
      <c r="A510" s="1">
        <v>124156503</v>
      </c>
      <c r="B510" s="1" t="s">
        <v>190</v>
      </c>
      <c r="C510" s="1" t="s">
        <v>184</v>
      </c>
      <c r="D510" s="1" t="s">
        <v>185</v>
      </c>
      <c r="E510" s="1">
        <v>184</v>
      </c>
      <c r="F510" s="1">
        <v>1</v>
      </c>
      <c r="G510" s="1" t="s">
        <v>16</v>
      </c>
      <c r="H510" s="1">
        <v>7850044</v>
      </c>
      <c r="I510" s="1">
        <v>68762</v>
      </c>
      <c r="J510" s="1">
        <v>0.88</v>
      </c>
      <c r="K510" s="1">
        <v>483306</v>
      </c>
      <c r="L510" s="1">
        <v>100</v>
      </c>
      <c r="M510" s="1">
        <v>82409.5625</v>
      </c>
      <c r="N510" s="1">
        <v>20.55632209777832</v>
      </c>
      <c r="O510" s="1">
        <v>1828971</v>
      </c>
      <c r="P510" s="1">
        <v>88774</v>
      </c>
      <c r="Q510" s="1">
        <v>5.0999999999999996</v>
      </c>
      <c r="R510" s="1">
        <v>198637</v>
      </c>
      <c r="S510" s="1">
        <v>-6616</v>
      </c>
      <c r="T510" s="1">
        <v>-3.2233390808105469</v>
      </c>
    </row>
    <row r="511" spans="1:20">
      <c r="A511" s="1">
        <v>124156603</v>
      </c>
      <c r="B511" s="1" t="s">
        <v>191</v>
      </c>
      <c r="C511" s="1" t="s">
        <v>184</v>
      </c>
      <c r="D511" s="1" t="s">
        <v>185</v>
      </c>
      <c r="E511" s="1">
        <v>182</v>
      </c>
      <c r="F511" s="1">
        <v>1</v>
      </c>
      <c r="G511" s="1" t="s">
        <v>16</v>
      </c>
      <c r="H511" s="1">
        <v>9088175</v>
      </c>
      <c r="I511" s="1">
        <v>116380</v>
      </c>
      <c r="J511" s="1">
        <v>1.3</v>
      </c>
      <c r="K511" s="1">
        <v>292196</v>
      </c>
      <c r="M511" s="1">
        <v>0</v>
      </c>
      <c r="N511" s="1">
        <v>0</v>
      </c>
      <c r="O511" s="1">
        <v>2967554</v>
      </c>
      <c r="P511" s="1">
        <v>196960</v>
      </c>
      <c r="Q511" s="1">
        <v>7.1099999999999994</v>
      </c>
      <c r="R511" s="1">
        <v>0</v>
      </c>
    </row>
    <row r="512" spans="1:20">
      <c r="A512" s="1">
        <v>124156703</v>
      </c>
      <c r="B512" s="1" t="s">
        <v>192</v>
      </c>
      <c r="C512" s="1" t="s">
        <v>184</v>
      </c>
      <c r="D512" s="1" t="s">
        <v>185</v>
      </c>
      <c r="E512" s="1">
        <v>186</v>
      </c>
      <c r="F512" s="1">
        <v>1</v>
      </c>
      <c r="G512" s="1" t="s">
        <v>16</v>
      </c>
      <c r="H512" s="1">
        <v>16872308</v>
      </c>
      <c r="I512" s="1">
        <v>95133</v>
      </c>
      <c r="J512" s="1">
        <v>0.57000000000000006</v>
      </c>
      <c r="K512" s="1">
        <v>3997556</v>
      </c>
      <c r="L512" s="1">
        <v>0</v>
      </c>
      <c r="M512" s="1">
        <v>1712451.625</v>
      </c>
      <c r="N512" s="1">
        <v>74.939750671386719</v>
      </c>
      <c r="O512" s="1">
        <v>3238890</v>
      </c>
      <c r="P512" s="1">
        <v>105134</v>
      </c>
      <c r="Q512" s="1">
        <v>3.35</v>
      </c>
      <c r="R512" s="1">
        <v>0</v>
      </c>
    </row>
    <row r="513" spans="1:20">
      <c r="A513" s="1">
        <v>124157203</v>
      </c>
      <c r="B513" s="1" t="s">
        <v>193</v>
      </c>
      <c r="C513" s="1" t="s">
        <v>184</v>
      </c>
      <c r="D513" s="1" t="s">
        <v>185</v>
      </c>
      <c r="E513" s="1">
        <v>182</v>
      </c>
      <c r="F513" s="1">
        <v>1</v>
      </c>
      <c r="G513" s="1" t="s">
        <v>16</v>
      </c>
      <c r="H513" s="1">
        <v>7297877</v>
      </c>
      <c r="I513" s="1">
        <v>81283</v>
      </c>
      <c r="J513" s="1">
        <v>1.1299999999999999</v>
      </c>
      <c r="K513" s="1">
        <v>127795</v>
      </c>
      <c r="M513" s="1">
        <v>0</v>
      </c>
      <c r="N513" s="1">
        <v>0</v>
      </c>
      <c r="O513" s="1">
        <v>1945169</v>
      </c>
      <c r="P513" s="1">
        <v>55705</v>
      </c>
      <c r="Q513" s="1">
        <v>2.9499999999999997</v>
      </c>
      <c r="R513" s="1">
        <v>0</v>
      </c>
    </row>
    <row r="514" spans="1:20">
      <c r="A514" s="1">
        <v>124157802</v>
      </c>
      <c r="B514" s="1" t="s">
        <v>194</v>
      </c>
      <c r="C514" s="1" t="s">
        <v>184</v>
      </c>
      <c r="D514" s="1" t="s">
        <v>185</v>
      </c>
      <c r="E514" s="1">
        <v>182</v>
      </c>
      <c r="F514" s="1">
        <v>1</v>
      </c>
      <c r="G514" s="1" t="s">
        <v>16</v>
      </c>
      <c r="H514" s="1">
        <v>5797376</v>
      </c>
      <c r="I514" s="1">
        <v>75166</v>
      </c>
      <c r="J514" s="1">
        <v>1.31</v>
      </c>
      <c r="K514" s="1">
        <v>199614</v>
      </c>
      <c r="M514" s="1">
        <v>0</v>
      </c>
      <c r="N514" s="1">
        <v>0</v>
      </c>
      <c r="O514" s="1">
        <v>2636047</v>
      </c>
      <c r="P514" s="1">
        <v>38324</v>
      </c>
      <c r="Q514" s="1">
        <v>1.48</v>
      </c>
      <c r="R514" s="1">
        <v>0</v>
      </c>
    </row>
    <row r="515" spans="1:20">
      <c r="A515" s="1">
        <v>124158503</v>
      </c>
      <c r="B515" s="1" t="s">
        <v>195</v>
      </c>
      <c r="C515" s="1" t="s">
        <v>184</v>
      </c>
      <c r="D515" s="1" t="s">
        <v>185</v>
      </c>
      <c r="E515" s="1">
        <v>184</v>
      </c>
      <c r="F515" s="1">
        <v>1</v>
      </c>
      <c r="G515" s="1" t="s">
        <v>16</v>
      </c>
      <c r="H515" s="1">
        <v>4608738</v>
      </c>
      <c r="I515" s="1">
        <v>40571</v>
      </c>
      <c r="J515" s="1">
        <v>0.89</v>
      </c>
      <c r="K515" s="1">
        <v>127325</v>
      </c>
      <c r="M515" s="1">
        <v>0</v>
      </c>
      <c r="N515" s="1">
        <v>0</v>
      </c>
      <c r="O515" s="1">
        <v>1916310</v>
      </c>
      <c r="P515" s="1">
        <v>31837</v>
      </c>
      <c r="Q515" s="1">
        <v>1.69</v>
      </c>
      <c r="R515" s="1">
        <v>0</v>
      </c>
    </row>
    <row r="516" spans="1:20">
      <c r="A516" s="1">
        <v>124159002</v>
      </c>
      <c r="B516" s="1" t="s">
        <v>196</v>
      </c>
      <c r="C516" s="1" t="s">
        <v>184</v>
      </c>
      <c r="D516" s="1" t="s">
        <v>185</v>
      </c>
      <c r="E516" s="1">
        <v>184</v>
      </c>
      <c r="F516" s="1">
        <v>1</v>
      </c>
      <c r="G516" s="1" t="s">
        <v>16</v>
      </c>
      <c r="H516" s="1">
        <v>13884881</v>
      </c>
      <c r="I516" s="1">
        <v>199119</v>
      </c>
      <c r="J516" s="1">
        <v>1.4500000000000002</v>
      </c>
      <c r="K516" s="1">
        <v>399095</v>
      </c>
      <c r="M516" s="1">
        <v>0</v>
      </c>
      <c r="N516" s="1">
        <v>0</v>
      </c>
      <c r="O516" s="1">
        <v>5666126</v>
      </c>
      <c r="P516" s="1">
        <v>56698</v>
      </c>
      <c r="Q516" s="1">
        <v>1.01</v>
      </c>
      <c r="R516" s="1">
        <v>0</v>
      </c>
    </row>
    <row r="517" spans="1:20">
      <c r="A517" s="1">
        <v>125231232</v>
      </c>
      <c r="B517" s="1" t="s">
        <v>248</v>
      </c>
      <c r="C517" s="1" t="s">
        <v>249</v>
      </c>
      <c r="D517" s="1" t="s">
        <v>185</v>
      </c>
      <c r="E517" s="1">
        <v>181</v>
      </c>
      <c r="F517" s="1">
        <v>1</v>
      </c>
      <c r="G517" s="1" t="s">
        <v>16</v>
      </c>
      <c r="H517" s="1">
        <v>107552413</v>
      </c>
      <c r="I517" s="1">
        <v>744841</v>
      </c>
      <c r="J517" s="1">
        <v>0.70000000000000007</v>
      </c>
      <c r="K517" s="1">
        <v>12597350</v>
      </c>
      <c r="L517" s="1">
        <v>0</v>
      </c>
      <c r="M517" s="1">
        <v>5588198</v>
      </c>
      <c r="N517" s="1">
        <v>79.727157592773438</v>
      </c>
      <c r="O517" s="1">
        <v>8035559</v>
      </c>
      <c r="P517" s="1">
        <v>135903</v>
      </c>
      <c r="Q517" s="1">
        <v>1.72</v>
      </c>
      <c r="R517" s="1">
        <v>389701</v>
      </c>
      <c r="S517" s="1">
        <v>-102959</v>
      </c>
      <c r="T517" s="1">
        <v>-20.898591995239258</v>
      </c>
    </row>
    <row r="518" spans="1:20">
      <c r="A518" s="1">
        <v>125231303</v>
      </c>
      <c r="B518" s="1" t="s">
        <v>250</v>
      </c>
      <c r="C518" s="1" t="s">
        <v>249</v>
      </c>
      <c r="D518" s="1" t="s">
        <v>185</v>
      </c>
      <c r="E518" s="1">
        <v>181</v>
      </c>
      <c r="F518" s="1">
        <v>1</v>
      </c>
      <c r="G518" s="1" t="s">
        <v>16</v>
      </c>
      <c r="H518" s="1">
        <v>13583398</v>
      </c>
      <c r="I518" s="1">
        <v>174936</v>
      </c>
      <c r="J518" s="1">
        <v>1.3</v>
      </c>
      <c r="K518" s="1">
        <v>3482336</v>
      </c>
      <c r="L518" s="1">
        <v>100</v>
      </c>
      <c r="M518" s="1">
        <v>1470470.5</v>
      </c>
      <c r="N518" s="1">
        <v>73.08990478515625</v>
      </c>
      <c r="O518" s="1">
        <v>3687478</v>
      </c>
      <c r="P518" s="1">
        <v>53859</v>
      </c>
      <c r="Q518" s="1">
        <v>1.48</v>
      </c>
      <c r="R518" s="1">
        <v>0</v>
      </c>
    </row>
    <row r="519" spans="1:20">
      <c r="A519" s="1">
        <v>125232407</v>
      </c>
      <c r="B519" s="1" t="s">
        <v>624</v>
      </c>
      <c r="C519" s="1" t="s">
        <v>249</v>
      </c>
      <c r="D519" s="1" t="s">
        <v>28</v>
      </c>
      <c r="F519" s="1">
        <v>2</v>
      </c>
      <c r="G519" s="1" t="s">
        <v>594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O519" s="1">
        <v>0</v>
      </c>
      <c r="P519" s="1">
        <v>0</v>
      </c>
      <c r="Q519" s="1">
        <v>0</v>
      </c>
      <c r="R519" s="1">
        <v>2254471</v>
      </c>
      <c r="S519" s="1">
        <v>183548</v>
      </c>
      <c r="T519" s="1">
        <v>8.8631010055541992</v>
      </c>
    </row>
    <row r="520" spans="1:20">
      <c r="A520" s="1">
        <v>125234103</v>
      </c>
      <c r="B520" s="1" t="s">
        <v>251</v>
      </c>
      <c r="C520" s="1" t="s">
        <v>249</v>
      </c>
      <c r="D520" s="1" t="s">
        <v>185</v>
      </c>
      <c r="E520" s="1">
        <v>183</v>
      </c>
      <c r="F520" s="1">
        <v>1</v>
      </c>
      <c r="G520" s="1" t="s">
        <v>16</v>
      </c>
      <c r="H520" s="1">
        <v>6095291</v>
      </c>
      <c r="I520" s="1">
        <v>78595</v>
      </c>
      <c r="J520" s="1">
        <v>1.31</v>
      </c>
      <c r="K520" s="1">
        <v>327809</v>
      </c>
      <c r="M520" s="1">
        <v>0</v>
      </c>
      <c r="N520" s="1">
        <v>0</v>
      </c>
      <c r="O520" s="1">
        <v>2315223</v>
      </c>
      <c r="P520" s="1">
        <v>-91250</v>
      </c>
      <c r="Q520" s="1">
        <v>-3.7900000000000005</v>
      </c>
      <c r="R520" s="1">
        <v>0</v>
      </c>
    </row>
    <row r="521" spans="1:20">
      <c r="A521" s="1">
        <v>125234502</v>
      </c>
      <c r="B521" s="1" t="s">
        <v>252</v>
      </c>
      <c r="C521" s="1" t="s">
        <v>249</v>
      </c>
      <c r="D521" s="1" t="s">
        <v>185</v>
      </c>
      <c r="E521" s="1">
        <v>185</v>
      </c>
      <c r="F521" s="1">
        <v>1</v>
      </c>
      <c r="G521" s="1" t="s">
        <v>16</v>
      </c>
      <c r="H521" s="1">
        <v>6560603</v>
      </c>
      <c r="I521" s="1">
        <v>107188</v>
      </c>
      <c r="J521" s="1">
        <v>1.66</v>
      </c>
      <c r="K521" s="1">
        <v>192476</v>
      </c>
      <c r="M521" s="1">
        <v>0</v>
      </c>
      <c r="N521" s="1">
        <v>0</v>
      </c>
      <c r="O521" s="1">
        <v>3034716</v>
      </c>
      <c r="P521" s="1">
        <v>-4235</v>
      </c>
      <c r="Q521" s="1">
        <v>-0.13999999999999999</v>
      </c>
      <c r="R521" s="1">
        <v>0</v>
      </c>
    </row>
    <row r="522" spans="1:20">
      <c r="A522" s="1">
        <v>125235103</v>
      </c>
      <c r="B522" s="1" t="s">
        <v>253</v>
      </c>
      <c r="C522" s="1" t="s">
        <v>249</v>
      </c>
      <c r="D522" s="1" t="s">
        <v>185</v>
      </c>
      <c r="E522" s="1">
        <v>181</v>
      </c>
      <c r="F522" s="1">
        <v>1</v>
      </c>
      <c r="G522" s="1" t="s">
        <v>16</v>
      </c>
      <c r="H522" s="1">
        <v>13721354</v>
      </c>
      <c r="I522" s="1">
        <v>309678</v>
      </c>
      <c r="J522" s="1">
        <v>2.31</v>
      </c>
      <c r="K522" s="1">
        <v>2213057</v>
      </c>
      <c r="L522" s="1">
        <v>54.704681396484375</v>
      </c>
      <c r="M522" s="1">
        <v>579080</v>
      </c>
      <c r="N522" s="1">
        <v>35.439914703369141</v>
      </c>
      <c r="O522" s="1">
        <v>3242579</v>
      </c>
      <c r="P522" s="1">
        <v>36064</v>
      </c>
      <c r="Q522" s="1">
        <v>1.1199999999999999</v>
      </c>
      <c r="R522" s="1">
        <v>0</v>
      </c>
    </row>
    <row r="523" spans="1:20">
      <c r="A523" s="1">
        <v>125235502</v>
      </c>
      <c r="B523" s="1" t="s">
        <v>254</v>
      </c>
      <c r="C523" s="1" t="s">
        <v>249</v>
      </c>
      <c r="D523" s="1" t="s">
        <v>185</v>
      </c>
      <c r="E523" s="1">
        <v>183</v>
      </c>
      <c r="F523" s="1">
        <v>1</v>
      </c>
      <c r="G523" s="1" t="s">
        <v>16</v>
      </c>
      <c r="H523" s="1">
        <v>3804423</v>
      </c>
      <c r="I523" s="1">
        <v>50435</v>
      </c>
      <c r="J523" s="1">
        <v>1.34</v>
      </c>
      <c r="K523" s="1">
        <v>115566</v>
      </c>
      <c r="M523" s="1">
        <v>0</v>
      </c>
      <c r="N523" s="1">
        <v>0</v>
      </c>
      <c r="O523" s="1">
        <v>1806984</v>
      </c>
      <c r="P523" s="1">
        <v>18466</v>
      </c>
      <c r="Q523" s="1">
        <v>1.03</v>
      </c>
      <c r="R523" s="1">
        <v>0</v>
      </c>
    </row>
    <row r="524" spans="1:20">
      <c r="A524" s="1">
        <v>125236903</v>
      </c>
      <c r="B524" s="1" t="s">
        <v>255</v>
      </c>
      <c r="C524" s="1" t="s">
        <v>249</v>
      </c>
      <c r="D524" s="1" t="s">
        <v>185</v>
      </c>
      <c r="E524" s="1">
        <v>185</v>
      </c>
      <c r="F524" s="1">
        <v>1</v>
      </c>
      <c r="G524" s="1" t="s">
        <v>16</v>
      </c>
      <c r="H524" s="1">
        <v>8169535</v>
      </c>
      <c r="I524" s="1">
        <v>98622</v>
      </c>
      <c r="J524" s="1">
        <v>1.22</v>
      </c>
      <c r="K524" s="1">
        <v>883823</v>
      </c>
      <c r="L524" s="1">
        <v>0</v>
      </c>
      <c r="M524" s="1">
        <v>264443.375</v>
      </c>
      <c r="N524" s="1">
        <v>42.694881439208984</v>
      </c>
      <c r="O524" s="1">
        <v>2693670</v>
      </c>
      <c r="P524" s="1">
        <v>14312</v>
      </c>
      <c r="Q524" s="1">
        <v>0.53</v>
      </c>
      <c r="R524" s="1">
        <v>0</v>
      </c>
    </row>
    <row r="525" spans="1:20">
      <c r="A525" s="1">
        <v>125237603</v>
      </c>
      <c r="B525" s="1" t="s">
        <v>256</v>
      </c>
      <c r="C525" s="1" t="s">
        <v>249</v>
      </c>
      <c r="D525" s="1" t="s">
        <v>185</v>
      </c>
      <c r="E525" s="1">
        <v>185</v>
      </c>
      <c r="F525" s="1">
        <v>1</v>
      </c>
      <c r="G525" s="1" t="s">
        <v>16</v>
      </c>
      <c r="H525" s="1">
        <v>3276283</v>
      </c>
      <c r="I525" s="1">
        <v>40857</v>
      </c>
      <c r="J525" s="1">
        <v>1.26</v>
      </c>
      <c r="K525" s="1">
        <v>113925</v>
      </c>
      <c r="M525" s="1">
        <v>0</v>
      </c>
      <c r="N525" s="1">
        <v>0</v>
      </c>
      <c r="O525" s="1">
        <v>1416812</v>
      </c>
      <c r="P525" s="1">
        <v>14961</v>
      </c>
      <c r="Q525" s="1">
        <v>1.0699999999999998</v>
      </c>
      <c r="R525" s="1">
        <v>0</v>
      </c>
    </row>
    <row r="526" spans="1:20">
      <c r="A526" s="1">
        <v>125237702</v>
      </c>
      <c r="B526" s="1" t="s">
        <v>257</v>
      </c>
      <c r="C526" s="1" t="s">
        <v>249</v>
      </c>
      <c r="D526" s="1" t="s">
        <v>185</v>
      </c>
      <c r="E526" s="1">
        <v>183</v>
      </c>
      <c r="F526" s="1">
        <v>1</v>
      </c>
      <c r="G526" s="1" t="s">
        <v>16</v>
      </c>
      <c r="H526" s="1">
        <v>16410986</v>
      </c>
      <c r="I526" s="1">
        <v>210336</v>
      </c>
      <c r="J526" s="1">
        <v>1.3</v>
      </c>
      <c r="K526" s="1">
        <v>2964691</v>
      </c>
      <c r="L526" s="1">
        <v>100</v>
      </c>
      <c r="M526" s="1">
        <v>962798.125</v>
      </c>
      <c r="N526" s="1">
        <v>48.094387054443359</v>
      </c>
      <c r="O526" s="1">
        <v>5564672</v>
      </c>
      <c r="P526" s="1">
        <v>185918</v>
      </c>
      <c r="Q526" s="1">
        <v>3.46</v>
      </c>
      <c r="R526" s="1">
        <v>0</v>
      </c>
    </row>
    <row r="527" spans="1:20">
      <c r="A527" s="1">
        <v>125237903</v>
      </c>
      <c r="B527" s="1" t="s">
        <v>258</v>
      </c>
      <c r="C527" s="1" t="s">
        <v>249</v>
      </c>
      <c r="D527" s="1" t="s">
        <v>185</v>
      </c>
      <c r="E527" s="1">
        <v>185</v>
      </c>
      <c r="F527" s="1">
        <v>1</v>
      </c>
      <c r="G527" s="1" t="s">
        <v>16</v>
      </c>
      <c r="H527" s="1">
        <v>4643958</v>
      </c>
      <c r="I527" s="1">
        <v>73792</v>
      </c>
      <c r="J527" s="1">
        <v>1.6099999999999999</v>
      </c>
      <c r="K527" s="1">
        <v>140258</v>
      </c>
      <c r="M527" s="1">
        <v>0</v>
      </c>
      <c r="N527" s="1">
        <v>0</v>
      </c>
      <c r="O527" s="1">
        <v>1995370</v>
      </c>
      <c r="P527" s="1">
        <v>19576</v>
      </c>
      <c r="Q527" s="1">
        <v>0.9900000000000001</v>
      </c>
      <c r="R527" s="1">
        <v>0</v>
      </c>
    </row>
    <row r="528" spans="1:20">
      <c r="A528" s="1">
        <v>125238402</v>
      </c>
      <c r="B528" s="1" t="s">
        <v>259</v>
      </c>
      <c r="C528" s="1" t="s">
        <v>249</v>
      </c>
      <c r="D528" s="1" t="s">
        <v>185</v>
      </c>
      <c r="E528" s="1">
        <v>186</v>
      </c>
      <c r="F528" s="1">
        <v>1</v>
      </c>
      <c r="G528" s="1" t="s">
        <v>16</v>
      </c>
      <c r="H528" s="1">
        <v>30246175</v>
      </c>
      <c r="I528" s="1">
        <v>453839</v>
      </c>
      <c r="J528" s="1">
        <v>1.52</v>
      </c>
      <c r="K528" s="1">
        <v>9227363</v>
      </c>
      <c r="L528" s="1">
        <v>38.911403656005859</v>
      </c>
      <c r="M528" s="1">
        <v>4169630</v>
      </c>
      <c r="N528" s="1">
        <v>82.440689086914063</v>
      </c>
      <c r="O528" s="1">
        <v>4297880</v>
      </c>
      <c r="P528" s="1">
        <v>127214</v>
      </c>
      <c r="Q528" s="1">
        <v>3.05</v>
      </c>
      <c r="R528" s="1">
        <v>0</v>
      </c>
    </row>
    <row r="529" spans="1:20">
      <c r="A529" s="1">
        <v>125238502</v>
      </c>
      <c r="B529" s="1" t="s">
        <v>260</v>
      </c>
      <c r="C529" s="1" t="s">
        <v>249</v>
      </c>
      <c r="D529" s="1" t="s">
        <v>185</v>
      </c>
      <c r="E529" s="1">
        <v>183</v>
      </c>
      <c r="F529" s="1">
        <v>1</v>
      </c>
      <c r="G529" s="1" t="s">
        <v>16</v>
      </c>
      <c r="H529" s="1">
        <v>5335356</v>
      </c>
      <c r="I529" s="1">
        <v>91129</v>
      </c>
      <c r="J529" s="1">
        <v>1.7399999999999998</v>
      </c>
      <c r="K529" s="1">
        <v>239989</v>
      </c>
      <c r="M529" s="1">
        <v>0</v>
      </c>
      <c r="N529" s="1">
        <v>0</v>
      </c>
      <c r="O529" s="1">
        <v>2546006</v>
      </c>
      <c r="P529" s="1">
        <v>36857</v>
      </c>
      <c r="Q529" s="1">
        <v>1.47</v>
      </c>
      <c r="R529" s="1">
        <v>0</v>
      </c>
    </row>
    <row r="530" spans="1:20">
      <c r="A530" s="1">
        <v>125239452</v>
      </c>
      <c r="B530" s="1" t="s">
        <v>261</v>
      </c>
      <c r="C530" s="1" t="s">
        <v>249</v>
      </c>
      <c r="D530" s="1" t="s">
        <v>185</v>
      </c>
      <c r="E530" s="1">
        <v>183</v>
      </c>
      <c r="F530" s="1">
        <v>1</v>
      </c>
      <c r="G530" s="1" t="s">
        <v>16</v>
      </c>
      <c r="H530" s="1">
        <v>64712630</v>
      </c>
      <c r="I530" s="1">
        <v>771649</v>
      </c>
      <c r="J530" s="1">
        <v>1.21</v>
      </c>
      <c r="K530" s="1">
        <v>18269019</v>
      </c>
      <c r="L530" s="1">
        <v>9.6516132354736328</v>
      </c>
      <c r="M530" s="1">
        <v>8097621.5</v>
      </c>
      <c r="N530" s="1">
        <v>79.611686706542969</v>
      </c>
      <c r="O530" s="1">
        <v>12044181</v>
      </c>
      <c r="P530" s="1">
        <v>275059</v>
      </c>
      <c r="Q530" s="1">
        <v>2.34</v>
      </c>
      <c r="R530" s="1">
        <v>0</v>
      </c>
    </row>
    <row r="531" spans="1:20">
      <c r="A531" s="1">
        <v>125239603</v>
      </c>
      <c r="B531" s="1" t="s">
        <v>262</v>
      </c>
      <c r="C531" s="1" t="s">
        <v>249</v>
      </c>
      <c r="D531" s="1" t="s">
        <v>185</v>
      </c>
      <c r="E531" s="1">
        <v>181</v>
      </c>
      <c r="F531" s="1">
        <v>1</v>
      </c>
      <c r="G531" s="1" t="s">
        <v>16</v>
      </c>
      <c r="H531" s="1">
        <v>4900591</v>
      </c>
      <c r="I531" s="1">
        <v>59099</v>
      </c>
      <c r="J531" s="1">
        <v>1.22</v>
      </c>
      <c r="K531" s="1">
        <v>989227</v>
      </c>
      <c r="L531" s="1">
        <v>100</v>
      </c>
      <c r="M531" s="1">
        <v>368137.96875</v>
      </c>
      <c r="N531" s="1">
        <v>59.272975921630859</v>
      </c>
      <c r="O531" s="1">
        <v>2554195</v>
      </c>
      <c r="P531" s="1">
        <v>83833</v>
      </c>
      <c r="Q531" s="1">
        <v>3.39</v>
      </c>
      <c r="R531" s="1">
        <v>0</v>
      </c>
    </row>
    <row r="532" spans="1:20">
      <c r="A532" s="1">
        <v>125239652</v>
      </c>
      <c r="B532" s="1" t="s">
        <v>263</v>
      </c>
      <c r="C532" s="1" t="s">
        <v>249</v>
      </c>
      <c r="D532" s="1" t="s">
        <v>185</v>
      </c>
      <c r="E532" s="1">
        <v>181</v>
      </c>
      <c r="F532" s="1">
        <v>1</v>
      </c>
      <c r="G532" s="1" t="s">
        <v>16</v>
      </c>
      <c r="H532" s="1">
        <v>35538335</v>
      </c>
      <c r="I532" s="1">
        <v>394257</v>
      </c>
      <c r="J532" s="1">
        <v>1.1199999999999999</v>
      </c>
      <c r="K532" s="1">
        <v>9894502</v>
      </c>
      <c r="L532" s="1">
        <v>27.744338989257813</v>
      </c>
      <c r="M532" s="1">
        <v>4382376.5</v>
      </c>
      <c r="N532" s="1">
        <v>79.504295349121094</v>
      </c>
      <c r="O532" s="1">
        <v>6533734</v>
      </c>
      <c r="P532" s="1">
        <v>108780</v>
      </c>
      <c r="Q532" s="1">
        <v>1.69</v>
      </c>
      <c r="R532" s="1">
        <v>0</v>
      </c>
    </row>
    <row r="533" spans="1:20">
      <c r="A533" s="1">
        <v>126514007</v>
      </c>
      <c r="B533" s="1" t="s">
        <v>655</v>
      </c>
      <c r="C533" s="1" t="s">
        <v>475</v>
      </c>
      <c r="D533" s="1" t="s">
        <v>28</v>
      </c>
      <c r="F533" s="1">
        <v>2</v>
      </c>
      <c r="G533" s="1" t="s">
        <v>594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O533" s="1">
        <v>0</v>
      </c>
      <c r="P533" s="1">
        <v>0</v>
      </c>
      <c r="Q533" s="1">
        <v>0</v>
      </c>
      <c r="R533" s="1">
        <v>10691588</v>
      </c>
      <c r="S533" s="1">
        <v>-474882</v>
      </c>
      <c r="T533" s="1">
        <v>-4.2527494430541992</v>
      </c>
    </row>
    <row r="534" spans="1:20">
      <c r="A534" s="1">
        <v>126515001</v>
      </c>
      <c r="B534" s="1" t="s">
        <v>474</v>
      </c>
      <c r="C534" s="1" t="s">
        <v>475</v>
      </c>
      <c r="D534" s="1" t="s">
        <v>28</v>
      </c>
      <c r="F534" s="1">
        <v>1</v>
      </c>
      <c r="G534" s="1" t="s">
        <v>16</v>
      </c>
      <c r="H534" s="1">
        <v>1550113780</v>
      </c>
      <c r="I534" s="1">
        <v>12522592</v>
      </c>
      <c r="J534" s="1">
        <v>0.80999999999999994</v>
      </c>
      <c r="K534" s="1">
        <v>316278395</v>
      </c>
      <c r="L534" s="1">
        <v>0</v>
      </c>
      <c r="M534" s="1">
        <v>136706544</v>
      </c>
      <c r="N534" s="1">
        <v>76.129158020019531</v>
      </c>
      <c r="O534" s="1">
        <v>185181760</v>
      </c>
      <c r="P534" s="1">
        <v>5613585</v>
      </c>
      <c r="Q534" s="1">
        <v>3.1300000000000003</v>
      </c>
      <c r="R534" s="1">
        <v>0</v>
      </c>
    </row>
    <row r="535" spans="1:20">
      <c r="A535" s="1">
        <v>127040503</v>
      </c>
      <c r="B535" s="1" t="s">
        <v>74</v>
      </c>
      <c r="C535" s="1" t="s">
        <v>75</v>
      </c>
      <c r="D535" s="1" t="s">
        <v>76</v>
      </c>
      <c r="E535" s="1">
        <v>156</v>
      </c>
      <c r="F535" s="1">
        <v>1</v>
      </c>
      <c r="G535" s="1" t="s">
        <v>16</v>
      </c>
      <c r="H535" s="1">
        <v>15028900</v>
      </c>
      <c r="I535" s="1">
        <v>81074</v>
      </c>
      <c r="J535" s="1">
        <v>0.54</v>
      </c>
      <c r="K535" s="1">
        <v>2193495</v>
      </c>
      <c r="L535" s="1">
        <v>0</v>
      </c>
      <c r="M535" s="1">
        <v>939544.8125</v>
      </c>
      <c r="N535" s="1">
        <v>74.926803588867188</v>
      </c>
      <c r="O535" s="1">
        <v>1716684</v>
      </c>
      <c r="P535" s="1">
        <v>56217</v>
      </c>
      <c r="Q535" s="1">
        <v>3.39</v>
      </c>
      <c r="R535" s="1">
        <v>0</v>
      </c>
    </row>
    <row r="536" spans="1:20">
      <c r="A536" s="1">
        <v>127040703</v>
      </c>
      <c r="B536" s="1" t="s">
        <v>77</v>
      </c>
      <c r="C536" s="1" t="s">
        <v>75</v>
      </c>
      <c r="D536" s="1" t="s">
        <v>76</v>
      </c>
      <c r="E536" s="1">
        <v>156</v>
      </c>
      <c r="F536" s="1">
        <v>1</v>
      </c>
      <c r="G536" s="1" t="s">
        <v>16</v>
      </c>
      <c r="H536" s="1">
        <v>13051029</v>
      </c>
      <c r="I536" s="1">
        <v>107471</v>
      </c>
      <c r="J536" s="1">
        <v>0.83</v>
      </c>
      <c r="K536" s="1">
        <v>2909240</v>
      </c>
      <c r="L536" s="1">
        <v>0</v>
      </c>
      <c r="M536" s="1">
        <v>1118156.25</v>
      </c>
      <c r="N536" s="1">
        <v>62.429027557373047</v>
      </c>
      <c r="O536" s="1">
        <v>3012522</v>
      </c>
      <c r="P536" s="1">
        <v>52854</v>
      </c>
      <c r="Q536" s="1">
        <v>1.79</v>
      </c>
      <c r="R536" s="1">
        <v>0</v>
      </c>
    </row>
    <row r="537" spans="1:20">
      <c r="A537" s="1">
        <v>127041203</v>
      </c>
      <c r="B537" s="1" t="s">
        <v>78</v>
      </c>
      <c r="C537" s="1" t="s">
        <v>75</v>
      </c>
      <c r="D537" s="1" t="s">
        <v>76</v>
      </c>
      <c r="E537" s="1">
        <v>156</v>
      </c>
      <c r="F537" s="1">
        <v>1</v>
      </c>
      <c r="G537" s="1" t="s">
        <v>16</v>
      </c>
      <c r="H537" s="1">
        <v>7037729</v>
      </c>
      <c r="I537" s="1">
        <v>61505</v>
      </c>
      <c r="J537" s="1">
        <v>0.88</v>
      </c>
      <c r="K537" s="1">
        <v>1437949</v>
      </c>
      <c r="L537" s="1">
        <v>0</v>
      </c>
      <c r="M537" s="1">
        <v>599006.625</v>
      </c>
      <c r="N537" s="1">
        <v>71.400215148925781</v>
      </c>
      <c r="O537" s="1">
        <v>1432045</v>
      </c>
      <c r="P537" s="1">
        <v>36627</v>
      </c>
      <c r="Q537" s="1">
        <v>2.62</v>
      </c>
      <c r="R537" s="1">
        <v>0</v>
      </c>
    </row>
    <row r="538" spans="1:20">
      <c r="A538" s="1">
        <v>127041307</v>
      </c>
      <c r="B538" s="1" t="s">
        <v>602</v>
      </c>
      <c r="C538" s="1" t="s">
        <v>75</v>
      </c>
      <c r="D538" s="1" t="s">
        <v>76</v>
      </c>
      <c r="E538" s="1">
        <v>156</v>
      </c>
      <c r="F538" s="1">
        <v>2</v>
      </c>
      <c r="G538" s="1" t="s">
        <v>594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O538" s="1">
        <v>0</v>
      </c>
      <c r="P538" s="1">
        <v>0</v>
      </c>
      <c r="Q538" s="1">
        <v>0</v>
      </c>
      <c r="R538" s="1">
        <v>1363855</v>
      </c>
      <c r="S538" s="1">
        <v>62314</v>
      </c>
      <c r="T538" s="1">
        <v>4.7877092361450195</v>
      </c>
    </row>
    <row r="539" spans="1:20">
      <c r="A539" s="1">
        <v>127041503</v>
      </c>
      <c r="B539" s="1" t="s">
        <v>79</v>
      </c>
      <c r="C539" s="1" t="s">
        <v>75</v>
      </c>
      <c r="D539" s="1" t="s">
        <v>76</v>
      </c>
      <c r="E539" s="1">
        <v>155</v>
      </c>
      <c r="F539" s="1">
        <v>1</v>
      </c>
      <c r="G539" s="1" t="s">
        <v>16</v>
      </c>
      <c r="H539" s="1">
        <v>16098866</v>
      </c>
      <c r="I539" s="1">
        <v>144153</v>
      </c>
      <c r="J539" s="1">
        <v>0.89999999999999991</v>
      </c>
      <c r="K539" s="1">
        <v>2946000</v>
      </c>
      <c r="L539" s="1">
        <v>0</v>
      </c>
      <c r="M539" s="1">
        <v>1280845.25</v>
      </c>
      <c r="N539" s="1">
        <v>76.920494079589844</v>
      </c>
      <c r="O539" s="1">
        <v>2354746</v>
      </c>
      <c r="P539" s="1">
        <v>90138</v>
      </c>
      <c r="Q539" s="1">
        <v>3.9800000000000004</v>
      </c>
      <c r="R539" s="1">
        <v>0</v>
      </c>
    </row>
    <row r="540" spans="1:20">
      <c r="A540" s="1">
        <v>127041603</v>
      </c>
      <c r="B540" s="1" t="s">
        <v>80</v>
      </c>
      <c r="C540" s="1" t="s">
        <v>75</v>
      </c>
      <c r="D540" s="1" t="s">
        <v>76</v>
      </c>
      <c r="E540" s="1">
        <v>155</v>
      </c>
      <c r="F540" s="1">
        <v>1</v>
      </c>
      <c r="G540" s="1" t="s">
        <v>16</v>
      </c>
      <c r="H540" s="1">
        <v>10417552</v>
      </c>
      <c r="I540" s="1">
        <v>57911</v>
      </c>
      <c r="J540" s="1">
        <v>0.55999999999999994</v>
      </c>
      <c r="K540" s="1">
        <v>1144620</v>
      </c>
      <c r="L540" s="1">
        <v>0</v>
      </c>
      <c r="M540" s="1">
        <v>392615.8125</v>
      </c>
      <c r="N540" s="1">
        <v>52.209259033203125</v>
      </c>
      <c r="O540" s="1">
        <v>2115521</v>
      </c>
      <c r="P540" s="1">
        <v>42321</v>
      </c>
      <c r="Q540" s="1">
        <v>2.04</v>
      </c>
      <c r="R540" s="1">
        <v>86857</v>
      </c>
      <c r="S540" s="1">
        <v>3701</v>
      </c>
      <c r="T540" s="1">
        <v>4.4506711959838867</v>
      </c>
    </row>
    <row r="541" spans="1:20">
      <c r="A541" s="1">
        <v>127042003</v>
      </c>
      <c r="B541" s="1" t="s">
        <v>81</v>
      </c>
      <c r="C541" s="1" t="s">
        <v>75</v>
      </c>
      <c r="D541" s="1" t="s">
        <v>76</v>
      </c>
      <c r="E541" s="1">
        <v>153</v>
      </c>
      <c r="F541" s="1">
        <v>1</v>
      </c>
      <c r="G541" s="1" t="s">
        <v>16</v>
      </c>
      <c r="H541" s="1">
        <v>10030211</v>
      </c>
      <c r="I541" s="1">
        <v>71245</v>
      </c>
      <c r="J541" s="1">
        <v>0.72</v>
      </c>
      <c r="K541" s="1">
        <v>1051551</v>
      </c>
      <c r="L541" s="1">
        <v>0</v>
      </c>
      <c r="M541" s="1">
        <v>363752.875</v>
      </c>
      <c r="N541" s="1">
        <v>52.886577606201172</v>
      </c>
      <c r="O541" s="1">
        <v>1946200</v>
      </c>
      <c r="P541" s="1">
        <v>34750</v>
      </c>
      <c r="Q541" s="1">
        <v>1.82</v>
      </c>
      <c r="R541" s="1">
        <v>0</v>
      </c>
    </row>
    <row r="542" spans="1:20">
      <c r="A542" s="1">
        <v>127042853</v>
      </c>
      <c r="B542" s="1" t="s">
        <v>82</v>
      </c>
      <c r="C542" s="1" t="s">
        <v>75</v>
      </c>
      <c r="D542" s="1" t="s">
        <v>76</v>
      </c>
      <c r="E542" s="1">
        <v>156</v>
      </c>
      <c r="F542" s="1">
        <v>1</v>
      </c>
      <c r="G542" s="1" t="s">
        <v>16</v>
      </c>
      <c r="H542" s="1">
        <v>9218389</v>
      </c>
      <c r="I542" s="1">
        <v>32471</v>
      </c>
      <c r="J542" s="1">
        <v>0.35000000000000003</v>
      </c>
      <c r="K542" s="1">
        <v>1467593</v>
      </c>
      <c r="L542" s="1">
        <v>0</v>
      </c>
      <c r="M542" s="1">
        <v>599400.875</v>
      </c>
      <c r="N542" s="1">
        <v>69.040115356445313</v>
      </c>
      <c r="O542" s="1">
        <v>1381118</v>
      </c>
      <c r="P542" s="1">
        <v>27612</v>
      </c>
      <c r="Q542" s="1">
        <v>2.04</v>
      </c>
      <c r="R542" s="1">
        <v>0</v>
      </c>
    </row>
    <row r="543" spans="1:20">
      <c r="A543" s="1">
        <v>127044103</v>
      </c>
      <c r="B543" s="1" t="s">
        <v>83</v>
      </c>
      <c r="C543" s="1" t="s">
        <v>75</v>
      </c>
      <c r="D543" s="1" t="s">
        <v>76</v>
      </c>
      <c r="E543" s="1">
        <v>153</v>
      </c>
      <c r="F543" s="1">
        <v>1</v>
      </c>
      <c r="G543" s="1" t="s">
        <v>16</v>
      </c>
      <c r="H543" s="1">
        <v>10960682</v>
      </c>
      <c r="I543" s="1">
        <v>73963</v>
      </c>
      <c r="J543" s="1">
        <v>0.67999999999999994</v>
      </c>
      <c r="K543" s="1">
        <v>669458</v>
      </c>
      <c r="L543" s="1">
        <v>0</v>
      </c>
      <c r="M543" s="1">
        <v>6967.35986328125</v>
      </c>
      <c r="N543" s="1">
        <v>1.0516918897628784</v>
      </c>
      <c r="O543" s="1">
        <v>2366360</v>
      </c>
      <c r="P543" s="1">
        <v>47792</v>
      </c>
      <c r="Q543" s="1">
        <v>2.06</v>
      </c>
      <c r="R543" s="1">
        <v>0</v>
      </c>
    </row>
    <row r="544" spans="1:20">
      <c r="A544" s="1">
        <v>127045303</v>
      </c>
      <c r="B544" s="1" t="s">
        <v>84</v>
      </c>
      <c r="C544" s="1" t="s">
        <v>75</v>
      </c>
      <c r="D544" s="1" t="s">
        <v>76</v>
      </c>
      <c r="E544" s="1">
        <v>153</v>
      </c>
      <c r="F544" s="1">
        <v>1</v>
      </c>
      <c r="G544" s="1" t="s">
        <v>16</v>
      </c>
      <c r="H544" s="1">
        <v>3836665</v>
      </c>
      <c r="I544" s="1">
        <v>24099</v>
      </c>
      <c r="J544" s="1">
        <v>0.63</v>
      </c>
      <c r="K544" s="1">
        <v>378241</v>
      </c>
      <c r="L544" s="1">
        <v>0</v>
      </c>
      <c r="M544" s="1">
        <v>137493.1875</v>
      </c>
      <c r="N544" s="1">
        <v>57.110877990722656</v>
      </c>
      <c r="O544" s="1">
        <v>336221</v>
      </c>
      <c r="P544" s="1">
        <v>1390</v>
      </c>
      <c r="Q544" s="1">
        <v>0.42</v>
      </c>
      <c r="R544" s="1">
        <v>0</v>
      </c>
    </row>
    <row r="545" spans="1:20">
      <c r="A545" s="1">
        <v>127045653</v>
      </c>
      <c r="B545" s="1" t="s">
        <v>85</v>
      </c>
      <c r="C545" s="1" t="s">
        <v>75</v>
      </c>
      <c r="D545" s="1" t="s">
        <v>76</v>
      </c>
      <c r="E545" s="1">
        <v>156</v>
      </c>
      <c r="F545" s="1">
        <v>1</v>
      </c>
      <c r="G545" s="1" t="s">
        <v>16</v>
      </c>
      <c r="H545" s="1">
        <v>13091838</v>
      </c>
      <c r="I545" s="1">
        <v>60716</v>
      </c>
      <c r="J545" s="1">
        <v>0.47000000000000003</v>
      </c>
      <c r="K545" s="1">
        <v>1357028</v>
      </c>
      <c r="L545" s="1">
        <v>0</v>
      </c>
      <c r="M545" s="1">
        <v>512725.8125</v>
      </c>
      <c r="N545" s="1">
        <v>60.727760314941406</v>
      </c>
      <c r="O545" s="1">
        <v>1955613</v>
      </c>
      <c r="P545" s="1">
        <v>49714</v>
      </c>
      <c r="Q545" s="1">
        <v>2.6100000000000003</v>
      </c>
      <c r="R545" s="1">
        <v>0</v>
      </c>
    </row>
    <row r="546" spans="1:20">
      <c r="A546" s="1">
        <v>127045853</v>
      </c>
      <c r="B546" s="1" t="s">
        <v>86</v>
      </c>
      <c r="C546" s="1" t="s">
        <v>75</v>
      </c>
      <c r="D546" s="1" t="s">
        <v>76</v>
      </c>
      <c r="E546" s="1">
        <v>155</v>
      </c>
      <c r="F546" s="1">
        <v>1</v>
      </c>
      <c r="G546" s="1" t="s">
        <v>16</v>
      </c>
      <c r="H546" s="1">
        <v>8474499</v>
      </c>
      <c r="I546" s="1">
        <v>37294</v>
      </c>
      <c r="J546" s="1">
        <v>0.44</v>
      </c>
      <c r="K546" s="1">
        <v>608739</v>
      </c>
      <c r="L546" s="1">
        <v>0</v>
      </c>
      <c r="M546" s="1">
        <v>159444.796875</v>
      </c>
      <c r="N546" s="1">
        <v>35.487838745117188</v>
      </c>
      <c r="O546" s="1">
        <v>1482215</v>
      </c>
      <c r="P546" s="1">
        <v>32806</v>
      </c>
      <c r="Q546" s="1">
        <v>2.2599999999999998</v>
      </c>
      <c r="R546" s="1">
        <v>0</v>
      </c>
    </row>
    <row r="547" spans="1:20">
      <c r="A547" s="1">
        <v>127046903</v>
      </c>
      <c r="B547" s="1" t="s">
        <v>87</v>
      </c>
      <c r="C547" s="1" t="s">
        <v>75</v>
      </c>
      <c r="D547" s="1" t="s">
        <v>76</v>
      </c>
      <c r="E547" s="1">
        <v>151</v>
      </c>
      <c r="F547" s="1">
        <v>1</v>
      </c>
      <c r="G547" s="1" t="s">
        <v>16</v>
      </c>
      <c r="H547" s="1">
        <v>8223232</v>
      </c>
      <c r="I547" s="1">
        <v>99761</v>
      </c>
      <c r="J547" s="1">
        <v>1.23</v>
      </c>
      <c r="K547" s="1">
        <v>183274</v>
      </c>
      <c r="M547" s="1">
        <v>0</v>
      </c>
      <c r="N547" s="1">
        <v>0</v>
      </c>
      <c r="O547" s="1">
        <v>1143781</v>
      </c>
      <c r="P547" s="1">
        <v>39572</v>
      </c>
      <c r="Q547" s="1">
        <v>3.58</v>
      </c>
      <c r="R547" s="1">
        <v>0</v>
      </c>
    </row>
    <row r="548" spans="1:20">
      <c r="A548" s="1">
        <v>127047404</v>
      </c>
      <c r="B548" s="1" t="s">
        <v>88</v>
      </c>
      <c r="C548" s="1" t="s">
        <v>75</v>
      </c>
      <c r="D548" s="1" t="s">
        <v>76</v>
      </c>
      <c r="E548" s="1">
        <v>153</v>
      </c>
      <c r="F548" s="1">
        <v>1</v>
      </c>
      <c r="G548" s="1" t="s">
        <v>16</v>
      </c>
      <c r="H548" s="1">
        <v>10820897</v>
      </c>
      <c r="I548" s="1">
        <v>19249</v>
      </c>
      <c r="J548" s="1">
        <v>0.18</v>
      </c>
      <c r="K548" s="1">
        <v>188678</v>
      </c>
      <c r="M548" s="1">
        <v>0</v>
      </c>
      <c r="N548" s="1">
        <v>0</v>
      </c>
      <c r="O548" s="1">
        <v>918308</v>
      </c>
      <c r="P548" s="1">
        <v>19750</v>
      </c>
      <c r="Q548" s="1">
        <v>2.1999999999999997</v>
      </c>
      <c r="R548" s="1">
        <v>0</v>
      </c>
    </row>
    <row r="549" spans="1:20">
      <c r="A549" s="1">
        <v>127049303</v>
      </c>
      <c r="B549" s="1" t="s">
        <v>89</v>
      </c>
      <c r="C549" s="1" t="s">
        <v>75</v>
      </c>
      <c r="D549" s="1" t="s">
        <v>76</v>
      </c>
      <c r="E549" s="1">
        <v>155</v>
      </c>
      <c r="F549" s="1">
        <v>1</v>
      </c>
      <c r="G549" s="1" t="s">
        <v>16</v>
      </c>
      <c r="H549" s="1">
        <v>6156227</v>
      </c>
      <c r="I549" s="1">
        <v>32666</v>
      </c>
      <c r="J549" s="1">
        <v>0.53</v>
      </c>
      <c r="K549" s="1">
        <v>237862</v>
      </c>
      <c r="L549" s="1">
        <v>0</v>
      </c>
      <c r="M549" s="1">
        <v>48303.48046875</v>
      </c>
      <c r="N549" s="1">
        <v>25.482093811035156</v>
      </c>
      <c r="O549" s="1">
        <v>836470</v>
      </c>
      <c r="P549" s="1">
        <v>27828</v>
      </c>
      <c r="Q549" s="1">
        <v>3.44</v>
      </c>
      <c r="R549" s="1">
        <v>0</v>
      </c>
    </row>
    <row r="550" spans="1:20">
      <c r="A550" s="1">
        <v>128030603</v>
      </c>
      <c r="B550" s="1" t="s">
        <v>68</v>
      </c>
      <c r="C550" s="1" t="s">
        <v>69</v>
      </c>
      <c r="D550" s="1" t="s">
        <v>70</v>
      </c>
      <c r="E550" s="1">
        <v>126</v>
      </c>
      <c r="F550" s="1">
        <v>1</v>
      </c>
      <c r="G550" s="1" t="s">
        <v>16</v>
      </c>
      <c r="H550" s="1">
        <v>9781164</v>
      </c>
      <c r="I550" s="1">
        <v>63179</v>
      </c>
      <c r="J550" s="1">
        <v>0.65</v>
      </c>
      <c r="K550" s="1">
        <v>291543</v>
      </c>
      <c r="L550" s="1">
        <v>0</v>
      </c>
      <c r="M550" s="1">
        <v>6228.93994140625</v>
      </c>
      <c r="N550" s="1">
        <v>2.1831872463226318</v>
      </c>
      <c r="O550" s="1">
        <v>1489146</v>
      </c>
      <c r="P550" s="1">
        <v>53565</v>
      </c>
      <c r="Q550" s="1">
        <v>3.73</v>
      </c>
      <c r="R550" s="1">
        <v>0</v>
      </c>
    </row>
    <row r="551" spans="1:20">
      <c r="A551" s="1">
        <v>128030852</v>
      </c>
      <c r="B551" s="1" t="s">
        <v>71</v>
      </c>
      <c r="C551" s="1" t="s">
        <v>69</v>
      </c>
      <c r="D551" s="1" t="s">
        <v>70</v>
      </c>
      <c r="E551" s="1">
        <v>126</v>
      </c>
      <c r="F551" s="1">
        <v>1</v>
      </c>
      <c r="G551" s="1" t="s">
        <v>16</v>
      </c>
      <c r="H551" s="1">
        <v>35206248</v>
      </c>
      <c r="I551" s="1">
        <v>145965</v>
      </c>
      <c r="J551" s="1">
        <v>0.42</v>
      </c>
      <c r="K551" s="1">
        <v>2547908</v>
      </c>
      <c r="L551" s="1">
        <v>0</v>
      </c>
      <c r="M551" s="1">
        <v>729453</v>
      </c>
      <c r="N551" s="1">
        <v>40.113887786865234</v>
      </c>
      <c r="O551" s="1">
        <v>6436173</v>
      </c>
      <c r="P551" s="1">
        <v>221629</v>
      </c>
      <c r="Q551" s="1">
        <v>3.5700000000000003</v>
      </c>
      <c r="R551" s="1">
        <v>0</v>
      </c>
    </row>
    <row r="552" spans="1:20">
      <c r="A552" s="1">
        <v>128033053</v>
      </c>
      <c r="B552" s="1" t="s">
        <v>72</v>
      </c>
      <c r="C552" s="1" t="s">
        <v>69</v>
      </c>
      <c r="D552" s="1" t="s">
        <v>70</v>
      </c>
      <c r="E552" s="1">
        <v>126</v>
      </c>
      <c r="F552" s="1">
        <v>1</v>
      </c>
      <c r="G552" s="1" t="s">
        <v>16</v>
      </c>
      <c r="H552" s="1">
        <v>8146663</v>
      </c>
      <c r="I552" s="1">
        <v>65103</v>
      </c>
      <c r="J552" s="1">
        <v>0.80999999999999994</v>
      </c>
      <c r="K552" s="1">
        <v>864556</v>
      </c>
      <c r="L552" s="1">
        <v>0</v>
      </c>
      <c r="M552" s="1">
        <v>295363.59375</v>
      </c>
      <c r="N552" s="1">
        <v>51.891696929931641</v>
      </c>
      <c r="O552" s="1">
        <v>1482040</v>
      </c>
      <c r="P552" s="1">
        <v>40204</v>
      </c>
      <c r="Q552" s="1">
        <v>2.79</v>
      </c>
      <c r="R552" s="1">
        <v>0</v>
      </c>
    </row>
    <row r="553" spans="1:20">
      <c r="A553" s="1">
        <v>128034503</v>
      </c>
      <c r="B553" s="1" t="s">
        <v>73</v>
      </c>
      <c r="C553" s="1" t="s">
        <v>69</v>
      </c>
      <c r="D553" s="1" t="s">
        <v>70</v>
      </c>
      <c r="E553" s="1">
        <v>126</v>
      </c>
      <c r="F553" s="1">
        <v>1</v>
      </c>
      <c r="G553" s="1" t="s">
        <v>16</v>
      </c>
      <c r="H553" s="1">
        <v>4794276</v>
      </c>
      <c r="I553" s="1">
        <v>29491</v>
      </c>
      <c r="J553" s="1">
        <v>0.62</v>
      </c>
      <c r="K553" s="1">
        <v>258283</v>
      </c>
      <c r="L553" s="1">
        <v>100</v>
      </c>
      <c r="M553" s="1">
        <v>58283.26953125</v>
      </c>
      <c r="N553" s="1">
        <v>29.141674041748047</v>
      </c>
      <c r="O553" s="1">
        <v>794954</v>
      </c>
      <c r="P553" s="1">
        <v>27775</v>
      </c>
      <c r="Q553" s="1">
        <v>3.62</v>
      </c>
      <c r="R553" s="1">
        <v>0</v>
      </c>
    </row>
    <row r="554" spans="1:20">
      <c r="A554" s="1">
        <v>128034607</v>
      </c>
      <c r="B554" s="1" t="s">
        <v>601</v>
      </c>
      <c r="C554" s="1" t="s">
        <v>69</v>
      </c>
      <c r="D554" s="1" t="s">
        <v>70</v>
      </c>
      <c r="E554" s="1">
        <v>126</v>
      </c>
      <c r="F554" s="1">
        <v>2</v>
      </c>
      <c r="G554" s="1" t="s">
        <v>594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O554" s="1">
        <v>0</v>
      </c>
      <c r="P554" s="1">
        <v>0</v>
      </c>
      <c r="Q554" s="1">
        <v>0</v>
      </c>
      <c r="R554" s="1">
        <v>1270360</v>
      </c>
      <c r="S554" s="1">
        <v>66945</v>
      </c>
      <c r="T554" s="1">
        <v>5.5629186630249023</v>
      </c>
    </row>
    <row r="555" spans="1:20">
      <c r="A555" s="1">
        <v>128321103</v>
      </c>
      <c r="B555" s="1" t="s">
        <v>319</v>
      </c>
      <c r="C555" s="1" t="s">
        <v>314</v>
      </c>
      <c r="D555" s="1" t="s">
        <v>70</v>
      </c>
      <c r="E555" s="1">
        <v>124</v>
      </c>
      <c r="F555" s="1">
        <v>1</v>
      </c>
      <c r="G555" s="1" t="s">
        <v>16</v>
      </c>
      <c r="H555" s="1">
        <v>10918800</v>
      </c>
      <c r="I555" s="1">
        <v>92313</v>
      </c>
      <c r="J555" s="1">
        <v>0.85000000000000009</v>
      </c>
      <c r="K555" s="1">
        <v>328088</v>
      </c>
      <c r="M555" s="1">
        <v>0</v>
      </c>
      <c r="N555" s="1">
        <v>0</v>
      </c>
      <c r="O555" s="1">
        <v>1762486</v>
      </c>
      <c r="P555" s="1">
        <v>68943</v>
      </c>
      <c r="Q555" s="1">
        <v>4.07</v>
      </c>
      <c r="R555" s="1">
        <v>154083</v>
      </c>
      <c r="S555" s="1">
        <v>90122</v>
      </c>
      <c r="T555" s="1">
        <v>140.9014892578125</v>
      </c>
    </row>
    <row r="556" spans="1:20">
      <c r="A556" s="1">
        <v>128323303</v>
      </c>
      <c r="B556" s="1" t="s">
        <v>313</v>
      </c>
      <c r="C556" s="1" t="s">
        <v>314</v>
      </c>
      <c r="D556" s="1" t="s">
        <v>70</v>
      </c>
      <c r="E556" s="1">
        <v>124</v>
      </c>
      <c r="F556" s="1">
        <v>1</v>
      </c>
      <c r="G556" s="1" t="s">
        <v>16</v>
      </c>
      <c r="H556" s="1">
        <v>7125112</v>
      </c>
      <c r="I556" s="1">
        <v>13734</v>
      </c>
      <c r="J556" s="1">
        <v>0.19</v>
      </c>
      <c r="K556" s="1">
        <v>419486</v>
      </c>
      <c r="L556" s="1">
        <v>0</v>
      </c>
      <c r="M556" s="1">
        <v>128642.359375</v>
      </c>
      <c r="N556" s="1">
        <v>44.230762481689453</v>
      </c>
      <c r="O556" s="1">
        <v>938990</v>
      </c>
      <c r="P556" s="1">
        <v>35714</v>
      </c>
      <c r="Q556" s="1">
        <v>3.95</v>
      </c>
      <c r="R556" s="1">
        <v>0</v>
      </c>
    </row>
    <row r="557" spans="1:20">
      <c r="A557" s="1">
        <v>128323703</v>
      </c>
      <c r="B557" s="1" t="s">
        <v>315</v>
      </c>
      <c r="C557" s="1" t="s">
        <v>314</v>
      </c>
      <c r="D557" s="1" t="s">
        <v>70</v>
      </c>
      <c r="E557" s="1">
        <v>124</v>
      </c>
      <c r="F557" s="1">
        <v>1</v>
      </c>
      <c r="G557" s="1" t="s">
        <v>16</v>
      </c>
      <c r="H557" s="1">
        <v>12595070</v>
      </c>
      <c r="I557" s="1">
        <v>127190</v>
      </c>
      <c r="J557" s="1">
        <v>1.02</v>
      </c>
      <c r="K557" s="1">
        <v>353791</v>
      </c>
      <c r="M557" s="1">
        <v>0</v>
      </c>
      <c r="N557" s="1">
        <v>0</v>
      </c>
      <c r="O557" s="1">
        <v>2407060</v>
      </c>
      <c r="P557" s="1">
        <v>96041</v>
      </c>
      <c r="Q557" s="1">
        <v>4.16</v>
      </c>
      <c r="R557" s="1">
        <v>0</v>
      </c>
    </row>
    <row r="558" spans="1:20">
      <c r="A558" s="1">
        <v>128324207</v>
      </c>
      <c r="B558" s="1" t="s">
        <v>633</v>
      </c>
      <c r="C558" s="1" t="s">
        <v>314</v>
      </c>
      <c r="D558" s="1" t="s">
        <v>70</v>
      </c>
      <c r="E558" s="1">
        <v>124</v>
      </c>
      <c r="F558" s="1">
        <v>2</v>
      </c>
      <c r="G558" s="1" t="s">
        <v>594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O558" s="1">
        <v>0</v>
      </c>
      <c r="P558" s="1">
        <v>0</v>
      </c>
      <c r="Q558" s="1">
        <v>0</v>
      </c>
      <c r="R558" s="1">
        <v>1061096</v>
      </c>
      <c r="S558" s="1">
        <v>53164</v>
      </c>
      <c r="T558" s="1">
        <v>5.2745623588562012</v>
      </c>
    </row>
    <row r="559" spans="1:20">
      <c r="A559" s="1">
        <v>128325203</v>
      </c>
      <c r="B559" s="1" t="s">
        <v>316</v>
      </c>
      <c r="C559" s="1" t="s">
        <v>314</v>
      </c>
      <c r="D559" s="1" t="s">
        <v>70</v>
      </c>
      <c r="E559" s="1">
        <v>124</v>
      </c>
      <c r="F559" s="1">
        <v>1</v>
      </c>
      <c r="G559" s="1" t="s">
        <v>16</v>
      </c>
      <c r="H559" s="1">
        <v>11236230</v>
      </c>
      <c r="I559" s="1">
        <v>84027</v>
      </c>
      <c r="J559" s="1">
        <v>0.75</v>
      </c>
      <c r="K559" s="1">
        <v>575598</v>
      </c>
      <c r="L559" s="1">
        <v>0</v>
      </c>
      <c r="M559" s="1">
        <v>164647.53125</v>
      </c>
      <c r="N559" s="1">
        <v>40.065055847167969</v>
      </c>
      <c r="O559" s="1">
        <v>1459167</v>
      </c>
      <c r="P559" s="1">
        <v>52170</v>
      </c>
      <c r="Q559" s="1">
        <v>3.71</v>
      </c>
      <c r="R559" s="1">
        <v>34270</v>
      </c>
      <c r="S559" s="1">
        <v>9733</v>
      </c>
      <c r="T559" s="1">
        <v>39.6666259765625</v>
      </c>
    </row>
    <row r="560" spans="1:20">
      <c r="A560" s="1">
        <v>128326303</v>
      </c>
      <c r="B560" s="1" t="s">
        <v>317</v>
      </c>
      <c r="C560" s="1" t="s">
        <v>314</v>
      </c>
      <c r="D560" s="1" t="s">
        <v>70</v>
      </c>
      <c r="E560" s="1">
        <v>124</v>
      </c>
      <c r="F560" s="1">
        <v>1</v>
      </c>
      <c r="G560" s="1" t="s">
        <v>16</v>
      </c>
      <c r="H560" s="1">
        <v>8241084</v>
      </c>
      <c r="I560" s="1">
        <v>30142</v>
      </c>
      <c r="J560" s="1">
        <v>0.37</v>
      </c>
      <c r="K560" s="1">
        <v>194325</v>
      </c>
      <c r="M560" s="1">
        <v>0</v>
      </c>
      <c r="N560" s="1">
        <v>0</v>
      </c>
      <c r="O560" s="1">
        <v>1054882</v>
      </c>
      <c r="P560" s="1">
        <v>34648</v>
      </c>
      <c r="Q560" s="1">
        <v>3.4000000000000004</v>
      </c>
      <c r="R560" s="1">
        <v>49987</v>
      </c>
      <c r="S560" s="1">
        <v>-13617</v>
      </c>
      <c r="T560" s="1">
        <v>-21.409030914306641</v>
      </c>
    </row>
    <row r="561" spans="1:20">
      <c r="A561" s="1">
        <v>128327303</v>
      </c>
      <c r="B561" s="1" t="s">
        <v>318</v>
      </c>
      <c r="C561" s="1" t="s">
        <v>314</v>
      </c>
      <c r="D561" s="1" t="s">
        <v>70</v>
      </c>
      <c r="E561" s="1">
        <v>124</v>
      </c>
      <c r="F561" s="1">
        <v>1</v>
      </c>
      <c r="G561" s="1" t="s">
        <v>16</v>
      </c>
      <c r="H561" s="1">
        <v>9706473</v>
      </c>
      <c r="I561" s="1">
        <v>40073</v>
      </c>
      <c r="J561" s="1">
        <v>0.41000000000000003</v>
      </c>
      <c r="K561" s="1">
        <v>218571</v>
      </c>
      <c r="M561" s="1">
        <v>0</v>
      </c>
      <c r="N561" s="1">
        <v>0</v>
      </c>
      <c r="O561" s="1">
        <v>1118863</v>
      </c>
      <c r="P561" s="1">
        <v>33633</v>
      </c>
      <c r="Q561" s="1">
        <v>3.1</v>
      </c>
      <c r="R561" s="1">
        <v>0</v>
      </c>
    </row>
    <row r="562" spans="1:20">
      <c r="A562" s="1">
        <v>128328003</v>
      </c>
      <c r="B562" s="1" t="s">
        <v>320</v>
      </c>
      <c r="C562" s="1" t="s">
        <v>314</v>
      </c>
      <c r="D562" s="1" t="s">
        <v>70</v>
      </c>
      <c r="E562" s="1">
        <v>124</v>
      </c>
      <c r="F562" s="1">
        <v>1</v>
      </c>
      <c r="G562" s="1" t="s">
        <v>16</v>
      </c>
      <c r="H562" s="1">
        <v>9788797</v>
      </c>
      <c r="I562" s="1">
        <v>38020</v>
      </c>
      <c r="J562" s="1">
        <v>0.38999999999999996</v>
      </c>
      <c r="K562" s="1">
        <v>213694</v>
      </c>
      <c r="L562" s="1">
        <v>0</v>
      </c>
      <c r="M562" s="1">
        <v>2378.699951171875</v>
      </c>
      <c r="N562" s="1">
        <v>1.1256638765335083</v>
      </c>
      <c r="O562" s="1">
        <v>1129956</v>
      </c>
      <c r="P562" s="1">
        <v>23309</v>
      </c>
      <c r="Q562" s="1">
        <v>2.11</v>
      </c>
      <c r="R562" s="1">
        <v>0</v>
      </c>
    </row>
    <row r="563" spans="1:20">
      <c r="A563" s="1">
        <v>129540803</v>
      </c>
      <c r="B563" s="1" t="s">
        <v>485</v>
      </c>
      <c r="C563" s="1" t="s">
        <v>486</v>
      </c>
      <c r="D563" s="1" t="s">
        <v>98</v>
      </c>
      <c r="E563" s="1">
        <v>139</v>
      </c>
      <c r="F563" s="1">
        <v>1</v>
      </c>
      <c r="G563" s="1" t="s">
        <v>16</v>
      </c>
      <c r="H563" s="1">
        <v>9876842</v>
      </c>
      <c r="I563" s="1">
        <v>48130</v>
      </c>
      <c r="J563" s="1">
        <v>0.49</v>
      </c>
      <c r="K563" s="1">
        <v>1160818</v>
      </c>
      <c r="L563" s="1">
        <v>0</v>
      </c>
      <c r="M563" s="1">
        <v>403072.6875</v>
      </c>
      <c r="N563" s="1">
        <v>53.193691253662109</v>
      </c>
      <c r="O563" s="1">
        <v>2040612</v>
      </c>
      <c r="P563" s="1">
        <v>49770</v>
      </c>
      <c r="Q563" s="1">
        <v>2.5</v>
      </c>
      <c r="R563" s="1">
        <v>0</v>
      </c>
    </row>
    <row r="564" spans="1:20">
      <c r="A564" s="1">
        <v>129544503</v>
      </c>
      <c r="B564" s="1" t="s">
        <v>487</v>
      </c>
      <c r="C564" s="1" t="s">
        <v>486</v>
      </c>
      <c r="D564" s="1" t="s">
        <v>98</v>
      </c>
      <c r="E564" s="1">
        <v>131</v>
      </c>
      <c r="F564" s="1">
        <v>1</v>
      </c>
      <c r="G564" s="1" t="s">
        <v>16</v>
      </c>
      <c r="H564" s="1">
        <v>10647331</v>
      </c>
      <c r="I564" s="1">
        <v>68604</v>
      </c>
      <c r="J564" s="1">
        <v>0.65</v>
      </c>
      <c r="K564" s="1">
        <v>1024709</v>
      </c>
      <c r="L564" s="1">
        <v>0</v>
      </c>
      <c r="M564" s="1">
        <v>398234.875</v>
      </c>
      <c r="N564" s="1">
        <v>63.567649841308594</v>
      </c>
      <c r="O564" s="1">
        <v>1511707</v>
      </c>
      <c r="P564" s="1">
        <v>54190</v>
      </c>
      <c r="Q564" s="1">
        <v>3.7199999999999998</v>
      </c>
      <c r="R564" s="1">
        <v>0</v>
      </c>
    </row>
    <row r="565" spans="1:20">
      <c r="A565" s="1">
        <v>129544703</v>
      </c>
      <c r="B565" s="1" t="s">
        <v>488</v>
      </c>
      <c r="C565" s="1" t="s">
        <v>486</v>
      </c>
      <c r="D565" s="1" t="s">
        <v>98</v>
      </c>
      <c r="E565" s="1">
        <v>132</v>
      </c>
      <c r="F565" s="1">
        <v>1</v>
      </c>
      <c r="G565" s="1" t="s">
        <v>16</v>
      </c>
      <c r="H565" s="1">
        <v>8898594</v>
      </c>
      <c r="I565" s="1">
        <v>89249</v>
      </c>
      <c r="J565" s="1">
        <v>1.01</v>
      </c>
      <c r="K565" s="1">
        <v>2314033</v>
      </c>
      <c r="L565" s="1">
        <v>0</v>
      </c>
      <c r="M565" s="1">
        <v>1042710.5625</v>
      </c>
      <c r="N565" s="1">
        <v>82.017784118652344</v>
      </c>
      <c r="O565" s="1">
        <v>1398824</v>
      </c>
      <c r="P565" s="1">
        <v>43934</v>
      </c>
      <c r="Q565" s="1">
        <v>3.2399999999999998</v>
      </c>
      <c r="R565" s="1">
        <v>0</v>
      </c>
    </row>
    <row r="566" spans="1:20">
      <c r="A566" s="1">
        <v>129545003</v>
      </c>
      <c r="B566" s="1" t="s">
        <v>489</v>
      </c>
      <c r="C566" s="1" t="s">
        <v>486</v>
      </c>
      <c r="D566" s="1" t="s">
        <v>98</v>
      </c>
      <c r="E566" s="1">
        <v>132</v>
      </c>
      <c r="F566" s="1">
        <v>1</v>
      </c>
      <c r="G566" s="1" t="s">
        <v>16</v>
      </c>
      <c r="H566" s="1">
        <v>11824705</v>
      </c>
      <c r="I566" s="1">
        <v>110350</v>
      </c>
      <c r="J566" s="1">
        <v>0.94000000000000006</v>
      </c>
      <c r="K566" s="1">
        <v>2274834</v>
      </c>
      <c r="L566" s="1">
        <v>0</v>
      </c>
      <c r="M566" s="1">
        <v>963976.875</v>
      </c>
      <c r="N566" s="1">
        <v>73.53790283203125</v>
      </c>
      <c r="O566" s="1">
        <v>2121421</v>
      </c>
      <c r="P566" s="1">
        <v>84221</v>
      </c>
      <c r="Q566" s="1">
        <v>4.1300000000000008</v>
      </c>
      <c r="R566" s="1">
        <v>0</v>
      </c>
    </row>
    <row r="567" spans="1:20">
      <c r="A567" s="1">
        <v>129546003</v>
      </c>
      <c r="B567" s="1" t="s">
        <v>490</v>
      </c>
      <c r="C567" s="1" t="s">
        <v>486</v>
      </c>
      <c r="D567" s="1" t="s">
        <v>98</v>
      </c>
      <c r="E567" s="1">
        <v>139</v>
      </c>
      <c r="F567" s="1">
        <v>1</v>
      </c>
      <c r="G567" s="1" t="s">
        <v>16</v>
      </c>
      <c r="H567" s="1">
        <v>7871212</v>
      </c>
      <c r="I567" s="1">
        <v>40643</v>
      </c>
      <c r="J567" s="1">
        <v>0.52</v>
      </c>
      <c r="K567" s="1">
        <v>1006498</v>
      </c>
      <c r="L567" s="1">
        <v>0</v>
      </c>
      <c r="M567" s="1">
        <v>351062.59375</v>
      </c>
      <c r="N567" s="1">
        <v>53.561740875244141</v>
      </c>
      <c r="O567" s="1">
        <v>1211530</v>
      </c>
      <c r="P567" s="1">
        <v>2561</v>
      </c>
      <c r="Q567" s="1">
        <v>0.21</v>
      </c>
      <c r="R567" s="1">
        <v>0</v>
      </c>
    </row>
    <row r="568" spans="1:20">
      <c r="A568" s="1">
        <v>129546103</v>
      </c>
      <c r="B568" s="1" t="s">
        <v>491</v>
      </c>
      <c r="C568" s="1" t="s">
        <v>486</v>
      </c>
      <c r="D568" s="1" t="s">
        <v>98</v>
      </c>
      <c r="E568" s="1">
        <v>132</v>
      </c>
      <c r="F568" s="1">
        <v>1</v>
      </c>
      <c r="G568" s="1" t="s">
        <v>16</v>
      </c>
      <c r="H568" s="1">
        <v>18937441</v>
      </c>
      <c r="I568" s="1">
        <v>156604</v>
      </c>
      <c r="J568" s="1">
        <v>0.83</v>
      </c>
      <c r="K568" s="1">
        <v>3614206</v>
      </c>
      <c r="L568" s="1">
        <v>0</v>
      </c>
      <c r="M568" s="1">
        <v>1562837.75</v>
      </c>
      <c r="N568" s="1">
        <v>76.185142517089844</v>
      </c>
      <c r="O568" s="1">
        <v>2847232</v>
      </c>
      <c r="P568" s="1">
        <v>116014</v>
      </c>
      <c r="Q568" s="1">
        <v>4.25</v>
      </c>
      <c r="R568" s="1">
        <v>0</v>
      </c>
    </row>
    <row r="569" spans="1:20">
      <c r="A569" s="1">
        <v>129546803</v>
      </c>
      <c r="B569" s="1" t="s">
        <v>492</v>
      </c>
      <c r="C569" s="1" t="s">
        <v>486</v>
      </c>
      <c r="D569" s="1" t="s">
        <v>98</v>
      </c>
      <c r="E569" s="1">
        <v>132</v>
      </c>
      <c r="F569" s="1">
        <v>1</v>
      </c>
      <c r="G569" s="1" t="s">
        <v>16</v>
      </c>
      <c r="H569" s="1">
        <v>4656511</v>
      </c>
      <c r="I569" s="1">
        <v>45949</v>
      </c>
      <c r="J569" s="1">
        <v>1</v>
      </c>
      <c r="K569" s="1">
        <v>1138242</v>
      </c>
      <c r="L569" s="1">
        <v>0</v>
      </c>
      <c r="M569" s="1">
        <v>501802.875</v>
      </c>
      <c r="N569" s="1">
        <v>78.845390319824219</v>
      </c>
      <c r="O569" s="1">
        <v>889825</v>
      </c>
      <c r="P569" s="1">
        <v>13059</v>
      </c>
      <c r="Q569" s="1">
        <v>1.49</v>
      </c>
      <c r="R569" s="1">
        <v>0</v>
      </c>
    </row>
    <row r="570" spans="1:20">
      <c r="A570" s="1">
        <v>129546907</v>
      </c>
      <c r="B570" s="1" t="s">
        <v>656</v>
      </c>
      <c r="C570" s="1" t="s">
        <v>486</v>
      </c>
      <c r="D570" s="1" t="s">
        <v>98</v>
      </c>
      <c r="E570" s="1">
        <v>139</v>
      </c>
      <c r="F570" s="1">
        <v>2</v>
      </c>
      <c r="G570" s="1" t="s">
        <v>594</v>
      </c>
      <c r="H570" s="1">
        <v>0</v>
      </c>
      <c r="I570" s="1">
        <v>0</v>
      </c>
      <c r="J570" s="1">
        <v>0</v>
      </c>
      <c r="K570" s="1">
        <v>0</v>
      </c>
      <c r="L570" s="1">
        <v>0</v>
      </c>
      <c r="O570" s="1">
        <v>0</v>
      </c>
      <c r="P570" s="1">
        <v>0</v>
      </c>
      <c r="Q570" s="1">
        <v>0</v>
      </c>
      <c r="R570" s="1">
        <v>1449603</v>
      </c>
      <c r="S570" s="1">
        <v>63891</v>
      </c>
      <c r="T570" s="1">
        <v>4.6106982231140137</v>
      </c>
    </row>
    <row r="571" spans="1:20">
      <c r="A571" s="1">
        <v>129547203</v>
      </c>
      <c r="B571" s="1" t="s">
        <v>494</v>
      </c>
      <c r="C571" s="1" t="s">
        <v>486</v>
      </c>
      <c r="D571" s="1" t="s">
        <v>98</v>
      </c>
      <c r="E571" s="1">
        <v>139</v>
      </c>
      <c r="F571" s="1">
        <v>1</v>
      </c>
      <c r="G571" s="1" t="s">
        <v>16</v>
      </c>
      <c r="H571" s="1">
        <v>11474132</v>
      </c>
      <c r="I571" s="1">
        <v>159574</v>
      </c>
      <c r="J571" s="1">
        <v>1.41</v>
      </c>
      <c r="K571" s="1">
        <v>2438339</v>
      </c>
      <c r="L571" s="1">
        <v>2.7192931175231934</v>
      </c>
      <c r="M571" s="1">
        <v>1100338.125</v>
      </c>
      <c r="N571" s="1">
        <v>82.237464904785156</v>
      </c>
      <c r="O571" s="1">
        <v>1385925</v>
      </c>
      <c r="P571" s="1">
        <v>55014</v>
      </c>
      <c r="Q571" s="1">
        <v>4.1300000000000008</v>
      </c>
      <c r="R571" s="1">
        <v>0</v>
      </c>
    </row>
    <row r="572" spans="1:20">
      <c r="A572" s="1">
        <v>129547303</v>
      </c>
      <c r="B572" s="1" t="s">
        <v>493</v>
      </c>
      <c r="C572" s="1" t="s">
        <v>486</v>
      </c>
      <c r="D572" s="1" t="s">
        <v>98</v>
      </c>
      <c r="E572" s="1">
        <v>132</v>
      </c>
      <c r="F572" s="1">
        <v>1</v>
      </c>
      <c r="G572" s="1" t="s">
        <v>16</v>
      </c>
      <c r="H572" s="1">
        <v>7549406</v>
      </c>
      <c r="I572" s="1">
        <v>53954</v>
      </c>
      <c r="J572" s="1">
        <v>0.72</v>
      </c>
      <c r="K572" s="1">
        <v>607596</v>
      </c>
      <c r="L572" s="1">
        <v>0</v>
      </c>
      <c r="M572" s="1">
        <v>193104.703125</v>
      </c>
      <c r="N572" s="1">
        <v>46.588363647460938</v>
      </c>
      <c r="O572" s="1">
        <v>1173698</v>
      </c>
      <c r="P572" s="1">
        <v>15961</v>
      </c>
      <c r="Q572" s="1">
        <v>1.38</v>
      </c>
      <c r="R572" s="1">
        <v>0</v>
      </c>
    </row>
    <row r="573" spans="1:20">
      <c r="A573" s="1">
        <v>129547603</v>
      </c>
      <c r="B573" s="1" t="s">
        <v>495</v>
      </c>
      <c r="C573" s="1" t="s">
        <v>486</v>
      </c>
      <c r="D573" s="1" t="s">
        <v>98</v>
      </c>
      <c r="E573" s="1">
        <v>132</v>
      </c>
      <c r="F573" s="1">
        <v>1</v>
      </c>
      <c r="G573" s="1" t="s">
        <v>16</v>
      </c>
      <c r="H573" s="1">
        <v>10657158</v>
      </c>
      <c r="I573" s="1">
        <v>113874</v>
      </c>
      <c r="J573" s="1">
        <v>1.08</v>
      </c>
      <c r="K573" s="1">
        <v>3235209</v>
      </c>
      <c r="L573" s="1">
        <v>0</v>
      </c>
      <c r="M573" s="1">
        <v>1453264.125</v>
      </c>
      <c r="N573" s="1">
        <v>81.554946899414063</v>
      </c>
      <c r="O573" s="1">
        <v>2143306</v>
      </c>
      <c r="P573" s="1">
        <v>51294</v>
      </c>
      <c r="Q573" s="1">
        <v>2.4500000000000002</v>
      </c>
      <c r="R573" s="1">
        <v>0</v>
      </c>
    </row>
    <row r="574" spans="1:20">
      <c r="A574" s="1">
        <v>129547803</v>
      </c>
      <c r="B574" s="1" t="s">
        <v>496</v>
      </c>
      <c r="C574" s="1" t="s">
        <v>486</v>
      </c>
      <c r="D574" s="1" t="s">
        <v>98</v>
      </c>
      <c r="E574" s="1">
        <v>132</v>
      </c>
      <c r="F574" s="1">
        <v>1</v>
      </c>
      <c r="G574" s="1" t="s">
        <v>16</v>
      </c>
      <c r="H574" s="1">
        <v>5141254</v>
      </c>
      <c r="I574" s="1">
        <v>23767</v>
      </c>
      <c r="J574" s="1">
        <v>0.45999999999999996</v>
      </c>
      <c r="K574" s="1">
        <v>955492</v>
      </c>
      <c r="L574" s="1">
        <v>0</v>
      </c>
      <c r="M574" s="1">
        <v>411347.46875</v>
      </c>
      <c r="N574" s="1">
        <v>75.595260620117188</v>
      </c>
      <c r="O574" s="1">
        <v>800130</v>
      </c>
      <c r="P574" s="1">
        <v>25342</v>
      </c>
      <c r="Q574" s="1">
        <v>3.27</v>
      </c>
      <c r="R574" s="1">
        <v>63699</v>
      </c>
      <c r="S574" s="1">
        <v>6771</v>
      </c>
      <c r="T574" s="1">
        <v>11.89397144317627</v>
      </c>
    </row>
    <row r="575" spans="1:20">
      <c r="A575" s="1">
        <v>129548803</v>
      </c>
      <c r="B575" s="1" t="s">
        <v>497</v>
      </c>
      <c r="C575" s="1" t="s">
        <v>486</v>
      </c>
      <c r="D575" s="1" t="s">
        <v>98</v>
      </c>
      <c r="E575" s="1">
        <v>132</v>
      </c>
      <c r="F575" s="1">
        <v>1</v>
      </c>
      <c r="G575" s="1" t="s">
        <v>16</v>
      </c>
      <c r="H575" s="1">
        <v>8441265</v>
      </c>
      <c r="I575" s="1">
        <v>44204</v>
      </c>
      <c r="J575" s="1">
        <v>0.53</v>
      </c>
      <c r="K575" s="1">
        <v>915374</v>
      </c>
      <c r="L575" s="1">
        <v>0</v>
      </c>
      <c r="M575" s="1">
        <v>343216.90625</v>
      </c>
      <c r="N575" s="1">
        <v>59.986484527587891</v>
      </c>
      <c r="O575" s="1">
        <v>1268753</v>
      </c>
      <c r="P575" s="1">
        <v>42644</v>
      </c>
      <c r="Q575" s="1">
        <v>3.4799999999999995</v>
      </c>
      <c r="R575" s="1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B1:C83"/>
  <sheetViews>
    <sheetView topLeftCell="A20" workbookViewId="0">
      <selection activeCell="G19" sqref="G19"/>
    </sheetView>
  </sheetViews>
  <sheetFormatPr defaultColWidth="8.85546875" defaultRowHeight="14.25"/>
  <cols>
    <col min="1" max="1" width="14.85546875" style="1" bestFit="1" customWidth="1"/>
    <col min="2" max="2" width="20" style="1" bestFit="1" customWidth="1"/>
    <col min="3" max="16384" width="8.85546875" style="1"/>
  </cols>
  <sheetData>
    <row r="1" spans="2:3">
      <c r="B1" s="1" t="s">
        <v>783</v>
      </c>
      <c r="C1" s="1" t="s">
        <v>779</v>
      </c>
    </row>
    <row r="2" spans="2:3">
      <c r="B2" s="1" t="s">
        <v>784</v>
      </c>
      <c r="C2" s="1">
        <v>152</v>
      </c>
    </row>
    <row r="3" spans="2:3">
      <c r="B3" s="1" t="s">
        <v>785</v>
      </c>
      <c r="C3" s="1">
        <v>194</v>
      </c>
    </row>
    <row r="4" spans="2:3">
      <c r="B4" s="1" t="s">
        <v>786</v>
      </c>
      <c r="C4" s="1">
        <v>201</v>
      </c>
    </row>
    <row r="5" spans="2:3">
      <c r="B5" s="1" t="s">
        <v>787</v>
      </c>
      <c r="C5" s="1">
        <v>148</v>
      </c>
    </row>
    <row r="6" spans="2:3">
      <c r="B6" s="1" t="s">
        <v>788</v>
      </c>
      <c r="C6" s="1">
        <v>211</v>
      </c>
    </row>
    <row r="7" spans="2:3">
      <c r="B7" s="1" t="s">
        <v>789</v>
      </c>
      <c r="C7" s="1">
        <v>193</v>
      </c>
    </row>
    <row r="8" spans="2:3">
      <c r="B8" s="1" t="s">
        <v>790</v>
      </c>
      <c r="C8" s="1">
        <v>204</v>
      </c>
    </row>
    <row r="9" spans="2:3">
      <c r="B9" s="1" t="s">
        <v>791</v>
      </c>
      <c r="C9" s="1">
        <v>136</v>
      </c>
    </row>
    <row r="10" spans="2:3">
      <c r="B10" s="1" t="s">
        <v>792</v>
      </c>
      <c r="C10" s="1">
        <v>147</v>
      </c>
    </row>
    <row r="11" spans="2:3">
      <c r="B11" s="1" t="s">
        <v>793</v>
      </c>
      <c r="C11" s="1">
        <v>115</v>
      </c>
    </row>
    <row r="12" spans="2:3">
      <c r="B12" s="1" t="s">
        <v>794</v>
      </c>
      <c r="C12" s="1">
        <v>125</v>
      </c>
    </row>
    <row r="13" spans="2:3">
      <c r="B13" s="1" t="s">
        <v>795</v>
      </c>
      <c r="C13" s="1">
        <v>132</v>
      </c>
    </row>
    <row r="14" spans="2:3">
      <c r="B14" s="1" t="s">
        <v>796</v>
      </c>
      <c r="C14" s="1">
        <v>126</v>
      </c>
    </row>
    <row r="15" spans="2:3">
      <c r="B15" s="1" t="s">
        <v>797</v>
      </c>
      <c r="C15" s="1">
        <v>153</v>
      </c>
    </row>
    <row r="16" spans="2:3">
      <c r="B16" s="1" t="s">
        <v>798</v>
      </c>
      <c r="C16" s="1">
        <v>199</v>
      </c>
    </row>
    <row r="17" spans="2:3">
      <c r="B17" s="1" t="s">
        <v>799</v>
      </c>
      <c r="C17" s="1">
        <v>216</v>
      </c>
    </row>
    <row r="18" spans="2:3">
      <c r="B18" s="1" t="s">
        <v>800</v>
      </c>
      <c r="C18" s="1">
        <v>167</v>
      </c>
    </row>
    <row r="19" spans="2:3">
      <c r="B19" s="1" t="s">
        <v>801</v>
      </c>
      <c r="C19" s="1">
        <v>195</v>
      </c>
    </row>
    <row r="20" spans="2:3">
      <c r="B20" s="1" t="s">
        <v>802</v>
      </c>
      <c r="C20" s="1">
        <v>203</v>
      </c>
    </row>
    <row r="21" spans="2:3">
      <c r="B21" s="1" t="s">
        <v>803</v>
      </c>
      <c r="C21" s="1">
        <v>172</v>
      </c>
    </row>
    <row r="22" spans="2:3">
      <c r="B22" s="1" t="s">
        <v>804</v>
      </c>
      <c r="C22" s="1">
        <v>205</v>
      </c>
    </row>
    <row r="23" spans="2:3">
      <c r="B23" s="1" t="s">
        <v>805</v>
      </c>
      <c r="C23" s="1">
        <v>137</v>
      </c>
    </row>
    <row r="24" spans="2:3">
      <c r="B24" s="1" t="s">
        <v>806</v>
      </c>
      <c r="C24" s="1">
        <v>183</v>
      </c>
    </row>
    <row r="25" spans="2:3">
      <c r="B25" s="1" t="s">
        <v>807</v>
      </c>
      <c r="C25" s="1">
        <v>173</v>
      </c>
    </row>
    <row r="26" spans="2:3">
      <c r="B26" s="1" t="s">
        <v>808</v>
      </c>
      <c r="C26" s="1">
        <v>192</v>
      </c>
    </row>
    <row r="27" spans="2:3">
      <c r="B27" s="1" t="s">
        <v>809</v>
      </c>
      <c r="C27" s="1">
        <v>134</v>
      </c>
    </row>
    <row r="28" spans="2:3">
      <c r="B28" s="1" t="s">
        <v>810</v>
      </c>
      <c r="C28" s="1">
        <v>215</v>
      </c>
    </row>
    <row r="29" spans="2:3">
      <c r="B29" s="1" t="s">
        <v>811</v>
      </c>
      <c r="C29" s="1">
        <v>133</v>
      </c>
    </row>
    <row r="30" spans="2:3">
      <c r="B30" s="1" t="s">
        <v>812</v>
      </c>
      <c r="C30" s="1">
        <v>198</v>
      </c>
    </row>
    <row r="31" spans="2:3">
      <c r="B31" s="1" t="s">
        <v>813</v>
      </c>
      <c r="C31" s="1">
        <v>156</v>
      </c>
    </row>
    <row r="32" spans="2:3">
      <c r="B32" s="1" t="s">
        <v>814</v>
      </c>
      <c r="C32" s="1">
        <v>143</v>
      </c>
    </row>
    <row r="33" spans="2:3">
      <c r="B33" s="1" t="s">
        <v>815</v>
      </c>
      <c r="C33" s="1">
        <v>166</v>
      </c>
    </row>
    <row r="34" spans="2:3">
      <c r="B34" s="1" t="s">
        <v>816</v>
      </c>
      <c r="C34" s="1">
        <v>165</v>
      </c>
    </row>
    <row r="35" spans="2:3">
      <c r="B35" s="1" t="s">
        <v>817</v>
      </c>
      <c r="C35" s="1">
        <v>212</v>
      </c>
    </row>
    <row r="36" spans="2:3">
      <c r="B36" s="1" t="s">
        <v>818</v>
      </c>
      <c r="C36" s="1">
        <v>217</v>
      </c>
    </row>
    <row r="37" spans="2:3">
      <c r="B37" s="1" t="s">
        <v>819</v>
      </c>
      <c r="C37" s="1">
        <v>114</v>
      </c>
    </row>
    <row r="38" spans="2:3">
      <c r="B38" s="1" t="s">
        <v>820</v>
      </c>
      <c r="C38" s="1">
        <v>155</v>
      </c>
    </row>
    <row r="39" spans="2:3">
      <c r="B39" s="1" t="s">
        <v>821</v>
      </c>
      <c r="C39" s="1">
        <v>111</v>
      </c>
    </row>
    <row r="40" spans="2:3">
      <c r="B40" s="1" t="s">
        <v>822</v>
      </c>
      <c r="C40" s="1">
        <v>113</v>
      </c>
    </row>
    <row r="41" spans="2:3">
      <c r="B41" s="1" t="s">
        <v>823</v>
      </c>
      <c r="C41" s="1">
        <v>184</v>
      </c>
    </row>
    <row r="42" spans="2:3">
      <c r="B42" s="1" t="s">
        <v>824</v>
      </c>
      <c r="C42" s="1">
        <v>163</v>
      </c>
    </row>
    <row r="43" spans="2:3">
      <c r="B43" s="1" t="s">
        <v>825</v>
      </c>
      <c r="C43" s="1">
        <v>135</v>
      </c>
    </row>
    <row r="44" spans="2:3">
      <c r="B44" s="1" t="s">
        <v>826</v>
      </c>
      <c r="C44" s="1">
        <v>121</v>
      </c>
    </row>
    <row r="45" spans="2:3">
      <c r="B45" s="1" t="s">
        <v>827</v>
      </c>
      <c r="C45" s="1">
        <v>168</v>
      </c>
    </row>
    <row r="46" spans="2:3">
      <c r="B46" s="1" t="s">
        <v>828</v>
      </c>
      <c r="C46" s="1">
        <v>145</v>
      </c>
    </row>
    <row r="47" spans="2:3">
      <c r="B47" s="1" t="s">
        <v>829</v>
      </c>
      <c r="C47" s="1">
        <v>161</v>
      </c>
    </row>
    <row r="48" spans="2:3">
      <c r="B48" s="1" t="s">
        <v>830</v>
      </c>
      <c r="C48" s="1">
        <v>164</v>
      </c>
    </row>
    <row r="49" spans="2:3">
      <c r="B49" s="1" t="s">
        <v>831</v>
      </c>
      <c r="C49" s="1">
        <v>138</v>
      </c>
    </row>
    <row r="50" spans="2:3">
      <c r="B50" s="1" t="s">
        <v>832</v>
      </c>
      <c r="C50" s="1">
        <v>146</v>
      </c>
    </row>
    <row r="51" spans="2:3">
      <c r="B51" s="1" t="s">
        <v>833</v>
      </c>
      <c r="C51" s="1">
        <v>131</v>
      </c>
    </row>
    <row r="52" spans="2:3">
      <c r="B52" s="1" t="s">
        <v>834</v>
      </c>
      <c r="C52" s="1">
        <v>144</v>
      </c>
    </row>
    <row r="53" spans="2:3">
      <c r="B53" s="1" t="s">
        <v>835</v>
      </c>
      <c r="C53" s="1">
        <v>190</v>
      </c>
    </row>
    <row r="54" spans="2:3">
      <c r="B54" s="1" t="s">
        <v>836</v>
      </c>
      <c r="C54" s="1">
        <v>117</v>
      </c>
    </row>
    <row r="55" spans="2:3">
      <c r="B55" s="1" t="s">
        <v>837</v>
      </c>
      <c r="C55" s="1">
        <v>185</v>
      </c>
    </row>
    <row r="56" spans="2:3">
      <c r="B56" s="1" t="s">
        <v>838</v>
      </c>
      <c r="C56" s="1">
        <v>141</v>
      </c>
    </row>
    <row r="57" spans="2:3">
      <c r="B57" s="1" t="s">
        <v>839</v>
      </c>
      <c r="C57" s="1">
        <v>213</v>
      </c>
    </row>
    <row r="58" spans="2:3">
      <c r="B58" s="1" t="s">
        <v>840</v>
      </c>
      <c r="C58" s="1">
        <v>174</v>
      </c>
    </row>
    <row r="59" spans="2:3">
      <c r="B59" s="1" t="s">
        <v>841</v>
      </c>
      <c r="C59" s="1">
        <v>118</v>
      </c>
    </row>
    <row r="60" spans="2:3">
      <c r="B60" s="1" t="s">
        <v>842</v>
      </c>
      <c r="C60" s="1">
        <v>207</v>
      </c>
    </row>
    <row r="61" spans="2:3">
      <c r="B61" s="1" t="s">
        <v>843</v>
      </c>
      <c r="C61" s="1">
        <v>122</v>
      </c>
    </row>
    <row r="62" spans="2:3">
      <c r="B62" s="1" t="s">
        <v>844</v>
      </c>
      <c r="C62" s="1">
        <v>181</v>
      </c>
    </row>
    <row r="63" spans="2:3">
      <c r="B63" s="1" t="s">
        <v>845</v>
      </c>
      <c r="C63" s="1">
        <v>112</v>
      </c>
    </row>
    <row r="64" spans="2:3">
      <c r="B64" s="1" t="s">
        <v>846</v>
      </c>
      <c r="C64" s="1">
        <v>139</v>
      </c>
    </row>
    <row r="65" spans="2:3">
      <c r="B65" s="1" t="s">
        <v>847</v>
      </c>
      <c r="C65" s="1">
        <v>158</v>
      </c>
    </row>
    <row r="66" spans="2:3">
      <c r="B66" s="1" t="s">
        <v>848</v>
      </c>
      <c r="C66" s="1">
        <v>206</v>
      </c>
    </row>
    <row r="67" spans="2:3">
      <c r="B67" s="1" t="s">
        <v>849</v>
      </c>
      <c r="C67" s="1">
        <v>202</v>
      </c>
    </row>
    <row r="68" spans="2:3">
      <c r="B68" s="1" t="s">
        <v>850</v>
      </c>
      <c r="C68" s="1">
        <v>154</v>
      </c>
    </row>
    <row r="69" spans="2:3">
      <c r="B69" s="1" t="s">
        <v>851</v>
      </c>
      <c r="C69" s="1">
        <v>124</v>
      </c>
    </row>
    <row r="70" spans="2:3">
      <c r="B70" s="1" t="s">
        <v>852</v>
      </c>
      <c r="C70" s="1">
        <v>191</v>
      </c>
    </row>
    <row r="71" spans="2:3">
      <c r="B71" s="1" t="s">
        <v>853</v>
      </c>
      <c r="C71" s="1">
        <v>162</v>
      </c>
    </row>
    <row r="72" spans="2:3">
      <c r="B72" s="1" t="s">
        <v>854</v>
      </c>
      <c r="C72" s="1">
        <v>123</v>
      </c>
    </row>
    <row r="73" spans="2:3">
      <c r="B73" s="1" t="s">
        <v>855</v>
      </c>
      <c r="C73" s="1">
        <v>116</v>
      </c>
    </row>
    <row r="74" spans="2:3">
      <c r="B74" s="1" t="s">
        <v>856</v>
      </c>
      <c r="C74" s="1">
        <v>197</v>
      </c>
    </row>
    <row r="75" spans="2:3">
      <c r="B75" s="1" t="s">
        <v>857</v>
      </c>
      <c r="C75" s="1">
        <v>186</v>
      </c>
    </row>
    <row r="76" spans="2:3">
      <c r="B76" s="1" t="s">
        <v>858</v>
      </c>
      <c r="C76" s="1">
        <v>171</v>
      </c>
    </row>
    <row r="77" spans="2:3">
      <c r="B77" s="1" t="s">
        <v>859</v>
      </c>
      <c r="C77" s="1">
        <v>151</v>
      </c>
    </row>
    <row r="78" spans="2:3">
      <c r="B78" s="1" t="s">
        <v>860</v>
      </c>
      <c r="C78" s="1">
        <v>142</v>
      </c>
    </row>
    <row r="79" spans="2:3">
      <c r="B79" s="1" t="s">
        <v>861</v>
      </c>
      <c r="C79" s="1">
        <v>196</v>
      </c>
    </row>
    <row r="80" spans="2:3">
      <c r="B80" s="1" t="s">
        <v>862</v>
      </c>
      <c r="C80" s="1">
        <v>157</v>
      </c>
    </row>
    <row r="81" spans="2:3">
      <c r="B81" s="1" t="s">
        <v>863</v>
      </c>
      <c r="C81" s="1">
        <v>214</v>
      </c>
    </row>
    <row r="82" spans="2:3">
      <c r="B82" s="1" t="s">
        <v>864</v>
      </c>
      <c r="C82" s="1">
        <v>182</v>
      </c>
    </row>
    <row r="83" spans="2:3">
      <c r="B83" s="1" t="s">
        <v>865</v>
      </c>
      <c r="C83" s="1">
        <v>169</v>
      </c>
    </row>
  </sheetData>
  <sortState xmlns:xlrd2="http://schemas.microsoft.com/office/spreadsheetml/2017/richdata2" ref="B2:C83">
    <sortCondition ref="B2:B83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42CFF-4CB2-4B01-B792-7FB197115339}">
  <sheetPr>
    <tabColor rgb="FFC00000"/>
  </sheetPr>
  <dimension ref="B2:R1002"/>
  <sheetViews>
    <sheetView workbookViewId="0">
      <selection activeCell="N84" sqref="N84"/>
    </sheetView>
  </sheetViews>
  <sheetFormatPr defaultColWidth="8.85546875" defaultRowHeight="12.75"/>
  <cols>
    <col min="1" max="1" width="8.85546875" style="27"/>
    <col min="2" max="2" width="23.28515625" style="27" bestFit="1" customWidth="1"/>
    <col min="3" max="3" width="5.42578125" style="27" bestFit="1" customWidth="1"/>
    <col min="4" max="4" width="8.85546875" style="27"/>
    <col min="5" max="5" width="23.28515625" style="27" bestFit="1" customWidth="1"/>
    <col min="6" max="8" width="8.85546875" style="27"/>
    <col min="9" max="9" width="5.42578125" style="27" bestFit="1" customWidth="1"/>
    <col min="10" max="10" width="8.85546875" style="27"/>
    <col min="11" max="11" width="14.85546875" style="27" bestFit="1" customWidth="1"/>
    <col min="12" max="13" width="8.85546875" style="27"/>
    <col min="14" max="14" width="14.28515625" style="27" bestFit="1" customWidth="1"/>
    <col min="15" max="15" width="5.42578125" style="27" bestFit="1" customWidth="1"/>
    <col min="16" max="16384" width="8.85546875" style="27"/>
  </cols>
  <sheetData>
    <row r="2" spans="2:18">
      <c r="B2" s="27" t="s">
        <v>4</v>
      </c>
      <c r="C2" s="27">
        <v>1</v>
      </c>
      <c r="E2" s="27" t="str" cm="1">
        <f t="array" ref="E2:F1001">_xlfn.SORTBY($B$2:$C$1001,$B$2:$B$1001,1)</f>
        <v>AUN</v>
      </c>
      <c r="F2" s="27">
        <v>1</v>
      </c>
      <c r="H2" s="27" t="s">
        <v>779</v>
      </c>
      <c r="I2" s="27">
        <v>1</v>
      </c>
      <c r="K2" s="27" t="str" cm="1">
        <f t="array" ref="K2:L1001">_xlfn.SORTBY($H$2:$I$1001,$H$2:$H$1001,1)</f>
        <v>AUN1</v>
      </c>
      <c r="L2" s="27">
        <v>2</v>
      </c>
      <c r="N2" s="27" t="s">
        <v>780</v>
      </c>
      <c r="O2" s="27">
        <v>1</v>
      </c>
      <c r="Q2" s="27" t="str" cm="1">
        <f t="array" ref="Q2:R1001">_xlfn.SORTBY(N2:O1001,N2:N1001,1)</f>
        <v>AUN1</v>
      </c>
      <c r="R2" s="27">
        <v>2</v>
      </c>
    </row>
    <row r="3" spans="2:18">
      <c r="B3" s="27" t="s">
        <v>671</v>
      </c>
      <c r="C3" s="27">
        <v>2</v>
      </c>
      <c r="E3" s="27" t="str">
        <v>Chg_BEF_25to26</v>
      </c>
      <c r="F3" s="27">
        <v>9</v>
      </c>
      <c r="H3" s="27" t="s">
        <v>690</v>
      </c>
      <c r="I3" s="27">
        <v>2</v>
      </c>
      <c r="K3" s="27" t="str">
        <v>AUN10</v>
      </c>
      <c r="L3" s="27">
        <v>11</v>
      </c>
      <c r="N3" s="27" t="s">
        <v>690</v>
      </c>
      <c r="O3" s="27">
        <v>2</v>
      </c>
      <c r="Q3" s="27" t="str">
        <v>AUN10</v>
      </c>
      <c r="R3" s="27">
        <v>11</v>
      </c>
    </row>
    <row r="4" spans="2:18">
      <c r="B4" s="27" t="s">
        <v>6</v>
      </c>
      <c r="C4" s="27">
        <v>3</v>
      </c>
      <c r="E4" s="27" t="str">
        <v>Chg_CTC</v>
      </c>
      <c r="F4" s="27">
        <v>19</v>
      </c>
      <c r="H4" s="27" t="s">
        <v>691</v>
      </c>
      <c r="I4" s="27">
        <v>3</v>
      </c>
      <c r="K4" s="27" t="str">
        <v>AUN11</v>
      </c>
      <c r="L4" s="27">
        <v>12</v>
      </c>
      <c r="N4" s="27" t="s">
        <v>691</v>
      </c>
      <c r="O4" s="27">
        <v>3</v>
      </c>
      <c r="Q4" s="27" t="str">
        <v>AUN11</v>
      </c>
      <c r="R4" s="27">
        <v>12</v>
      </c>
    </row>
    <row r="5" spans="2:18">
      <c r="B5" s="27" t="s">
        <v>780</v>
      </c>
      <c r="C5" s="27">
        <v>4</v>
      </c>
      <c r="E5" s="27" t="str">
        <v>Chg_RTLBG_25to26</v>
      </c>
      <c r="F5" s="27">
        <v>13</v>
      </c>
      <c r="H5" s="27" t="s">
        <v>692</v>
      </c>
      <c r="I5" s="27">
        <v>4</v>
      </c>
      <c r="K5" s="27" t="str">
        <v>AUN12</v>
      </c>
      <c r="L5" s="27">
        <v>13</v>
      </c>
      <c r="N5" s="27" t="s">
        <v>692</v>
      </c>
      <c r="O5" s="27">
        <v>4</v>
      </c>
      <c r="Q5" s="27" t="str">
        <v>AUN12</v>
      </c>
      <c r="R5" s="27">
        <v>13</v>
      </c>
    </row>
    <row r="6" spans="2:18">
      <c r="B6" s="27" t="s">
        <v>779</v>
      </c>
      <c r="C6" s="27">
        <v>5</v>
      </c>
      <c r="E6" s="27" t="str">
        <v>Chg_SEF_25to26</v>
      </c>
      <c r="F6" s="27">
        <v>16</v>
      </c>
      <c r="H6" s="27" t="s">
        <v>693</v>
      </c>
      <c r="I6" s="27">
        <v>5</v>
      </c>
      <c r="K6" s="27" t="str">
        <v>AUN2</v>
      </c>
      <c r="L6" s="27">
        <v>3</v>
      </c>
      <c r="N6" s="27" t="s">
        <v>693</v>
      </c>
      <c r="O6" s="27">
        <v>5</v>
      </c>
      <c r="Q6" s="27" t="str">
        <v>AUN13</v>
      </c>
      <c r="R6" s="27">
        <v>14</v>
      </c>
    </row>
    <row r="7" spans="2:18">
      <c r="B7" s="27" t="s">
        <v>781</v>
      </c>
      <c r="C7" s="27">
        <v>6</v>
      </c>
      <c r="E7" s="27" t="str">
        <v>CLUSTERNBR</v>
      </c>
      <c r="F7" s="27">
        <v>5</v>
      </c>
      <c r="H7" s="27" t="s">
        <v>694</v>
      </c>
      <c r="I7" s="27">
        <v>6</v>
      </c>
      <c r="K7" s="27" t="str">
        <v>AUN3</v>
      </c>
      <c r="L7" s="27">
        <v>4</v>
      </c>
      <c r="N7" s="27" t="s">
        <v>694</v>
      </c>
      <c r="O7" s="27">
        <v>6</v>
      </c>
      <c r="Q7" s="27" t="str">
        <v>AUN14</v>
      </c>
      <c r="R7" s="27">
        <v>15</v>
      </c>
    </row>
    <row r="8" spans="2:18">
      <c r="B8" s="27" t="s">
        <v>782</v>
      </c>
      <c r="C8" s="27">
        <v>7</v>
      </c>
      <c r="E8" s="27" t="str">
        <v>County</v>
      </c>
      <c r="F8" s="27">
        <v>3</v>
      </c>
      <c r="H8" s="27" t="s">
        <v>695</v>
      </c>
      <c r="I8" s="27">
        <v>7</v>
      </c>
      <c r="K8" s="27" t="str">
        <v>AUN4</v>
      </c>
      <c r="L8" s="27">
        <v>5</v>
      </c>
      <c r="N8" s="27" t="s">
        <v>695</v>
      </c>
      <c r="O8" s="27">
        <v>7</v>
      </c>
      <c r="Q8" s="27" t="str">
        <v>AUN15</v>
      </c>
      <c r="R8" s="27">
        <v>16</v>
      </c>
    </row>
    <row r="9" spans="2:18">
      <c r="B9" s="27" t="s">
        <v>672</v>
      </c>
      <c r="C9" s="27">
        <v>8</v>
      </c>
      <c r="E9" s="27" t="str">
        <v>LEAType</v>
      </c>
      <c r="F9" s="27">
        <v>6</v>
      </c>
      <c r="H9" s="27" t="s">
        <v>696</v>
      </c>
      <c r="I9" s="27">
        <v>8</v>
      </c>
      <c r="K9" s="27" t="str">
        <v>AUN5</v>
      </c>
      <c r="L9" s="27">
        <v>6</v>
      </c>
      <c r="N9" s="27" t="s">
        <v>696</v>
      </c>
      <c r="O9" s="27">
        <v>8</v>
      </c>
      <c r="Q9" s="27" t="str">
        <v>AUN16</v>
      </c>
      <c r="R9" s="27">
        <v>17</v>
      </c>
    </row>
    <row r="10" spans="2:18">
      <c r="B10" s="27" t="s">
        <v>673</v>
      </c>
      <c r="C10" s="27">
        <v>9</v>
      </c>
      <c r="E10" s="27" t="str">
        <v>LEAType_Txt</v>
      </c>
      <c r="F10" s="27">
        <v>7</v>
      </c>
      <c r="H10" s="27" t="s">
        <v>697</v>
      </c>
      <c r="I10" s="27">
        <v>9</v>
      </c>
      <c r="K10" s="27" t="str">
        <v>AUN6</v>
      </c>
      <c r="L10" s="27">
        <v>7</v>
      </c>
      <c r="N10" s="27" t="s">
        <v>697</v>
      </c>
      <c r="O10" s="27">
        <v>9</v>
      </c>
      <c r="Q10" s="27" t="str">
        <v>AUN17</v>
      </c>
      <c r="R10" s="27">
        <v>18</v>
      </c>
    </row>
    <row r="11" spans="2:18">
      <c r="B11" s="27" t="s">
        <v>674</v>
      </c>
      <c r="C11" s="27">
        <v>10</v>
      </c>
      <c r="E11" s="27" t="str">
        <v>P_BEF_26</v>
      </c>
      <c r="F11" s="27">
        <v>8</v>
      </c>
      <c r="H11" s="27" t="s">
        <v>698</v>
      </c>
      <c r="I11" s="27">
        <v>10</v>
      </c>
      <c r="K11" s="27" t="str">
        <v>AUN7</v>
      </c>
      <c r="L11" s="27">
        <v>8</v>
      </c>
      <c r="N11" s="27" t="s">
        <v>698</v>
      </c>
      <c r="O11" s="27">
        <v>10</v>
      </c>
      <c r="Q11" s="27" t="str">
        <v>AUN18</v>
      </c>
      <c r="R11" s="27">
        <v>19</v>
      </c>
    </row>
    <row r="12" spans="2:18">
      <c r="B12" s="27" t="s">
        <v>675</v>
      </c>
      <c r="C12" s="27">
        <v>11</v>
      </c>
      <c r="E12" s="27" t="str">
        <v>P_RTLBG_26</v>
      </c>
      <c r="F12" s="27">
        <v>11</v>
      </c>
      <c r="H12" s="27" t="s">
        <v>699</v>
      </c>
      <c r="I12" s="27">
        <v>11</v>
      </c>
      <c r="K12" s="27" t="str">
        <v>AUN8</v>
      </c>
      <c r="L12" s="27">
        <v>9</v>
      </c>
      <c r="N12" s="27" t="s">
        <v>699</v>
      </c>
      <c r="O12" s="27">
        <v>11</v>
      </c>
      <c r="Q12" s="27" t="str">
        <v>AUN19</v>
      </c>
      <c r="R12" s="27">
        <v>20</v>
      </c>
    </row>
    <row r="13" spans="2:18">
      <c r="B13" s="27" t="s">
        <v>678</v>
      </c>
      <c r="C13" s="27">
        <v>12</v>
      </c>
      <c r="E13" s="27" t="str">
        <v>P_SCTES_26</v>
      </c>
      <c r="F13" s="27">
        <v>18</v>
      </c>
      <c r="H13" s="27" t="s">
        <v>700</v>
      </c>
      <c r="I13" s="27">
        <v>12</v>
      </c>
      <c r="K13" s="27" t="str">
        <v>AUN9</v>
      </c>
      <c r="L13" s="27">
        <v>10</v>
      </c>
      <c r="N13" s="27" t="s">
        <v>700</v>
      </c>
      <c r="O13" s="27">
        <v>12</v>
      </c>
      <c r="Q13" s="27" t="str">
        <v>AUN2</v>
      </c>
      <c r="R13" s="27">
        <v>3</v>
      </c>
    </row>
    <row r="14" spans="2:18">
      <c r="B14" s="27" t="s">
        <v>676</v>
      </c>
      <c r="C14" s="27">
        <v>13</v>
      </c>
      <c r="E14" s="27" t="str">
        <v>P_SEF_2026</v>
      </c>
      <c r="F14" s="27">
        <v>15</v>
      </c>
      <c r="H14" s="27" t="s">
        <v>701</v>
      </c>
      <c r="I14" s="27">
        <v>13</v>
      </c>
      <c r="K14" s="27" t="str">
        <v>BUCount</v>
      </c>
      <c r="L14" s="27">
        <v>14</v>
      </c>
      <c r="N14" s="27" t="s">
        <v>701</v>
      </c>
      <c r="O14" s="27">
        <v>13</v>
      </c>
      <c r="Q14" s="27" t="str">
        <v>AUN20</v>
      </c>
      <c r="R14" s="27">
        <v>21</v>
      </c>
    </row>
    <row r="15" spans="2:18">
      <c r="B15" s="27" t="s">
        <v>677</v>
      </c>
      <c r="C15" s="27">
        <v>14</v>
      </c>
      <c r="E15" s="27" t="str">
        <v>PctChg_BEF_25to26</v>
      </c>
      <c r="F15" s="27">
        <v>10</v>
      </c>
      <c r="H15" s="27" t="s">
        <v>670</v>
      </c>
      <c r="I15" s="27">
        <v>14</v>
      </c>
      <c r="K15" s="27" t="str">
        <v>CLUSTERNBR</v>
      </c>
      <c r="L15" s="27">
        <v>1</v>
      </c>
      <c r="N15" s="27" t="s">
        <v>702</v>
      </c>
      <c r="O15" s="27">
        <v>14</v>
      </c>
      <c r="Q15" s="27" t="str">
        <v>AUN21</v>
      </c>
      <c r="R15" s="27">
        <v>22</v>
      </c>
    </row>
    <row r="16" spans="2:18">
      <c r="B16" s="27" t="s">
        <v>679</v>
      </c>
      <c r="C16" s="27">
        <v>15</v>
      </c>
      <c r="E16" s="27" t="str">
        <v>PctChg_CTC</v>
      </c>
      <c r="F16" s="27">
        <v>20</v>
      </c>
      <c r="I16" s="27">
        <v>15</v>
      </c>
      <c r="K16" s="27">
        <v>0</v>
      </c>
      <c r="L16" s="27">
        <v>15</v>
      </c>
      <c r="N16" s="27" t="s">
        <v>703</v>
      </c>
      <c r="O16" s="27">
        <v>15</v>
      </c>
      <c r="Q16" s="27" t="str">
        <v>AUN22</v>
      </c>
      <c r="R16" s="27">
        <v>23</v>
      </c>
    </row>
    <row r="17" spans="2:18">
      <c r="B17" s="27" t="s">
        <v>680</v>
      </c>
      <c r="C17" s="27">
        <v>16</v>
      </c>
      <c r="E17" s="27" t="str">
        <v>PctChg_RTLBG_25to26</v>
      </c>
      <c r="F17" s="27">
        <v>14</v>
      </c>
      <c r="I17" s="27">
        <v>16</v>
      </c>
      <c r="K17" s="27">
        <v>0</v>
      </c>
      <c r="L17" s="27">
        <v>16</v>
      </c>
      <c r="N17" s="27" t="s">
        <v>704</v>
      </c>
      <c r="O17" s="27">
        <v>16</v>
      </c>
      <c r="Q17" s="27" t="str">
        <v>AUN23</v>
      </c>
      <c r="R17" s="27">
        <v>24</v>
      </c>
    </row>
    <row r="18" spans="2:18">
      <c r="B18" s="27" t="s">
        <v>681</v>
      </c>
      <c r="C18" s="27">
        <v>17</v>
      </c>
      <c r="E18" s="27" t="str">
        <v>PctChg_SEF_25to26</v>
      </c>
      <c r="F18" s="27">
        <v>17</v>
      </c>
      <c r="I18" s="27">
        <v>17</v>
      </c>
      <c r="K18" s="27">
        <v>0</v>
      </c>
      <c r="L18" s="27">
        <v>17</v>
      </c>
      <c r="N18" s="27" t="s">
        <v>705</v>
      </c>
      <c r="O18" s="27">
        <v>17</v>
      </c>
      <c r="Q18" s="27" t="str">
        <v>AUN24</v>
      </c>
      <c r="R18" s="27">
        <v>25</v>
      </c>
    </row>
    <row r="19" spans="2:18">
      <c r="B19" s="27" t="s">
        <v>682</v>
      </c>
      <c r="C19" s="27">
        <v>18</v>
      </c>
      <c r="E19" s="27" t="str">
        <v>REGIONNAME</v>
      </c>
      <c r="F19" s="27">
        <v>4</v>
      </c>
      <c r="I19" s="27">
        <v>18</v>
      </c>
      <c r="K19" s="27">
        <v>0</v>
      </c>
      <c r="L19" s="27">
        <v>18</v>
      </c>
      <c r="N19" s="27" t="s">
        <v>706</v>
      </c>
      <c r="O19" s="27">
        <v>18</v>
      </c>
      <c r="Q19" s="27" t="str">
        <v>AUN25</v>
      </c>
      <c r="R19" s="27">
        <v>26</v>
      </c>
    </row>
    <row r="20" spans="2:18">
      <c r="B20" s="27" t="s">
        <v>683</v>
      </c>
      <c r="C20" s="27">
        <v>19</v>
      </c>
      <c r="E20" s="27" t="str">
        <v>SchoolDistrict</v>
      </c>
      <c r="F20" s="27">
        <v>2</v>
      </c>
      <c r="I20" s="27">
        <v>19</v>
      </c>
      <c r="K20" s="27">
        <v>0</v>
      </c>
      <c r="L20" s="27">
        <v>19</v>
      </c>
      <c r="N20" s="27" t="s">
        <v>707</v>
      </c>
      <c r="O20" s="27">
        <v>19</v>
      </c>
      <c r="Q20" s="27" t="str">
        <v>AUN26</v>
      </c>
      <c r="R20" s="27">
        <v>27</v>
      </c>
    </row>
    <row r="21" spans="2:18">
      <c r="B21" s="27" t="s">
        <v>684</v>
      </c>
      <c r="C21" s="27">
        <v>20</v>
      </c>
      <c r="E21" s="27" t="str">
        <v>TEShare</v>
      </c>
      <c r="F21" s="27">
        <v>12</v>
      </c>
      <c r="I21" s="27">
        <v>20</v>
      </c>
      <c r="K21" s="27">
        <v>0</v>
      </c>
      <c r="L21" s="27">
        <v>20</v>
      </c>
      <c r="N21" s="27" t="s">
        <v>708</v>
      </c>
      <c r="O21" s="27">
        <v>20</v>
      </c>
      <c r="Q21" s="27" t="str">
        <v>AUN27</v>
      </c>
      <c r="R21" s="27">
        <v>28</v>
      </c>
    </row>
    <row r="22" spans="2:18">
      <c r="C22" s="27">
        <v>21</v>
      </c>
      <c r="E22" s="27">
        <v>0</v>
      </c>
      <c r="F22" s="27">
        <v>21</v>
      </c>
      <c r="I22" s="27">
        <v>21</v>
      </c>
      <c r="K22" s="27">
        <v>0</v>
      </c>
      <c r="L22" s="27">
        <v>21</v>
      </c>
      <c r="N22" s="27" t="s">
        <v>709</v>
      </c>
      <c r="O22" s="27">
        <v>21</v>
      </c>
      <c r="Q22" s="27" t="str">
        <v>AUN28</v>
      </c>
      <c r="R22" s="27">
        <v>29</v>
      </c>
    </row>
    <row r="23" spans="2:18">
      <c r="C23" s="27">
        <v>22</v>
      </c>
      <c r="E23" s="27">
        <v>0</v>
      </c>
      <c r="F23" s="27">
        <v>22</v>
      </c>
      <c r="I23" s="27">
        <v>22</v>
      </c>
      <c r="K23" s="27">
        <v>0</v>
      </c>
      <c r="L23" s="27">
        <v>22</v>
      </c>
      <c r="N23" s="27" t="s">
        <v>710</v>
      </c>
      <c r="O23" s="27">
        <v>22</v>
      </c>
      <c r="Q23" s="27" t="str">
        <v>AUN29</v>
      </c>
      <c r="R23" s="27">
        <v>30</v>
      </c>
    </row>
    <row r="24" spans="2:18">
      <c r="C24" s="27">
        <v>23</v>
      </c>
      <c r="E24" s="27">
        <v>0</v>
      </c>
      <c r="F24" s="27">
        <v>23</v>
      </c>
      <c r="I24" s="27">
        <v>23</v>
      </c>
      <c r="K24" s="27">
        <v>0</v>
      </c>
      <c r="L24" s="27">
        <v>23</v>
      </c>
      <c r="N24" s="27" t="s">
        <v>711</v>
      </c>
      <c r="O24" s="27">
        <v>23</v>
      </c>
      <c r="Q24" s="27" t="str">
        <v>AUN3</v>
      </c>
      <c r="R24" s="27">
        <v>4</v>
      </c>
    </row>
    <row r="25" spans="2:18">
      <c r="C25" s="27">
        <v>24</v>
      </c>
      <c r="E25" s="27">
        <v>0</v>
      </c>
      <c r="F25" s="27">
        <v>24</v>
      </c>
      <c r="I25" s="27">
        <v>24</v>
      </c>
      <c r="K25" s="27">
        <v>0</v>
      </c>
      <c r="L25" s="27">
        <v>24</v>
      </c>
      <c r="N25" s="27" t="s">
        <v>712</v>
      </c>
      <c r="O25" s="27">
        <v>24</v>
      </c>
      <c r="Q25" s="27" t="str">
        <v>AUN30</v>
      </c>
      <c r="R25" s="27">
        <v>31</v>
      </c>
    </row>
    <row r="26" spans="2:18">
      <c r="C26" s="27">
        <v>25</v>
      </c>
      <c r="E26" s="27">
        <v>0</v>
      </c>
      <c r="F26" s="27">
        <v>25</v>
      </c>
      <c r="I26" s="27">
        <v>25</v>
      </c>
      <c r="K26" s="27">
        <v>0</v>
      </c>
      <c r="L26" s="27">
        <v>25</v>
      </c>
      <c r="N26" s="27" t="s">
        <v>713</v>
      </c>
      <c r="O26" s="27">
        <v>25</v>
      </c>
      <c r="Q26" s="27" t="str">
        <v>AUN31</v>
      </c>
      <c r="R26" s="27">
        <v>32</v>
      </c>
    </row>
    <row r="27" spans="2:18">
      <c r="C27" s="27">
        <v>26</v>
      </c>
      <c r="E27" s="27">
        <v>0</v>
      </c>
      <c r="F27" s="27">
        <v>26</v>
      </c>
      <c r="I27" s="27">
        <v>26</v>
      </c>
      <c r="K27" s="27">
        <v>0</v>
      </c>
      <c r="L27" s="27">
        <v>26</v>
      </c>
      <c r="N27" s="27" t="s">
        <v>714</v>
      </c>
      <c r="O27" s="27">
        <v>26</v>
      </c>
      <c r="Q27" s="27" t="str">
        <v>AUN32</v>
      </c>
      <c r="R27" s="27">
        <v>33</v>
      </c>
    </row>
    <row r="28" spans="2:18">
      <c r="C28" s="27">
        <v>27</v>
      </c>
      <c r="E28" s="27">
        <v>0</v>
      </c>
      <c r="F28" s="27">
        <v>27</v>
      </c>
      <c r="I28" s="27">
        <v>27</v>
      </c>
      <c r="K28" s="27">
        <v>0</v>
      </c>
      <c r="L28" s="27">
        <v>27</v>
      </c>
      <c r="N28" s="27" t="s">
        <v>715</v>
      </c>
      <c r="O28" s="27">
        <v>27</v>
      </c>
      <c r="Q28" s="27" t="str">
        <v>AUN33</v>
      </c>
      <c r="R28" s="27">
        <v>34</v>
      </c>
    </row>
    <row r="29" spans="2:18">
      <c r="C29" s="27">
        <v>28</v>
      </c>
      <c r="E29" s="27">
        <v>0</v>
      </c>
      <c r="F29" s="27">
        <v>28</v>
      </c>
      <c r="I29" s="27">
        <v>28</v>
      </c>
      <c r="K29" s="27">
        <v>0</v>
      </c>
      <c r="L29" s="27">
        <v>28</v>
      </c>
      <c r="N29" s="27" t="s">
        <v>716</v>
      </c>
      <c r="O29" s="27">
        <v>28</v>
      </c>
      <c r="Q29" s="27" t="str">
        <v>AUN34</v>
      </c>
      <c r="R29" s="27">
        <v>35</v>
      </c>
    </row>
    <row r="30" spans="2:18">
      <c r="C30" s="27">
        <v>29</v>
      </c>
      <c r="E30" s="27">
        <v>0</v>
      </c>
      <c r="F30" s="27">
        <v>29</v>
      </c>
      <c r="I30" s="27">
        <v>29</v>
      </c>
      <c r="K30" s="27">
        <v>0</v>
      </c>
      <c r="L30" s="27">
        <v>29</v>
      </c>
      <c r="N30" s="27" t="s">
        <v>717</v>
      </c>
      <c r="O30" s="27">
        <v>29</v>
      </c>
      <c r="Q30" s="27" t="str">
        <v>AUN35</v>
      </c>
      <c r="R30" s="27">
        <v>36</v>
      </c>
    </row>
    <row r="31" spans="2:18">
      <c r="C31" s="27">
        <v>30</v>
      </c>
      <c r="E31" s="27">
        <v>0</v>
      </c>
      <c r="F31" s="27">
        <v>30</v>
      </c>
      <c r="I31" s="27">
        <v>30</v>
      </c>
      <c r="K31" s="27">
        <v>0</v>
      </c>
      <c r="L31" s="27">
        <v>30</v>
      </c>
      <c r="N31" s="27" t="s">
        <v>718</v>
      </c>
      <c r="O31" s="27">
        <v>30</v>
      </c>
      <c r="Q31" s="27" t="str">
        <v>AUN36</v>
      </c>
      <c r="R31" s="27">
        <v>37</v>
      </c>
    </row>
    <row r="32" spans="2:18">
      <c r="C32" s="27">
        <v>31</v>
      </c>
      <c r="E32" s="27">
        <v>0</v>
      </c>
      <c r="F32" s="27">
        <v>31</v>
      </c>
      <c r="I32" s="27">
        <v>31</v>
      </c>
      <c r="K32" s="27">
        <v>0</v>
      </c>
      <c r="L32" s="27">
        <v>31</v>
      </c>
      <c r="N32" s="27" t="s">
        <v>719</v>
      </c>
      <c r="O32" s="27">
        <v>31</v>
      </c>
      <c r="Q32" s="27" t="str">
        <v>AUN37</v>
      </c>
      <c r="R32" s="27">
        <v>38</v>
      </c>
    </row>
    <row r="33" spans="3:18">
      <c r="C33" s="27">
        <v>32</v>
      </c>
      <c r="E33" s="27">
        <v>0</v>
      </c>
      <c r="F33" s="27">
        <v>32</v>
      </c>
      <c r="I33" s="27">
        <v>32</v>
      </c>
      <c r="K33" s="27">
        <v>0</v>
      </c>
      <c r="L33" s="27">
        <v>32</v>
      </c>
      <c r="N33" s="27" t="s">
        <v>720</v>
      </c>
      <c r="O33" s="27">
        <v>32</v>
      </c>
      <c r="Q33" s="27" t="str">
        <v>AUN38</v>
      </c>
      <c r="R33" s="27">
        <v>39</v>
      </c>
    </row>
    <row r="34" spans="3:18">
      <c r="C34" s="27">
        <v>33</v>
      </c>
      <c r="E34" s="27">
        <v>0</v>
      </c>
      <c r="F34" s="27">
        <v>33</v>
      </c>
      <c r="I34" s="27">
        <v>33</v>
      </c>
      <c r="K34" s="27">
        <v>0</v>
      </c>
      <c r="L34" s="27">
        <v>33</v>
      </c>
      <c r="N34" s="27" t="s">
        <v>721</v>
      </c>
      <c r="O34" s="27">
        <v>33</v>
      </c>
      <c r="Q34" s="27" t="str">
        <v>AUN39</v>
      </c>
      <c r="R34" s="27">
        <v>40</v>
      </c>
    </row>
    <row r="35" spans="3:18">
      <c r="C35" s="27">
        <v>34</v>
      </c>
      <c r="E35" s="27">
        <v>0</v>
      </c>
      <c r="F35" s="27">
        <v>34</v>
      </c>
      <c r="I35" s="27">
        <v>34</v>
      </c>
      <c r="K35" s="27">
        <v>0</v>
      </c>
      <c r="L35" s="27">
        <v>34</v>
      </c>
      <c r="N35" s="27" t="s">
        <v>722</v>
      </c>
      <c r="O35" s="27">
        <v>34</v>
      </c>
      <c r="Q35" s="27" t="str">
        <v>AUN4</v>
      </c>
      <c r="R35" s="27">
        <v>5</v>
      </c>
    </row>
    <row r="36" spans="3:18">
      <c r="C36" s="27">
        <v>35</v>
      </c>
      <c r="E36" s="27">
        <v>0</v>
      </c>
      <c r="F36" s="27">
        <v>35</v>
      </c>
      <c r="I36" s="27">
        <v>35</v>
      </c>
      <c r="K36" s="27">
        <v>0</v>
      </c>
      <c r="L36" s="27">
        <v>35</v>
      </c>
      <c r="N36" s="27" t="s">
        <v>723</v>
      </c>
      <c r="O36" s="27">
        <v>35</v>
      </c>
      <c r="Q36" s="27" t="str">
        <v>AUN40</v>
      </c>
      <c r="R36" s="27">
        <v>41</v>
      </c>
    </row>
    <row r="37" spans="3:18">
      <c r="C37" s="27">
        <v>36</v>
      </c>
      <c r="E37" s="27">
        <v>0</v>
      </c>
      <c r="F37" s="27">
        <v>36</v>
      </c>
      <c r="I37" s="27">
        <v>36</v>
      </c>
      <c r="K37" s="27">
        <v>0</v>
      </c>
      <c r="L37" s="27">
        <v>36</v>
      </c>
      <c r="N37" s="27" t="s">
        <v>724</v>
      </c>
      <c r="O37" s="27">
        <v>36</v>
      </c>
      <c r="Q37" s="27" t="str">
        <v>AUN41</v>
      </c>
      <c r="R37" s="27">
        <v>42</v>
      </c>
    </row>
    <row r="38" spans="3:18">
      <c r="C38" s="27">
        <v>37</v>
      </c>
      <c r="E38" s="27">
        <v>0</v>
      </c>
      <c r="F38" s="27">
        <v>37</v>
      </c>
      <c r="I38" s="27">
        <v>37</v>
      </c>
      <c r="K38" s="27">
        <v>0</v>
      </c>
      <c r="L38" s="27">
        <v>37</v>
      </c>
      <c r="N38" s="27" t="s">
        <v>725</v>
      </c>
      <c r="O38" s="27">
        <v>37</v>
      </c>
      <c r="Q38" s="27" t="str">
        <v>AUN42</v>
      </c>
      <c r="R38" s="27">
        <v>43</v>
      </c>
    </row>
    <row r="39" spans="3:18">
      <c r="C39" s="27">
        <v>38</v>
      </c>
      <c r="E39" s="27">
        <v>0</v>
      </c>
      <c r="F39" s="27">
        <v>38</v>
      </c>
      <c r="I39" s="27">
        <v>38</v>
      </c>
      <c r="K39" s="27">
        <v>0</v>
      </c>
      <c r="L39" s="27">
        <v>38</v>
      </c>
      <c r="N39" s="27" t="s">
        <v>726</v>
      </c>
      <c r="O39" s="27">
        <v>38</v>
      </c>
      <c r="Q39" s="27" t="str">
        <v>AUN43</v>
      </c>
      <c r="R39" s="27">
        <v>44</v>
      </c>
    </row>
    <row r="40" spans="3:18">
      <c r="C40" s="27">
        <v>39</v>
      </c>
      <c r="E40" s="27">
        <v>0</v>
      </c>
      <c r="F40" s="27">
        <v>39</v>
      </c>
      <c r="I40" s="27">
        <v>39</v>
      </c>
      <c r="K40" s="27">
        <v>0</v>
      </c>
      <c r="L40" s="27">
        <v>39</v>
      </c>
      <c r="N40" s="27" t="s">
        <v>727</v>
      </c>
      <c r="O40" s="27">
        <v>39</v>
      </c>
      <c r="Q40" s="27" t="str">
        <v>AUN44</v>
      </c>
      <c r="R40" s="27">
        <v>45</v>
      </c>
    </row>
    <row r="41" spans="3:18">
      <c r="C41" s="27">
        <v>40</v>
      </c>
      <c r="E41" s="27">
        <v>0</v>
      </c>
      <c r="F41" s="27">
        <v>40</v>
      </c>
      <c r="I41" s="27">
        <v>40</v>
      </c>
      <c r="K41" s="27">
        <v>0</v>
      </c>
      <c r="L41" s="27">
        <v>40</v>
      </c>
      <c r="N41" s="27" t="s">
        <v>728</v>
      </c>
      <c r="O41" s="27">
        <v>40</v>
      </c>
      <c r="Q41" s="27" t="str">
        <v>AUN45</v>
      </c>
      <c r="R41" s="27">
        <v>46</v>
      </c>
    </row>
    <row r="42" spans="3:18">
      <c r="C42" s="27">
        <v>41</v>
      </c>
      <c r="E42" s="27">
        <v>0</v>
      </c>
      <c r="F42" s="27">
        <v>41</v>
      </c>
      <c r="I42" s="27">
        <v>41</v>
      </c>
      <c r="K42" s="27">
        <v>0</v>
      </c>
      <c r="L42" s="27">
        <v>41</v>
      </c>
      <c r="N42" s="27" t="s">
        <v>729</v>
      </c>
      <c r="O42" s="27">
        <v>41</v>
      </c>
      <c r="Q42" s="27" t="str">
        <v>AUN46</v>
      </c>
      <c r="R42" s="27">
        <v>47</v>
      </c>
    </row>
    <row r="43" spans="3:18">
      <c r="C43" s="27">
        <v>42</v>
      </c>
      <c r="E43" s="27">
        <v>0</v>
      </c>
      <c r="F43" s="27">
        <v>42</v>
      </c>
      <c r="I43" s="27">
        <v>42</v>
      </c>
      <c r="K43" s="27">
        <v>0</v>
      </c>
      <c r="L43" s="27">
        <v>42</v>
      </c>
      <c r="N43" s="27" t="s">
        <v>730</v>
      </c>
      <c r="O43" s="27">
        <v>42</v>
      </c>
      <c r="Q43" s="27" t="str">
        <v>AUN47</v>
      </c>
      <c r="R43" s="27">
        <v>48</v>
      </c>
    </row>
    <row r="44" spans="3:18">
      <c r="C44" s="27">
        <v>43</v>
      </c>
      <c r="E44" s="27">
        <v>0</v>
      </c>
      <c r="F44" s="27">
        <v>43</v>
      </c>
      <c r="I44" s="27">
        <v>43</v>
      </c>
      <c r="K44" s="27">
        <v>0</v>
      </c>
      <c r="L44" s="27">
        <v>43</v>
      </c>
      <c r="N44" s="27" t="s">
        <v>731</v>
      </c>
      <c r="O44" s="27">
        <v>43</v>
      </c>
      <c r="Q44" s="27" t="str">
        <v>AUN48</v>
      </c>
      <c r="R44" s="27">
        <v>49</v>
      </c>
    </row>
    <row r="45" spans="3:18">
      <c r="C45" s="27">
        <v>44</v>
      </c>
      <c r="E45" s="27">
        <v>0</v>
      </c>
      <c r="F45" s="27">
        <v>44</v>
      </c>
      <c r="I45" s="27">
        <v>44</v>
      </c>
      <c r="K45" s="27">
        <v>0</v>
      </c>
      <c r="L45" s="27">
        <v>44</v>
      </c>
      <c r="N45" s="27" t="s">
        <v>732</v>
      </c>
      <c r="O45" s="27">
        <v>44</v>
      </c>
      <c r="Q45" s="27" t="str">
        <v>AUN49</v>
      </c>
      <c r="R45" s="27">
        <v>50</v>
      </c>
    </row>
    <row r="46" spans="3:18">
      <c r="C46" s="27">
        <v>45</v>
      </c>
      <c r="E46" s="27">
        <v>0</v>
      </c>
      <c r="F46" s="27">
        <v>45</v>
      </c>
      <c r="I46" s="27">
        <v>45</v>
      </c>
      <c r="K46" s="27">
        <v>0</v>
      </c>
      <c r="L46" s="27">
        <v>45</v>
      </c>
      <c r="N46" s="27" t="s">
        <v>733</v>
      </c>
      <c r="O46" s="27">
        <v>45</v>
      </c>
      <c r="Q46" s="27" t="str">
        <v>AUN5</v>
      </c>
      <c r="R46" s="27">
        <v>6</v>
      </c>
    </row>
    <row r="47" spans="3:18">
      <c r="C47" s="27">
        <v>46</v>
      </c>
      <c r="E47" s="27">
        <v>0</v>
      </c>
      <c r="F47" s="27">
        <v>46</v>
      </c>
      <c r="I47" s="27">
        <v>46</v>
      </c>
      <c r="K47" s="27">
        <v>0</v>
      </c>
      <c r="L47" s="27">
        <v>46</v>
      </c>
      <c r="N47" s="27" t="s">
        <v>734</v>
      </c>
      <c r="O47" s="27">
        <v>46</v>
      </c>
      <c r="Q47" s="27" t="str">
        <v>AUN50</v>
      </c>
      <c r="R47" s="27">
        <v>51</v>
      </c>
    </row>
    <row r="48" spans="3:18">
      <c r="C48" s="27">
        <v>47</v>
      </c>
      <c r="E48" s="27">
        <v>0</v>
      </c>
      <c r="F48" s="27">
        <v>47</v>
      </c>
      <c r="I48" s="27">
        <v>47</v>
      </c>
      <c r="K48" s="27">
        <v>0</v>
      </c>
      <c r="L48" s="27">
        <v>47</v>
      </c>
      <c r="N48" s="27" t="s">
        <v>735</v>
      </c>
      <c r="O48" s="27">
        <v>47</v>
      </c>
      <c r="Q48" s="27" t="str">
        <v>AUN51</v>
      </c>
      <c r="R48" s="27">
        <v>52</v>
      </c>
    </row>
    <row r="49" spans="3:18">
      <c r="C49" s="27">
        <v>48</v>
      </c>
      <c r="E49" s="27">
        <v>0</v>
      </c>
      <c r="F49" s="27">
        <v>48</v>
      </c>
      <c r="I49" s="27">
        <v>48</v>
      </c>
      <c r="K49" s="27">
        <v>0</v>
      </c>
      <c r="L49" s="27">
        <v>48</v>
      </c>
      <c r="N49" s="27" t="s">
        <v>736</v>
      </c>
      <c r="O49" s="27">
        <v>48</v>
      </c>
      <c r="Q49" s="27" t="str">
        <v>AUN52</v>
      </c>
      <c r="R49" s="27">
        <v>53</v>
      </c>
    </row>
    <row r="50" spans="3:18">
      <c r="C50" s="27">
        <v>49</v>
      </c>
      <c r="E50" s="27">
        <v>0</v>
      </c>
      <c r="F50" s="27">
        <v>49</v>
      </c>
      <c r="I50" s="27">
        <v>49</v>
      </c>
      <c r="K50" s="27">
        <v>0</v>
      </c>
      <c r="L50" s="27">
        <v>49</v>
      </c>
      <c r="N50" s="27" t="s">
        <v>737</v>
      </c>
      <c r="O50" s="27">
        <v>49</v>
      </c>
      <c r="Q50" s="27" t="str">
        <v>AUN53</v>
      </c>
      <c r="R50" s="27">
        <v>54</v>
      </c>
    </row>
    <row r="51" spans="3:18">
      <c r="C51" s="27">
        <v>50</v>
      </c>
      <c r="E51" s="27">
        <v>0</v>
      </c>
      <c r="F51" s="27">
        <v>50</v>
      </c>
      <c r="I51" s="27">
        <v>50</v>
      </c>
      <c r="K51" s="27">
        <v>0</v>
      </c>
      <c r="L51" s="27">
        <v>50</v>
      </c>
      <c r="N51" s="27" t="s">
        <v>738</v>
      </c>
      <c r="O51" s="27">
        <v>50</v>
      </c>
      <c r="Q51" s="27" t="str">
        <v>AUN54</v>
      </c>
      <c r="R51" s="27">
        <v>55</v>
      </c>
    </row>
    <row r="52" spans="3:18">
      <c r="C52" s="27">
        <v>51</v>
      </c>
      <c r="E52" s="27">
        <v>0</v>
      </c>
      <c r="F52" s="27">
        <v>51</v>
      </c>
      <c r="I52" s="27">
        <v>51</v>
      </c>
      <c r="K52" s="27">
        <v>0</v>
      </c>
      <c r="L52" s="27">
        <v>51</v>
      </c>
      <c r="N52" s="27" t="s">
        <v>739</v>
      </c>
      <c r="O52" s="27">
        <v>51</v>
      </c>
      <c r="Q52" s="27" t="str">
        <v>AUN55</v>
      </c>
      <c r="R52" s="27">
        <v>56</v>
      </c>
    </row>
    <row r="53" spans="3:18">
      <c r="C53" s="27">
        <v>52</v>
      </c>
      <c r="E53" s="27">
        <v>0</v>
      </c>
      <c r="F53" s="27">
        <v>52</v>
      </c>
      <c r="I53" s="27">
        <v>52</v>
      </c>
      <c r="K53" s="27">
        <v>0</v>
      </c>
      <c r="L53" s="27">
        <v>52</v>
      </c>
      <c r="N53" s="27" t="s">
        <v>740</v>
      </c>
      <c r="O53" s="27">
        <v>52</v>
      </c>
      <c r="Q53" s="27" t="str">
        <v>AUN56</v>
      </c>
      <c r="R53" s="27">
        <v>57</v>
      </c>
    </row>
    <row r="54" spans="3:18">
      <c r="C54" s="27">
        <v>53</v>
      </c>
      <c r="E54" s="27">
        <v>0</v>
      </c>
      <c r="F54" s="27">
        <v>53</v>
      </c>
      <c r="I54" s="27">
        <v>53</v>
      </c>
      <c r="K54" s="27">
        <v>0</v>
      </c>
      <c r="L54" s="27">
        <v>53</v>
      </c>
      <c r="N54" s="27" t="s">
        <v>741</v>
      </c>
      <c r="O54" s="27">
        <v>53</v>
      </c>
      <c r="Q54" s="27" t="str">
        <v>AUN57</v>
      </c>
      <c r="R54" s="27">
        <v>58</v>
      </c>
    </row>
    <row r="55" spans="3:18">
      <c r="C55" s="27">
        <v>54</v>
      </c>
      <c r="E55" s="27">
        <v>0</v>
      </c>
      <c r="F55" s="27">
        <v>54</v>
      </c>
      <c r="I55" s="27">
        <v>54</v>
      </c>
      <c r="K55" s="27">
        <v>0</v>
      </c>
      <c r="L55" s="27">
        <v>54</v>
      </c>
      <c r="N55" s="27" t="s">
        <v>742</v>
      </c>
      <c r="O55" s="27">
        <v>54</v>
      </c>
      <c r="Q55" s="27" t="str">
        <v>AUN58</v>
      </c>
      <c r="R55" s="27">
        <v>59</v>
      </c>
    </row>
    <row r="56" spans="3:18">
      <c r="C56" s="27">
        <v>55</v>
      </c>
      <c r="E56" s="27">
        <v>0</v>
      </c>
      <c r="F56" s="27">
        <v>55</v>
      </c>
      <c r="I56" s="27">
        <v>55</v>
      </c>
      <c r="K56" s="27">
        <v>0</v>
      </c>
      <c r="L56" s="27">
        <v>55</v>
      </c>
      <c r="N56" s="27" t="s">
        <v>743</v>
      </c>
      <c r="O56" s="27">
        <v>55</v>
      </c>
      <c r="Q56" s="27" t="str">
        <v>AUN59</v>
      </c>
      <c r="R56" s="27">
        <v>60</v>
      </c>
    </row>
    <row r="57" spans="3:18">
      <c r="C57" s="27">
        <v>56</v>
      </c>
      <c r="E57" s="27">
        <v>0</v>
      </c>
      <c r="F57" s="27">
        <v>56</v>
      </c>
      <c r="I57" s="27">
        <v>56</v>
      </c>
      <c r="K57" s="27">
        <v>0</v>
      </c>
      <c r="L57" s="27">
        <v>56</v>
      </c>
      <c r="N57" s="27" t="s">
        <v>744</v>
      </c>
      <c r="O57" s="27">
        <v>56</v>
      </c>
      <c r="Q57" s="27" t="str">
        <v>AUN6</v>
      </c>
      <c r="R57" s="27">
        <v>7</v>
      </c>
    </row>
    <row r="58" spans="3:18">
      <c r="C58" s="27">
        <v>57</v>
      </c>
      <c r="E58" s="27">
        <v>0</v>
      </c>
      <c r="F58" s="27">
        <v>57</v>
      </c>
      <c r="I58" s="27">
        <v>57</v>
      </c>
      <c r="K58" s="27">
        <v>0</v>
      </c>
      <c r="L58" s="27">
        <v>57</v>
      </c>
      <c r="N58" s="27" t="s">
        <v>745</v>
      </c>
      <c r="O58" s="27">
        <v>57</v>
      </c>
      <c r="Q58" s="27" t="str">
        <v>AUN60</v>
      </c>
      <c r="R58" s="27">
        <v>61</v>
      </c>
    </row>
    <row r="59" spans="3:18">
      <c r="C59" s="27">
        <v>58</v>
      </c>
      <c r="E59" s="27">
        <v>0</v>
      </c>
      <c r="F59" s="27">
        <v>58</v>
      </c>
      <c r="I59" s="27">
        <v>58</v>
      </c>
      <c r="K59" s="27">
        <v>0</v>
      </c>
      <c r="L59" s="27">
        <v>58</v>
      </c>
      <c r="N59" s="27" t="s">
        <v>746</v>
      </c>
      <c r="O59" s="27">
        <v>58</v>
      </c>
      <c r="Q59" s="27" t="str">
        <v>AUN61</v>
      </c>
      <c r="R59" s="27">
        <v>62</v>
      </c>
    </row>
    <row r="60" spans="3:18">
      <c r="C60" s="27">
        <v>59</v>
      </c>
      <c r="E60" s="27">
        <v>0</v>
      </c>
      <c r="F60" s="27">
        <v>59</v>
      </c>
      <c r="I60" s="27">
        <v>59</v>
      </c>
      <c r="K60" s="27">
        <v>0</v>
      </c>
      <c r="L60" s="27">
        <v>59</v>
      </c>
      <c r="N60" s="27" t="s">
        <v>747</v>
      </c>
      <c r="O60" s="27">
        <v>59</v>
      </c>
      <c r="Q60" s="27" t="str">
        <v>AUN62</v>
      </c>
      <c r="R60" s="27">
        <v>63</v>
      </c>
    </row>
    <row r="61" spans="3:18">
      <c r="C61" s="27">
        <v>60</v>
      </c>
      <c r="E61" s="27">
        <v>0</v>
      </c>
      <c r="F61" s="27">
        <v>60</v>
      </c>
      <c r="I61" s="27">
        <v>60</v>
      </c>
      <c r="K61" s="27">
        <v>0</v>
      </c>
      <c r="L61" s="27">
        <v>60</v>
      </c>
      <c r="N61" s="27" t="s">
        <v>748</v>
      </c>
      <c r="O61" s="27">
        <v>60</v>
      </c>
      <c r="Q61" s="27" t="str">
        <v>AUN63</v>
      </c>
      <c r="R61" s="27">
        <v>64</v>
      </c>
    </row>
    <row r="62" spans="3:18">
      <c r="C62" s="27">
        <v>61</v>
      </c>
      <c r="E62" s="27">
        <v>0</v>
      </c>
      <c r="F62" s="27">
        <v>61</v>
      </c>
      <c r="I62" s="27">
        <v>61</v>
      </c>
      <c r="K62" s="27">
        <v>0</v>
      </c>
      <c r="L62" s="27">
        <v>61</v>
      </c>
      <c r="N62" s="27" t="s">
        <v>749</v>
      </c>
      <c r="O62" s="27">
        <v>61</v>
      </c>
      <c r="Q62" s="27" t="str">
        <v>AUN64</v>
      </c>
      <c r="R62" s="27">
        <v>65</v>
      </c>
    </row>
    <row r="63" spans="3:18">
      <c r="C63" s="27">
        <v>62</v>
      </c>
      <c r="E63" s="27">
        <v>0</v>
      </c>
      <c r="F63" s="27">
        <v>62</v>
      </c>
      <c r="I63" s="27">
        <v>62</v>
      </c>
      <c r="K63" s="27">
        <v>0</v>
      </c>
      <c r="L63" s="27">
        <v>62</v>
      </c>
      <c r="N63" s="27" t="s">
        <v>750</v>
      </c>
      <c r="O63" s="27">
        <v>62</v>
      </c>
      <c r="Q63" s="27" t="str">
        <v>AUN65</v>
      </c>
      <c r="R63" s="27">
        <v>66</v>
      </c>
    </row>
    <row r="64" spans="3:18">
      <c r="C64" s="27">
        <v>63</v>
      </c>
      <c r="E64" s="27">
        <v>0</v>
      </c>
      <c r="F64" s="27">
        <v>63</v>
      </c>
      <c r="I64" s="27">
        <v>63</v>
      </c>
      <c r="K64" s="27">
        <v>0</v>
      </c>
      <c r="L64" s="27">
        <v>63</v>
      </c>
      <c r="N64" s="27" t="s">
        <v>751</v>
      </c>
      <c r="O64" s="27">
        <v>63</v>
      </c>
      <c r="Q64" s="27" t="str">
        <v>AUN66</v>
      </c>
      <c r="R64" s="27">
        <v>67</v>
      </c>
    </row>
    <row r="65" spans="3:18">
      <c r="C65" s="27">
        <v>64</v>
      </c>
      <c r="E65" s="27">
        <v>0</v>
      </c>
      <c r="F65" s="27">
        <v>64</v>
      </c>
      <c r="I65" s="27">
        <v>64</v>
      </c>
      <c r="K65" s="27">
        <v>0</v>
      </c>
      <c r="L65" s="27">
        <v>64</v>
      </c>
      <c r="N65" s="27" t="s">
        <v>752</v>
      </c>
      <c r="O65" s="27">
        <v>64</v>
      </c>
      <c r="Q65" s="27" t="str">
        <v>AUN67</v>
      </c>
      <c r="R65" s="27">
        <v>68</v>
      </c>
    </row>
    <row r="66" spans="3:18">
      <c r="C66" s="27">
        <v>65</v>
      </c>
      <c r="E66" s="27">
        <v>0</v>
      </c>
      <c r="F66" s="27">
        <v>65</v>
      </c>
      <c r="I66" s="27">
        <v>65</v>
      </c>
      <c r="K66" s="27">
        <v>0</v>
      </c>
      <c r="L66" s="27">
        <v>65</v>
      </c>
      <c r="N66" s="27" t="s">
        <v>753</v>
      </c>
      <c r="O66" s="27">
        <v>65</v>
      </c>
      <c r="Q66" s="27" t="str">
        <v>AUN68</v>
      </c>
      <c r="R66" s="27">
        <v>69</v>
      </c>
    </row>
    <row r="67" spans="3:18">
      <c r="C67" s="27">
        <v>66</v>
      </c>
      <c r="E67" s="27">
        <v>0</v>
      </c>
      <c r="F67" s="27">
        <v>66</v>
      </c>
      <c r="I67" s="27">
        <v>66</v>
      </c>
      <c r="K67" s="27">
        <v>0</v>
      </c>
      <c r="L67" s="27">
        <v>66</v>
      </c>
      <c r="N67" s="27" t="s">
        <v>754</v>
      </c>
      <c r="O67" s="27">
        <v>66</v>
      </c>
      <c r="Q67" s="27" t="str">
        <v>AUN69</v>
      </c>
      <c r="R67" s="27">
        <v>70</v>
      </c>
    </row>
    <row r="68" spans="3:18">
      <c r="C68" s="27">
        <v>67</v>
      </c>
      <c r="E68" s="27">
        <v>0</v>
      </c>
      <c r="F68" s="27">
        <v>67</v>
      </c>
      <c r="I68" s="27">
        <v>67</v>
      </c>
      <c r="K68" s="27">
        <v>0</v>
      </c>
      <c r="L68" s="27">
        <v>67</v>
      </c>
      <c r="N68" s="27" t="s">
        <v>755</v>
      </c>
      <c r="O68" s="27">
        <v>67</v>
      </c>
      <c r="Q68" s="27" t="str">
        <v>AUN7</v>
      </c>
      <c r="R68" s="27">
        <v>8</v>
      </c>
    </row>
    <row r="69" spans="3:18">
      <c r="C69" s="27">
        <v>68</v>
      </c>
      <c r="E69" s="27">
        <v>0</v>
      </c>
      <c r="F69" s="27">
        <v>68</v>
      </c>
      <c r="I69" s="27">
        <v>68</v>
      </c>
      <c r="K69" s="27">
        <v>0</v>
      </c>
      <c r="L69" s="27">
        <v>68</v>
      </c>
      <c r="N69" s="27" t="s">
        <v>756</v>
      </c>
      <c r="O69" s="27">
        <v>68</v>
      </c>
      <c r="Q69" s="27" t="str">
        <v>AUN70</v>
      </c>
      <c r="R69" s="27">
        <v>71</v>
      </c>
    </row>
    <row r="70" spans="3:18">
      <c r="C70" s="27">
        <v>69</v>
      </c>
      <c r="E70" s="27">
        <v>0</v>
      </c>
      <c r="F70" s="27">
        <v>69</v>
      </c>
      <c r="I70" s="27">
        <v>69</v>
      </c>
      <c r="K70" s="27">
        <v>0</v>
      </c>
      <c r="L70" s="27">
        <v>69</v>
      </c>
      <c r="N70" s="27" t="s">
        <v>757</v>
      </c>
      <c r="O70" s="27">
        <v>69</v>
      </c>
      <c r="Q70" s="27" t="str">
        <v>AUN71</v>
      </c>
      <c r="R70" s="27">
        <v>72</v>
      </c>
    </row>
    <row r="71" spans="3:18">
      <c r="C71" s="27">
        <v>70</v>
      </c>
      <c r="E71" s="27">
        <v>0</v>
      </c>
      <c r="F71" s="27">
        <v>70</v>
      </c>
      <c r="I71" s="27">
        <v>70</v>
      </c>
      <c r="K71" s="27">
        <v>0</v>
      </c>
      <c r="L71" s="27">
        <v>70</v>
      </c>
      <c r="N71" s="27" t="s">
        <v>758</v>
      </c>
      <c r="O71" s="27">
        <v>70</v>
      </c>
      <c r="Q71" s="27" t="str">
        <v>AUN72</v>
      </c>
      <c r="R71" s="27">
        <v>73</v>
      </c>
    </row>
    <row r="72" spans="3:18">
      <c r="C72" s="27">
        <v>71</v>
      </c>
      <c r="E72" s="27">
        <v>0</v>
      </c>
      <c r="F72" s="27">
        <v>71</v>
      </c>
      <c r="I72" s="27">
        <v>71</v>
      </c>
      <c r="K72" s="27">
        <v>0</v>
      </c>
      <c r="L72" s="27">
        <v>71</v>
      </c>
      <c r="N72" s="27" t="s">
        <v>759</v>
      </c>
      <c r="O72" s="27">
        <v>71</v>
      </c>
      <c r="Q72" s="27" t="str">
        <v>AUN73</v>
      </c>
      <c r="R72" s="27">
        <v>74</v>
      </c>
    </row>
    <row r="73" spans="3:18">
      <c r="C73" s="27">
        <v>72</v>
      </c>
      <c r="E73" s="27">
        <v>0</v>
      </c>
      <c r="F73" s="27">
        <v>72</v>
      </c>
      <c r="I73" s="27">
        <v>72</v>
      </c>
      <c r="K73" s="27">
        <v>0</v>
      </c>
      <c r="L73" s="27">
        <v>72</v>
      </c>
      <c r="N73" s="27" t="s">
        <v>760</v>
      </c>
      <c r="O73" s="27">
        <v>72</v>
      </c>
      <c r="Q73" s="27" t="str">
        <v>AUN74</v>
      </c>
      <c r="R73" s="27">
        <v>75</v>
      </c>
    </row>
    <row r="74" spans="3:18">
      <c r="C74" s="27">
        <v>73</v>
      </c>
      <c r="E74" s="27">
        <v>0</v>
      </c>
      <c r="F74" s="27">
        <v>73</v>
      </c>
      <c r="I74" s="27">
        <v>73</v>
      </c>
      <c r="K74" s="27">
        <v>0</v>
      </c>
      <c r="L74" s="27">
        <v>73</v>
      </c>
      <c r="N74" s="27" t="s">
        <v>761</v>
      </c>
      <c r="O74" s="27">
        <v>73</v>
      </c>
      <c r="Q74" s="27" t="str">
        <v>AUN75</v>
      </c>
      <c r="R74" s="27">
        <v>76</v>
      </c>
    </row>
    <row r="75" spans="3:18">
      <c r="C75" s="27">
        <v>74</v>
      </c>
      <c r="E75" s="27">
        <v>0</v>
      </c>
      <c r="F75" s="27">
        <v>74</v>
      </c>
      <c r="I75" s="27">
        <v>74</v>
      </c>
      <c r="K75" s="27">
        <v>0</v>
      </c>
      <c r="L75" s="27">
        <v>74</v>
      </c>
      <c r="N75" s="27" t="s">
        <v>762</v>
      </c>
      <c r="O75" s="27">
        <v>74</v>
      </c>
      <c r="Q75" s="27" t="str">
        <v>AUN76</v>
      </c>
      <c r="R75" s="27">
        <v>77</v>
      </c>
    </row>
    <row r="76" spans="3:18">
      <c r="C76" s="27">
        <v>75</v>
      </c>
      <c r="E76" s="27">
        <v>0</v>
      </c>
      <c r="F76" s="27">
        <v>75</v>
      </c>
      <c r="I76" s="27">
        <v>75</v>
      </c>
      <c r="K76" s="27">
        <v>0</v>
      </c>
      <c r="L76" s="27">
        <v>75</v>
      </c>
      <c r="N76" s="27" t="s">
        <v>763</v>
      </c>
      <c r="O76" s="27">
        <v>75</v>
      </c>
      <c r="Q76" s="27" t="str">
        <v>AUN77</v>
      </c>
      <c r="R76" s="27">
        <v>78</v>
      </c>
    </row>
    <row r="77" spans="3:18">
      <c r="C77" s="27">
        <v>76</v>
      </c>
      <c r="E77" s="27">
        <v>0</v>
      </c>
      <c r="F77" s="27">
        <v>76</v>
      </c>
      <c r="I77" s="27">
        <v>76</v>
      </c>
      <c r="K77" s="27">
        <v>0</v>
      </c>
      <c r="L77" s="27">
        <v>76</v>
      </c>
      <c r="N77" s="27" t="s">
        <v>764</v>
      </c>
      <c r="O77" s="27">
        <v>76</v>
      </c>
      <c r="Q77" s="27" t="str">
        <v>AUN78</v>
      </c>
      <c r="R77" s="27">
        <v>79</v>
      </c>
    </row>
    <row r="78" spans="3:18">
      <c r="C78" s="27">
        <v>77</v>
      </c>
      <c r="E78" s="27">
        <v>0</v>
      </c>
      <c r="F78" s="27">
        <v>77</v>
      </c>
      <c r="I78" s="27">
        <v>77</v>
      </c>
      <c r="K78" s="27">
        <v>0</v>
      </c>
      <c r="L78" s="27">
        <v>77</v>
      </c>
      <c r="N78" s="27" t="s">
        <v>765</v>
      </c>
      <c r="O78" s="27">
        <v>77</v>
      </c>
      <c r="Q78" s="27" t="str">
        <v>AUN79</v>
      </c>
      <c r="R78" s="27">
        <v>80</v>
      </c>
    </row>
    <row r="79" spans="3:18">
      <c r="C79" s="27">
        <v>78</v>
      </c>
      <c r="E79" s="27">
        <v>0</v>
      </c>
      <c r="F79" s="27">
        <v>78</v>
      </c>
      <c r="I79" s="27">
        <v>78</v>
      </c>
      <c r="K79" s="27">
        <v>0</v>
      </c>
      <c r="L79" s="27">
        <v>78</v>
      </c>
      <c r="N79" s="27" t="s">
        <v>766</v>
      </c>
      <c r="O79" s="27">
        <v>78</v>
      </c>
      <c r="Q79" s="27" t="str">
        <v>AUN8</v>
      </c>
      <c r="R79" s="27">
        <v>9</v>
      </c>
    </row>
    <row r="80" spans="3:18">
      <c r="C80" s="27">
        <v>79</v>
      </c>
      <c r="E80" s="27">
        <v>0</v>
      </c>
      <c r="F80" s="27">
        <v>79</v>
      </c>
      <c r="I80" s="27">
        <v>79</v>
      </c>
      <c r="K80" s="27">
        <v>0</v>
      </c>
      <c r="L80" s="27">
        <v>79</v>
      </c>
      <c r="N80" s="27" t="s">
        <v>767</v>
      </c>
      <c r="O80" s="27">
        <v>79</v>
      </c>
      <c r="Q80" s="27" t="str">
        <v>AUN80</v>
      </c>
      <c r="R80" s="27">
        <v>81</v>
      </c>
    </row>
    <row r="81" spans="3:18">
      <c r="C81" s="27">
        <v>80</v>
      </c>
      <c r="E81" s="27">
        <v>0</v>
      </c>
      <c r="F81" s="27">
        <v>80</v>
      </c>
      <c r="I81" s="27">
        <v>80</v>
      </c>
      <c r="K81" s="27">
        <v>0</v>
      </c>
      <c r="L81" s="27">
        <v>80</v>
      </c>
      <c r="N81" s="27" t="s">
        <v>768</v>
      </c>
      <c r="O81" s="27">
        <v>80</v>
      </c>
      <c r="Q81" s="27" t="str">
        <v>AUN81</v>
      </c>
      <c r="R81" s="27">
        <v>82</v>
      </c>
    </row>
    <row r="82" spans="3:18">
      <c r="C82" s="27">
        <v>81</v>
      </c>
      <c r="E82" s="27">
        <v>0</v>
      </c>
      <c r="F82" s="27">
        <v>81</v>
      </c>
      <c r="I82" s="27">
        <v>81</v>
      </c>
      <c r="K82" s="27">
        <v>0</v>
      </c>
      <c r="L82" s="27">
        <v>81</v>
      </c>
      <c r="N82" s="27" t="s">
        <v>769</v>
      </c>
      <c r="O82" s="27">
        <v>81</v>
      </c>
      <c r="Q82" s="27" t="str">
        <v>AUN9</v>
      </c>
      <c r="R82" s="27">
        <v>10</v>
      </c>
    </row>
    <row r="83" spans="3:18">
      <c r="C83" s="27">
        <v>82</v>
      </c>
      <c r="E83" s="27">
        <v>0</v>
      </c>
      <c r="F83" s="27">
        <v>82</v>
      </c>
      <c r="I83" s="27">
        <v>82</v>
      </c>
      <c r="K83" s="27">
        <v>0</v>
      </c>
      <c r="L83" s="27">
        <v>82</v>
      </c>
      <c r="N83" s="27" t="s">
        <v>770</v>
      </c>
      <c r="O83" s="27">
        <v>82</v>
      </c>
      <c r="Q83" s="27" t="str">
        <v>BUCount</v>
      </c>
      <c r="R83" s="27">
        <v>83</v>
      </c>
    </row>
    <row r="84" spans="3:18">
      <c r="C84" s="27">
        <v>83</v>
      </c>
      <c r="E84" s="27">
        <v>0</v>
      </c>
      <c r="F84" s="27">
        <v>83</v>
      </c>
      <c r="I84" s="27">
        <v>83</v>
      </c>
      <c r="K84" s="27">
        <v>0</v>
      </c>
      <c r="L84" s="27">
        <v>83</v>
      </c>
      <c r="N84" s="27" t="s">
        <v>670</v>
      </c>
      <c r="O84" s="27">
        <v>83</v>
      </c>
      <c r="Q84" s="27" t="str">
        <v>REGIONNAME</v>
      </c>
      <c r="R84" s="27">
        <v>1</v>
      </c>
    </row>
    <row r="85" spans="3:18">
      <c r="C85" s="27">
        <v>84</v>
      </c>
      <c r="E85" s="27">
        <v>0</v>
      </c>
      <c r="F85" s="27">
        <v>84</v>
      </c>
      <c r="I85" s="27">
        <v>84</v>
      </c>
      <c r="K85" s="27">
        <v>0</v>
      </c>
      <c r="L85" s="27">
        <v>84</v>
      </c>
      <c r="O85" s="27">
        <v>84</v>
      </c>
      <c r="Q85" s="27">
        <v>0</v>
      </c>
      <c r="R85" s="27">
        <v>84</v>
      </c>
    </row>
    <row r="86" spans="3:18">
      <c r="C86" s="27">
        <v>85</v>
      </c>
      <c r="E86" s="27">
        <v>0</v>
      </c>
      <c r="F86" s="27">
        <v>85</v>
      </c>
      <c r="I86" s="27">
        <v>85</v>
      </c>
      <c r="K86" s="27">
        <v>0</v>
      </c>
      <c r="L86" s="27">
        <v>85</v>
      </c>
      <c r="O86" s="27">
        <v>85</v>
      </c>
      <c r="Q86" s="27">
        <v>0</v>
      </c>
      <c r="R86" s="27">
        <v>85</v>
      </c>
    </row>
    <row r="87" spans="3:18">
      <c r="C87" s="27">
        <v>86</v>
      </c>
      <c r="E87" s="27">
        <v>0</v>
      </c>
      <c r="F87" s="27">
        <v>86</v>
      </c>
      <c r="I87" s="27">
        <v>86</v>
      </c>
      <c r="K87" s="27">
        <v>0</v>
      </c>
      <c r="L87" s="27">
        <v>86</v>
      </c>
      <c r="O87" s="27">
        <v>86</v>
      </c>
      <c r="Q87" s="27">
        <v>0</v>
      </c>
      <c r="R87" s="27">
        <v>86</v>
      </c>
    </row>
    <row r="88" spans="3:18">
      <c r="C88" s="27">
        <v>87</v>
      </c>
      <c r="E88" s="27">
        <v>0</v>
      </c>
      <c r="F88" s="27">
        <v>87</v>
      </c>
      <c r="I88" s="27">
        <v>87</v>
      </c>
      <c r="K88" s="27">
        <v>0</v>
      </c>
      <c r="L88" s="27">
        <v>87</v>
      </c>
      <c r="O88" s="27">
        <v>87</v>
      </c>
      <c r="Q88" s="27">
        <v>0</v>
      </c>
      <c r="R88" s="27">
        <v>87</v>
      </c>
    </row>
    <row r="89" spans="3:18">
      <c r="C89" s="27">
        <v>88</v>
      </c>
      <c r="E89" s="27">
        <v>0</v>
      </c>
      <c r="F89" s="27">
        <v>88</v>
      </c>
      <c r="I89" s="27">
        <v>88</v>
      </c>
      <c r="K89" s="27">
        <v>0</v>
      </c>
      <c r="L89" s="27">
        <v>88</v>
      </c>
      <c r="O89" s="27">
        <v>88</v>
      </c>
      <c r="Q89" s="27">
        <v>0</v>
      </c>
      <c r="R89" s="27">
        <v>88</v>
      </c>
    </row>
    <row r="90" spans="3:18">
      <c r="C90" s="27">
        <v>89</v>
      </c>
      <c r="E90" s="27">
        <v>0</v>
      </c>
      <c r="F90" s="27">
        <v>89</v>
      </c>
      <c r="I90" s="27">
        <v>89</v>
      </c>
      <c r="K90" s="27">
        <v>0</v>
      </c>
      <c r="L90" s="27">
        <v>89</v>
      </c>
      <c r="O90" s="27">
        <v>89</v>
      </c>
      <c r="Q90" s="27">
        <v>0</v>
      </c>
      <c r="R90" s="27">
        <v>89</v>
      </c>
    </row>
    <row r="91" spans="3:18">
      <c r="C91" s="27">
        <v>90</v>
      </c>
      <c r="E91" s="27">
        <v>0</v>
      </c>
      <c r="F91" s="27">
        <v>90</v>
      </c>
      <c r="I91" s="27">
        <v>90</v>
      </c>
      <c r="K91" s="27">
        <v>0</v>
      </c>
      <c r="L91" s="27">
        <v>90</v>
      </c>
      <c r="O91" s="27">
        <v>90</v>
      </c>
      <c r="Q91" s="27">
        <v>0</v>
      </c>
      <c r="R91" s="27">
        <v>90</v>
      </c>
    </row>
    <row r="92" spans="3:18">
      <c r="C92" s="27">
        <v>91</v>
      </c>
      <c r="E92" s="27">
        <v>0</v>
      </c>
      <c r="F92" s="27">
        <v>91</v>
      </c>
      <c r="I92" s="27">
        <v>91</v>
      </c>
      <c r="K92" s="27">
        <v>0</v>
      </c>
      <c r="L92" s="27">
        <v>91</v>
      </c>
      <c r="O92" s="27">
        <v>91</v>
      </c>
      <c r="Q92" s="27">
        <v>0</v>
      </c>
      <c r="R92" s="27">
        <v>91</v>
      </c>
    </row>
    <row r="93" spans="3:18">
      <c r="C93" s="27">
        <v>92</v>
      </c>
      <c r="E93" s="27">
        <v>0</v>
      </c>
      <c r="F93" s="27">
        <v>92</v>
      </c>
      <c r="I93" s="27">
        <v>92</v>
      </c>
      <c r="K93" s="27">
        <v>0</v>
      </c>
      <c r="L93" s="27">
        <v>92</v>
      </c>
      <c r="O93" s="27">
        <v>92</v>
      </c>
      <c r="Q93" s="27">
        <v>0</v>
      </c>
      <c r="R93" s="27">
        <v>92</v>
      </c>
    </row>
    <row r="94" spans="3:18">
      <c r="C94" s="27">
        <v>93</v>
      </c>
      <c r="E94" s="27">
        <v>0</v>
      </c>
      <c r="F94" s="27">
        <v>93</v>
      </c>
      <c r="I94" s="27">
        <v>93</v>
      </c>
      <c r="K94" s="27">
        <v>0</v>
      </c>
      <c r="L94" s="27">
        <v>93</v>
      </c>
      <c r="O94" s="27">
        <v>93</v>
      </c>
      <c r="Q94" s="27">
        <v>0</v>
      </c>
      <c r="R94" s="27">
        <v>93</v>
      </c>
    </row>
    <row r="95" spans="3:18">
      <c r="C95" s="27">
        <v>94</v>
      </c>
      <c r="E95" s="27">
        <v>0</v>
      </c>
      <c r="F95" s="27">
        <v>94</v>
      </c>
      <c r="I95" s="27">
        <v>94</v>
      </c>
      <c r="K95" s="27">
        <v>0</v>
      </c>
      <c r="L95" s="27">
        <v>94</v>
      </c>
      <c r="O95" s="27">
        <v>94</v>
      </c>
      <c r="Q95" s="27">
        <v>0</v>
      </c>
      <c r="R95" s="27">
        <v>94</v>
      </c>
    </row>
    <row r="96" spans="3:18">
      <c r="C96" s="27">
        <v>95</v>
      </c>
      <c r="E96" s="27">
        <v>0</v>
      </c>
      <c r="F96" s="27">
        <v>95</v>
      </c>
      <c r="I96" s="27">
        <v>95</v>
      </c>
      <c r="K96" s="27">
        <v>0</v>
      </c>
      <c r="L96" s="27">
        <v>95</v>
      </c>
      <c r="O96" s="27">
        <v>95</v>
      </c>
      <c r="Q96" s="27">
        <v>0</v>
      </c>
      <c r="R96" s="27">
        <v>95</v>
      </c>
    </row>
    <row r="97" spans="3:18">
      <c r="C97" s="27">
        <v>96</v>
      </c>
      <c r="E97" s="27">
        <v>0</v>
      </c>
      <c r="F97" s="27">
        <v>96</v>
      </c>
      <c r="I97" s="27">
        <v>96</v>
      </c>
      <c r="K97" s="27">
        <v>0</v>
      </c>
      <c r="L97" s="27">
        <v>96</v>
      </c>
      <c r="O97" s="27">
        <v>96</v>
      </c>
      <c r="Q97" s="27">
        <v>0</v>
      </c>
      <c r="R97" s="27">
        <v>96</v>
      </c>
    </row>
    <row r="98" spans="3:18">
      <c r="C98" s="27">
        <v>97</v>
      </c>
      <c r="E98" s="27">
        <v>0</v>
      </c>
      <c r="F98" s="27">
        <v>97</v>
      </c>
      <c r="I98" s="27">
        <v>97</v>
      </c>
      <c r="K98" s="27">
        <v>0</v>
      </c>
      <c r="L98" s="27">
        <v>97</v>
      </c>
      <c r="O98" s="27">
        <v>97</v>
      </c>
      <c r="Q98" s="27">
        <v>0</v>
      </c>
      <c r="R98" s="27">
        <v>97</v>
      </c>
    </row>
    <row r="99" spans="3:18">
      <c r="C99" s="27">
        <v>98</v>
      </c>
      <c r="E99" s="27">
        <v>0</v>
      </c>
      <c r="F99" s="27">
        <v>98</v>
      </c>
      <c r="I99" s="27">
        <v>98</v>
      </c>
      <c r="K99" s="27">
        <v>0</v>
      </c>
      <c r="L99" s="27">
        <v>98</v>
      </c>
      <c r="O99" s="27">
        <v>98</v>
      </c>
      <c r="Q99" s="27">
        <v>0</v>
      </c>
      <c r="R99" s="27">
        <v>98</v>
      </c>
    </row>
    <row r="100" spans="3:18">
      <c r="C100" s="27">
        <v>99</v>
      </c>
      <c r="E100" s="27">
        <v>0</v>
      </c>
      <c r="F100" s="27">
        <v>99</v>
      </c>
      <c r="I100" s="27">
        <v>99</v>
      </c>
      <c r="K100" s="27">
        <v>0</v>
      </c>
      <c r="L100" s="27">
        <v>99</v>
      </c>
      <c r="O100" s="27">
        <v>99</v>
      </c>
      <c r="Q100" s="27">
        <v>0</v>
      </c>
      <c r="R100" s="27">
        <v>99</v>
      </c>
    </row>
    <row r="101" spans="3:18">
      <c r="C101" s="27">
        <v>100</v>
      </c>
      <c r="E101" s="27">
        <v>0</v>
      </c>
      <c r="F101" s="27">
        <v>100</v>
      </c>
      <c r="I101" s="27">
        <v>100</v>
      </c>
      <c r="K101" s="27">
        <v>0</v>
      </c>
      <c r="L101" s="27">
        <v>100</v>
      </c>
      <c r="O101" s="27">
        <v>100</v>
      </c>
      <c r="Q101" s="27">
        <v>0</v>
      </c>
      <c r="R101" s="27">
        <v>100</v>
      </c>
    </row>
    <row r="102" spans="3:18">
      <c r="C102" s="27">
        <v>101</v>
      </c>
      <c r="E102" s="27">
        <v>0</v>
      </c>
      <c r="F102" s="27">
        <v>101</v>
      </c>
      <c r="I102" s="27">
        <v>101</v>
      </c>
      <c r="K102" s="27">
        <v>0</v>
      </c>
      <c r="L102" s="27">
        <v>101</v>
      </c>
      <c r="O102" s="27">
        <v>101</v>
      </c>
      <c r="Q102" s="27">
        <v>0</v>
      </c>
      <c r="R102" s="27">
        <v>101</v>
      </c>
    </row>
    <row r="103" spans="3:18">
      <c r="C103" s="27">
        <v>102</v>
      </c>
      <c r="E103" s="27">
        <v>0</v>
      </c>
      <c r="F103" s="27">
        <v>102</v>
      </c>
      <c r="I103" s="27">
        <v>102</v>
      </c>
      <c r="K103" s="27">
        <v>0</v>
      </c>
      <c r="L103" s="27">
        <v>102</v>
      </c>
      <c r="O103" s="27">
        <v>102</v>
      </c>
      <c r="Q103" s="27">
        <v>0</v>
      </c>
      <c r="R103" s="27">
        <v>102</v>
      </c>
    </row>
    <row r="104" spans="3:18">
      <c r="C104" s="27">
        <v>103</v>
      </c>
      <c r="E104" s="27">
        <v>0</v>
      </c>
      <c r="F104" s="27">
        <v>103</v>
      </c>
      <c r="I104" s="27">
        <v>103</v>
      </c>
      <c r="K104" s="27">
        <v>0</v>
      </c>
      <c r="L104" s="27">
        <v>103</v>
      </c>
      <c r="O104" s="27">
        <v>103</v>
      </c>
      <c r="Q104" s="27">
        <v>0</v>
      </c>
      <c r="R104" s="27">
        <v>103</v>
      </c>
    </row>
    <row r="105" spans="3:18">
      <c r="C105" s="27">
        <v>104</v>
      </c>
      <c r="E105" s="27">
        <v>0</v>
      </c>
      <c r="F105" s="27">
        <v>104</v>
      </c>
      <c r="I105" s="27">
        <v>104</v>
      </c>
      <c r="K105" s="27">
        <v>0</v>
      </c>
      <c r="L105" s="27">
        <v>104</v>
      </c>
      <c r="O105" s="27">
        <v>104</v>
      </c>
      <c r="Q105" s="27">
        <v>0</v>
      </c>
      <c r="R105" s="27">
        <v>104</v>
      </c>
    </row>
    <row r="106" spans="3:18">
      <c r="C106" s="27">
        <v>105</v>
      </c>
      <c r="E106" s="27">
        <v>0</v>
      </c>
      <c r="F106" s="27">
        <v>105</v>
      </c>
      <c r="I106" s="27">
        <v>105</v>
      </c>
      <c r="K106" s="27">
        <v>0</v>
      </c>
      <c r="L106" s="27">
        <v>105</v>
      </c>
      <c r="O106" s="27">
        <v>105</v>
      </c>
      <c r="Q106" s="27">
        <v>0</v>
      </c>
      <c r="R106" s="27">
        <v>105</v>
      </c>
    </row>
    <row r="107" spans="3:18">
      <c r="C107" s="27">
        <v>106</v>
      </c>
      <c r="E107" s="27">
        <v>0</v>
      </c>
      <c r="F107" s="27">
        <v>106</v>
      </c>
      <c r="I107" s="27">
        <v>106</v>
      </c>
      <c r="K107" s="27">
        <v>0</v>
      </c>
      <c r="L107" s="27">
        <v>106</v>
      </c>
      <c r="O107" s="27">
        <v>106</v>
      </c>
      <c r="Q107" s="27">
        <v>0</v>
      </c>
      <c r="R107" s="27">
        <v>106</v>
      </c>
    </row>
    <row r="108" spans="3:18">
      <c r="C108" s="27">
        <v>107</v>
      </c>
      <c r="E108" s="27">
        <v>0</v>
      </c>
      <c r="F108" s="27">
        <v>107</v>
      </c>
      <c r="I108" s="27">
        <v>107</v>
      </c>
      <c r="K108" s="27">
        <v>0</v>
      </c>
      <c r="L108" s="27">
        <v>107</v>
      </c>
      <c r="O108" s="27">
        <v>107</v>
      </c>
      <c r="Q108" s="27">
        <v>0</v>
      </c>
      <c r="R108" s="27">
        <v>107</v>
      </c>
    </row>
    <row r="109" spans="3:18">
      <c r="C109" s="27">
        <v>108</v>
      </c>
      <c r="E109" s="27">
        <v>0</v>
      </c>
      <c r="F109" s="27">
        <v>108</v>
      </c>
      <c r="I109" s="27">
        <v>108</v>
      </c>
      <c r="K109" s="27">
        <v>0</v>
      </c>
      <c r="L109" s="27">
        <v>108</v>
      </c>
      <c r="O109" s="27">
        <v>108</v>
      </c>
      <c r="Q109" s="27">
        <v>0</v>
      </c>
      <c r="R109" s="27">
        <v>108</v>
      </c>
    </row>
    <row r="110" spans="3:18">
      <c r="C110" s="27">
        <v>109</v>
      </c>
      <c r="E110" s="27">
        <v>0</v>
      </c>
      <c r="F110" s="27">
        <v>109</v>
      </c>
      <c r="I110" s="27">
        <v>109</v>
      </c>
      <c r="K110" s="27">
        <v>0</v>
      </c>
      <c r="L110" s="27">
        <v>109</v>
      </c>
      <c r="O110" s="27">
        <v>109</v>
      </c>
      <c r="Q110" s="27">
        <v>0</v>
      </c>
      <c r="R110" s="27">
        <v>109</v>
      </c>
    </row>
    <row r="111" spans="3:18">
      <c r="C111" s="27">
        <v>110</v>
      </c>
      <c r="E111" s="27">
        <v>0</v>
      </c>
      <c r="F111" s="27">
        <v>110</v>
      </c>
      <c r="I111" s="27">
        <v>110</v>
      </c>
      <c r="K111" s="27">
        <v>0</v>
      </c>
      <c r="L111" s="27">
        <v>110</v>
      </c>
      <c r="O111" s="27">
        <v>110</v>
      </c>
      <c r="Q111" s="27">
        <v>0</v>
      </c>
      <c r="R111" s="27">
        <v>110</v>
      </c>
    </row>
    <row r="112" spans="3:18">
      <c r="C112" s="27">
        <v>111</v>
      </c>
      <c r="E112" s="27">
        <v>0</v>
      </c>
      <c r="F112" s="27">
        <v>111</v>
      </c>
      <c r="I112" s="27">
        <v>111</v>
      </c>
      <c r="K112" s="27">
        <v>0</v>
      </c>
      <c r="L112" s="27">
        <v>111</v>
      </c>
      <c r="O112" s="27">
        <v>111</v>
      </c>
      <c r="Q112" s="27">
        <v>0</v>
      </c>
      <c r="R112" s="27">
        <v>111</v>
      </c>
    </row>
    <row r="113" spans="3:18">
      <c r="C113" s="27">
        <v>112</v>
      </c>
      <c r="E113" s="27">
        <v>0</v>
      </c>
      <c r="F113" s="27">
        <v>112</v>
      </c>
      <c r="I113" s="27">
        <v>112</v>
      </c>
      <c r="K113" s="27">
        <v>0</v>
      </c>
      <c r="L113" s="27">
        <v>112</v>
      </c>
      <c r="O113" s="27">
        <v>112</v>
      </c>
      <c r="Q113" s="27">
        <v>0</v>
      </c>
      <c r="R113" s="27">
        <v>112</v>
      </c>
    </row>
    <row r="114" spans="3:18">
      <c r="C114" s="27">
        <v>113</v>
      </c>
      <c r="E114" s="27">
        <v>0</v>
      </c>
      <c r="F114" s="27">
        <v>113</v>
      </c>
      <c r="I114" s="27">
        <v>113</v>
      </c>
      <c r="K114" s="27">
        <v>0</v>
      </c>
      <c r="L114" s="27">
        <v>113</v>
      </c>
      <c r="O114" s="27">
        <v>113</v>
      </c>
      <c r="Q114" s="27">
        <v>0</v>
      </c>
      <c r="R114" s="27">
        <v>113</v>
      </c>
    </row>
    <row r="115" spans="3:18">
      <c r="C115" s="27">
        <v>114</v>
      </c>
      <c r="E115" s="27">
        <v>0</v>
      </c>
      <c r="F115" s="27">
        <v>114</v>
      </c>
      <c r="I115" s="27">
        <v>114</v>
      </c>
      <c r="K115" s="27">
        <v>0</v>
      </c>
      <c r="L115" s="27">
        <v>114</v>
      </c>
      <c r="O115" s="27">
        <v>114</v>
      </c>
      <c r="Q115" s="27">
        <v>0</v>
      </c>
      <c r="R115" s="27">
        <v>114</v>
      </c>
    </row>
    <row r="116" spans="3:18">
      <c r="C116" s="27">
        <v>115</v>
      </c>
      <c r="E116" s="27">
        <v>0</v>
      </c>
      <c r="F116" s="27">
        <v>115</v>
      </c>
      <c r="I116" s="27">
        <v>115</v>
      </c>
      <c r="K116" s="27">
        <v>0</v>
      </c>
      <c r="L116" s="27">
        <v>115</v>
      </c>
      <c r="O116" s="27">
        <v>115</v>
      </c>
      <c r="Q116" s="27">
        <v>0</v>
      </c>
      <c r="R116" s="27">
        <v>115</v>
      </c>
    </row>
    <row r="117" spans="3:18">
      <c r="C117" s="27">
        <v>116</v>
      </c>
      <c r="E117" s="27">
        <v>0</v>
      </c>
      <c r="F117" s="27">
        <v>116</v>
      </c>
      <c r="I117" s="27">
        <v>116</v>
      </c>
      <c r="K117" s="27">
        <v>0</v>
      </c>
      <c r="L117" s="27">
        <v>116</v>
      </c>
      <c r="O117" s="27">
        <v>116</v>
      </c>
      <c r="Q117" s="27">
        <v>0</v>
      </c>
      <c r="R117" s="27">
        <v>116</v>
      </c>
    </row>
    <row r="118" spans="3:18">
      <c r="C118" s="27">
        <v>117</v>
      </c>
      <c r="E118" s="27">
        <v>0</v>
      </c>
      <c r="F118" s="27">
        <v>117</v>
      </c>
      <c r="I118" s="27">
        <v>117</v>
      </c>
      <c r="K118" s="27">
        <v>0</v>
      </c>
      <c r="L118" s="27">
        <v>117</v>
      </c>
      <c r="O118" s="27">
        <v>117</v>
      </c>
      <c r="Q118" s="27">
        <v>0</v>
      </c>
      <c r="R118" s="27">
        <v>117</v>
      </c>
    </row>
    <row r="119" spans="3:18">
      <c r="C119" s="27">
        <v>118</v>
      </c>
      <c r="E119" s="27">
        <v>0</v>
      </c>
      <c r="F119" s="27">
        <v>118</v>
      </c>
      <c r="I119" s="27">
        <v>118</v>
      </c>
      <c r="K119" s="27">
        <v>0</v>
      </c>
      <c r="L119" s="27">
        <v>118</v>
      </c>
      <c r="O119" s="27">
        <v>118</v>
      </c>
      <c r="Q119" s="27">
        <v>0</v>
      </c>
      <c r="R119" s="27">
        <v>118</v>
      </c>
    </row>
    <row r="120" spans="3:18">
      <c r="C120" s="27">
        <v>119</v>
      </c>
      <c r="E120" s="27">
        <v>0</v>
      </c>
      <c r="F120" s="27">
        <v>119</v>
      </c>
      <c r="I120" s="27">
        <v>119</v>
      </c>
      <c r="K120" s="27">
        <v>0</v>
      </c>
      <c r="L120" s="27">
        <v>119</v>
      </c>
      <c r="O120" s="27">
        <v>119</v>
      </c>
      <c r="Q120" s="27">
        <v>0</v>
      </c>
      <c r="R120" s="27">
        <v>119</v>
      </c>
    </row>
    <row r="121" spans="3:18">
      <c r="C121" s="27">
        <v>120</v>
      </c>
      <c r="E121" s="27">
        <v>0</v>
      </c>
      <c r="F121" s="27">
        <v>120</v>
      </c>
      <c r="I121" s="27">
        <v>120</v>
      </c>
      <c r="K121" s="27">
        <v>0</v>
      </c>
      <c r="L121" s="27">
        <v>120</v>
      </c>
      <c r="O121" s="27">
        <v>120</v>
      </c>
      <c r="Q121" s="27">
        <v>0</v>
      </c>
      <c r="R121" s="27">
        <v>120</v>
      </c>
    </row>
    <row r="122" spans="3:18">
      <c r="C122" s="27">
        <v>121</v>
      </c>
      <c r="E122" s="27">
        <v>0</v>
      </c>
      <c r="F122" s="27">
        <v>121</v>
      </c>
      <c r="I122" s="27">
        <v>121</v>
      </c>
      <c r="K122" s="27">
        <v>0</v>
      </c>
      <c r="L122" s="27">
        <v>121</v>
      </c>
      <c r="O122" s="27">
        <v>121</v>
      </c>
      <c r="Q122" s="27">
        <v>0</v>
      </c>
      <c r="R122" s="27">
        <v>121</v>
      </c>
    </row>
    <row r="123" spans="3:18">
      <c r="C123" s="27">
        <v>122</v>
      </c>
      <c r="E123" s="27">
        <v>0</v>
      </c>
      <c r="F123" s="27">
        <v>122</v>
      </c>
      <c r="I123" s="27">
        <v>122</v>
      </c>
      <c r="K123" s="27">
        <v>0</v>
      </c>
      <c r="L123" s="27">
        <v>122</v>
      </c>
      <c r="O123" s="27">
        <v>122</v>
      </c>
      <c r="Q123" s="27">
        <v>0</v>
      </c>
      <c r="R123" s="27">
        <v>122</v>
      </c>
    </row>
    <row r="124" spans="3:18">
      <c r="C124" s="27">
        <v>123</v>
      </c>
      <c r="E124" s="27">
        <v>0</v>
      </c>
      <c r="F124" s="27">
        <v>123</v>
      </c>
      <c r="I124" s="27">
        <v>123</v>
      </c>
      <c r="K124" s="27">
        <v>0</v>
      </c>
      <c r="L124" s="27">
        <v>123</v>
      </c>
      <c r="O124" s="27">
        <v>123</v>
      </c>
      <c r="Q124" s="27">
        <v>0</v>
      </c>
      <c r="R124" s="27">
        <v>123</v>
      </c>
    </row>
    <row r="125" spans="3:18">
      <c r="C125" s="27">
        <v>124</v>
      </c>
      <c r="E125" s="27">
        <v>0</v>
      </c>
      <c r="F125" s="27">
        <v>124</v>
      </c>
      <c r="I125" s="27">
        <v>124</v>
      </c>
      <c r="K125" s="27">
        <v>0</v>
      </c>
      <c r="L125" s="27">
        <v>124</v>
      </c>
      <c r="O125" s="27">
        <v>124</v>
      </c>
      <c r="Q125" s="27">
        <v>0</v>
      </c>
      <c r="R125" s="27">
        <v>124</v>
      </c>
    </row>
    <row r="126" spans="3:18">
      <c r="C126" s="27">
        <v>125</v>
      </c>
      <c r="E126" s="27">
        <v>0</v>
      </c>
      <c r="F126" s="27">
        <v>125</v>
      </c>
      <c r="I126" s="27">
        <v>125</v>
      </c>
      <c r="K126" s="27">
        <v>0</v>
      </c>
      <c r="L126" s="27">
        <v>125</v>
      </c>
      <c r="O126" s="27">
        <v>125</v>
      </c>
      <c r="Q126" s="27">
        <v>0</v>
      </c>
      <c r="R126" s="27">
        <v>125</v>
      </c>
    </row>
    <row r="127" spans="3:18">
      <c r="C127" s="27">
        <v>126</v>
      </c>
      <c r="E127" s="27">
        <v>0</v>
      </c>
      <c r="F127" s="27">
        <v>126</v>
      </c>
      <c r="I127" s="27">
        <v>126</v>
      </c>
      <c r="K127" s="27">
        <v>0</v>
      </c>
      <c r="L127" s="27">
        <v>126</v>
      </c>
      <c r="O127" s="27">
        <v>126</v>
      </c>
      <c r="Q127" s="27">
        <v>0</v>
      </c>
      <c r="R127" s="27">
        <v>126</v>
      </c>
    </row>
    <row r="128" spans="3:18">
      <c r="C128" s="27">
        <v>127</v>
      </c>
      <c r="E128" s="27">
        <v>0</v>
      </c>
      <c r="F128" s="27">
        <v>127</v>
      </c>
      <c r="I128" s="27">
        <v>127</v>
      </c>
      <c r="K128" s="27">
        <v>0</v>
      </c>
      <c r="L128" s="27">
        <v>127</v>
      </c>
      <c r="O128" s="27">
        <v>127</v>
      </c>
      <c r="Q128" s="27">
        <v>0</v>
      </c>
      <c r="R128" s="27">
        <v>127</v>
      </c>
    </row>
    <row r="129" spans="3:18">
      <c r="C129" s="27">
        <v>128</v>
      </c>
      <c r="E129" s="27">
        <v>0</v>
      </c>
      <c r="F129" s="27">
        <v>128</v>
      </c>
      <c r="I129" s="27">
        <v>128</v>
      </c>
      <c r="K129" s="27">
        <v>0</v>
      </c>
      <c r="L129" s="27">
        <v>128</v>
      </c>
      <c r="O129" s="27">
        <v>128</v>
      </c>
      <c r="Q129" s="27">
        <v>0</v>
      </c>
      <c r="R129" s="27">
        <v>128</v>
      </c>
    </row>
    <row r="130" spans="3:18">
      <c r="C130" s="27">
        <v>129</v>
      </c>
      <c r="E130" s="27">
        <v>0</v>
      </c>
      <c r="F130" s="27">
        <v>129</v>
      </c>
      <c r="I130" s="27">
        <v>129</v>
      </c>
      <c r="K130" s="27">
        <v>0</v>
      </c>
      <c r="L130" s="27">
        <v>129</v>
      </c>
      <c r="O130" s="27">
        <v>129</v>
      </c>
      <c r="Q130" s="27">
        <v>0</v>
      </c>
      <c r="R130" s="27">
        <v>129</v>
      </c>
    </row>
    <row r="131" spans="3:18">
      <c r="C131" s="27">
        <v>130</v>
      </c>
      <c r="E131" s="27">
        <v>0</v>
      </c>
      <c r="F131" s="27">
        <v>130</v>
      </c>
      <c r="I131" s="27">
        <v>130</v>
      </c>
      <c r="K131" s="27">
        <v>0</v>
      </c>
      <c r="L131" s="27">
        <v>130</v>
      </c>
      <c r="O131" s="27">
        <v>130</v>
      </c>
      <c r="Q131" s="27">
        <v>0</v>
      </c>
      <c r="R131" s="27">
        <v>130</v>
      </c>
    </row>
    <row r="132" spans="3:18">
      <c r="C132" s="27">
        <v>131</v>
      </c>
      <c r="E132" s="27">
        <v>0</v>
      </c>
      <c r="F132" s="27">
        <v>131</v>
      </c>
      <c r="I132" s="27">
        <v>131</v>
      </c>
      <c r="K132" s="27">
        <v>0</v>
      </c>
      <c r="L132" s="27">
        <v>131</v>
      </c>
      <c r="O132" s="27">
        <v>131</v>
      </c>
      <c r="Q132" s="27">
        <v>0</v>
      </c>
      <c r="R132" s="27">
        <v>131</v>
      </c>
    </row>
    <row r="133" spans="3:18">
      <c r="C133" s="27">
        <v>132</v>
      </c>
      <c r="E133" s="27">
        <v>0</v>
      </c>
      <c r="F133" s="27">
        <v>132</v>
      </c>
      <c r="I133" s="27">
        <v>132</v>
      </c>
      <c r="K133" s="27">
        <v>0</v>
      </c>
      <c r="L133" s="27">
        <v>132</v>
      </c>
      <c r="O133" s="27">
        <v>132</v>
      </c>
      <c r="Q133" s="27">
        <v>0</v>
      </c>
      <c r="R133" s="27">
        <v>132</v>
      </c>
    </row>
    <row r="134" spans="3:18">
      <c r="C134" s="27">
        <v>133</v>
      </c>
      <c r="E134" s="27">
        <v>0</v>
      </c>
      <c r="F134" s="27">
        <v>133</v>
      </c>
      <c r="I134" s="27">
        <v>133</v>
      </c>
      <c r="K134" s="27">
        <v>0</v>
      </c>
      <c r="L134" s="27">
        <v>133</v>
      </c>
      <c r="O134" s="27">
        <v>133</v>
      </c>
      <c r="Q134" s="27">
        <v>0</v>
      </c>
      <c r="R134" s="27">
        <v>133</v>
      </c>
    </row>
    <row r="135" spans="3:18">
      <c r="C135" s="27">
        <v>134</v>
      </c>
      <c r="E135" s="27">
        <v>0</v>
      </c>
      <c r="F135" s="27">
        <v>134</v>
      </c>
      <c r="I135" s="27">
        <v>134</v>
      </c>
      <c r="K135" s="27">
        <v>0</v>
      </c>
      <c r="L135" s="27">
        <v>134</v>
      </c>
      <c r="O135" s="27">
        <v>134</v>
      </c>
      <c r="Q135" s="27">
        <v>0</v>
      </c>
      <c r="R135" s="27">
        <v>134</v>
      </c>
    </row>
    <row r="136" spans="3:18">
      <c r="C136" s="27">
        <v>135</v>
      </c>
      <c r="E136" s="27">
        <v>0</v>
      </c>
      <c r="F136" s="27">
        <v>135</v>
      </c>
      <c r="I136" s="27">
        <v>135</v>
      </c>
      <c r="K136" s="27">
        <v>0</v>
      </c>
      <c r="L136" s="27">
        <v>135</v>
      </c>
      <c r="O136" s="27">
        <v>135</v>
      </c>
      <c r="Q136" s="27">
        <v>0</v>
      </c>
      <c r="R136" s="27">
        <v>135</v>
      </c>
    </row>
    <row r="137" spans="3:18">
      <c r="C137" s="27">
        <v>136</v>
      </c>
      <c r="E137" s="27">
        <v>0</v>
      </c>
      <c r="F137" s="27">
        <v>136</v>
      </c>
      <c r="I137" s="27">
        <v>136</v>
      </c>
      <c r="K137" s="27">
        <v>0</v>
      </c>
      <c r="L137" s="27">
        <v>136</v>
      </c>
      <c r="O137" s="27">
        <v>136</v>
      </c>
      <c r="Q137" s="27">
        <v>0</v>
      </c>
      <c r="R137" s="27">
        <v>136</v>
      </c>
    </row>
    <row r="138" spans="3:18">
      <c r="C138" s="27">
        <v>137</v>
      </c>
      <c r="E138" s="27">
        <v>0</v>
      </c>
      <c r="F138" s="27">
        <v>137</v>
      </c>
      <c r="I138" s="27">
        <v>137</v>
      </c>
      <c r="K138" s="27">
        <v>0</v>
      </c>
      <c r="L138" s="27">
        <v>137</v>
      </c>
      <c r="O138" s="27">
        <v>137</v>
      </c>
      <c r="Q138" s="27">
        <v>0</v>
      </c>
      <c r="R138" s="27">
        <v>137</v>
      </c>
    </row>
    <row r="139" spans="3:18">
      <c r="C139" s="27">
        <v>138</v>
      </c>
      <c r="E139" s="27">
        <v>0</v>
      </c>
      <c r="F139" s="27">
        <v>138</v>
      </c>
      <c r="I139" s="27">
        <v>138</v>
      </c>
      <c r="K139" s="27">
        <v>0</v>
      </c>
      <c r="L139" s="27">
        <v>138</v>
      </c>
      <c r="O139" s="27">
        <v>138</v>
      </c>
      <c r="Q139" s="27">
        <v>0</v>
      </c>
      <c r="R139" s="27">
        <v>138</v>
      </c>
    </row>
    <row r="140" spans="3:18">
      <c r="C140" s="27">
        <v>139</v>
      </c>
      <c r="E140" s="27">
        <v>0</v>
      </c>
      <c r="F140" s="27">
        <v>139</v>
      </c>
      <c r="I140" s="27">
        <v>139</v>
      </c>
      <c r="K140" s="27">
        <v>0</v>
      </c>
      <c r="L140" s="27">
        <v>139</v>
      </c>
      <c r="O140" s="27">
        <v>139</v>
      </c>
      <c r="Q140" s="27">
        <v>0</v>
      </c>
      <c r="R140" s="27">
        <v>139</v>
      </c>
    </row>
    <row r="141" spans="3:18">
      <c r="C141" s="27">
        <v>140</v>
      </c>
      <c r="E141" s="27">
        <v>0</v>
      </c>
      <c r="F141" s="27">
        <v>140</v>
      </c>
      <c r="I141" s="27">
        <v>140</v>
      </c>
      <c r="K141" s="27">
        <v>0</v>
      </c>
      <c r="L141" s="27">
        <v>140</v>
      </c>
      <c r="O141" s="27">
        <v>140</v>
      </c>
      <c r="Q141" s="27">
        <v>0</v>
      </c>
      <c r="R141" s="27">
        <v>140</v>
      </c>
    </row>
    <row r="142" spans="3:18">
      <c r="C142" s="27">
        <v>141</v>
      </c>
      <c r="E142" s="27">
        <v>0</v>
      </c>
      <c r="F142" s="27">
        <v>141</v>
      </c>
      <c r="I142" s="27">
        <v>141</v>
      </c>
      <c r="K142" s="27">
        <v>0</v>
      </c>
      <c r="L142" s="27">
        <v>141</v>
      </c>
      <c r="O142" s="27">
        <v>141</v>
      </c>
      <c r="Q142" s="27">
        <v>0</v>
      </c>
      <c r="R142" s="27">
        <v>141</v>
      </c>
    </row>
    <row r="143" spans="3:18">
      <c r="C143" s="27">
        <v>142</v>
      </c>
      <c r="E143" s="27">
        <v>0</v>
      </c>
      <c r="F143" s="27">
        <v>142</v>
      </c>
      <c r="I143" s="27">
        <v>142</v>
      </c>
      <c r="K143" s="27">
        <v>0</v>
      </c>
      <c r="L143" s="27">
        <v>142</v>
      </c>
      <c r="O143" s="27">
        <v>142</v>
      </c>
      <c r="Q143" s="27">
        <v>0</v>
      </c>
      <c r="R143" s="27">
        <v>142</v>
      </c>
    </row>
    <row r="144" spans="3:18">
      <c r="C144" s="27">
        <v>143</v>
      </c>
      <c r="E144" s="27">
        <v>0</v>
      </c>
      <c r="F144" s="27">
        <v>143</v>
      </c>
      <c r="I144" s="27">
        <v>143</v>
      </c>
      <c r="K144" s="27">
        <v>0</v>
      </c>
      <c r="L144" s="27">
        <v>143</v>
      </c>
      <c r="O144" s="27">
        <v>143</v>
      </c>
      <c r="Q144" s="27">
        <v>0</v>
      </c>
      <c r="R144" s="27">
        <v>143</v>
      </c>
    </row>
    <row r="145" spans="3:18">
      <c r="C145" s="27">
        <v>144</v>
      </c>
      <c r="E145" s="27">
        <v>0</v>
      </c>
      <c r="F145" s="27">
        <v>144</v>
      </c>
      <c r="I145" s="27">
        <v>144</v>
      </c>
      <c r="K145" s="27">
        <v>0</v>
      </c>
      <c r="L145" s="27">
        <v>144</v>
      </c>
      <c r="O145" s="27">
        <v>144</v>
      </c>
      <c r="Q145" s="27">
        <v>0</v>
      </c>
      <c r="R145" s="27">
        <v>144</v>
      </c>
    </row>
    <row r="146" spans="3:18">
      <c r="C146" s="27">
        <v>145</v>
      </c>
      <c r="E146" s="27">
        <v>0</v>
      </c>
      <c r="F146" s="27">
        <v>145</v>
      </c>
      <c r="I146" s="27">
        <v>145</v>
      </c>
      <c r="K146" s="27">
        <v>0</v>
      </c>
      <c r="L146" s="27">
        <v>145</v>
      </c>
      <c r="O146" s="27">
        <v>145</v>
      </c>
      <c r="Q146" s="27">
        <v>0</v>
      </c>
      <c r="R146" s="27">
        <v>145</v>
      </c>
    </row>
    <row r="147" spans="3:18">
      <c r="C147" s="27">
        <v>146</v>
      </c>
      <c r="E147" s="27">
        <v>0</v>
      </c>
      <c r="F147" s="27">
        <v>146</v>
      </c>
      <c r="I147" s="27">
        <v>146</v>
      </c>
      <c r="K147" s="27">
        <v>0</v>
      </c>
      <c r="L147" s="27">
        <v>146</v>
      </c>
      <c r="O147" s="27">
        <v>146</v>
      </c>
      <c r="Q147" s="27">
        <v>0</v>
      </c>
      <c r="R147" s="27">
        <v>146</v>
      </c>
    </row>
    <row r="148" spans="3:18">
      <c r="C148" s="27">
        <v>147</v>
      </c>
      <c r="E148" s="27">
        <v>0</v>
      </c>
      <c r="F148" s="27">
        <v>147</v>
      </c>
      <c r="I148" s="27">
        <v>147</v>
      </c>
      <c r="K148" s="27">
        <v>0</v>
      </c>
      <c r="L148" s="27">
        <v>147</v>
      </c>
      <c r="O148" s="27">
        <v>147</v>
      </c>
      <c r="Q148" s="27">
        <v>0</v>
      </c>
      <c r="R148" s="27">
        <v>147</v>
      </c>
    </row>
    <row r="149" spans="3:18">
      <c r="C149" s="27">
        <v>148</v>
      </c>
      <c r="E149" s="27">
        <v>0</v>
      </c>
      <c r="F149" s="27">
        <v>148</v>
      </c>
      <c r="I149" s="27">
        <v>148</v>
      </c>
      <c r="K149" s="27">
        <v>0</v>
      </c>
      <c r="L149" s="27">
        <v>148</v>
      </c>
      <c r="O149" s="27">
        <v>148</v>
      </c>
      <c r="Q149" s="27">
        <v>0</v>
      </c>
      <c r="R149" s="27">
        <v>148</v>
      </c>
    </row>
    <row r="150" spans="3:18">
      <c r="C150" s="27">
        <v>149</v>
      </c>
      <c r="E150" s="27">
        <v>0</v>
      </c>
      <c r="F150" s="27">
        <v>149</v>
      </c>
      <c r="I150" s="27">
        <v>149</v>
      </c>
      <c r="K150" s="27">
        <v>0</v>
      </c>
      <c r="L150" s="27">
        <v>149</v>
      </c>
      <c r="O150" s="27">
        <v>149</v>
      </c>
      <c r="Q150" s="27">
        <v>0</v>
      </c>
      <c r="R150" s="27">
        <v>149</v>
      </c>
    </row>
    <row r="151" spans="3:18">
      <c r="C151" s="27">
        <v>150</v>
      </c>
      <c r="E151" s="27">
        <v>0</v>
      </c>
      <c r="F151" s="27">
        <v>150</v>
      </c>
      <c r="I151" s="27">
        <v>150</v>
      </c>
      <c r="K151" s="27">
        <v>0</v>
      </c>
      <c r="L151" s="27">
        <v>150</v>
      </c>
      <c r="O151" s="27">
        <v>150</v>
      </c>
      <c r="Q151" s="27">
        <v>0</v>
      </c>
      <c r="R151" s="27">
        <v>150</v>
      </c>
    </row>
    <row r="152" spans="3:18">
      <c r="C152" s="27">
        <v>151</v>
      </c>
      <c r="E152" s="27">
        <v>0</v>
      </c>
      <c r="F152" s="27">
        <v>151</v>
      </c>
      <c r="I152" s="27">
        <v>151</v>
      </c>
      <c r="K152" s="27">
        <v>0</v>
      </c>
      <c r="L152" s="27">
        <v>151</v>
      </c>
      <c r="O152" s="27">
        <v>151</v>
      </c>
      <c r="Q152" s="27">
        <v>0</v>
      </c>
      <c r="R152" s="27">
        <v>151</v>
      </c>
    </row>
    <row r="153" spans="3:18">
      <c r="C153" s="27">
        <v>152</v>
      </c>
      <c r="E153" s="27">
        <v>0</v>
      </c>
      <c r="F153" s="27">
        <v>152</v>
      </c>
      <c r="I153" s="27">
        <v>152</v>
      </c>
      <c r="K153" s="27">
        <v>0</v>
      </c>
      <c r="L153" s="27">
        <v>152</v>
      </c>
      <c r="O153" s="27">
        <v>152</v>
      </c>
      <c r="Q153" s="27">
        <v>0</v>
      </c>
      <c r="R153" s="27">
        <v>152</v>
      </c>
    </row>
    <row r="154" spans="3:18">
      <c r="C154" s="27">
        <v>153</v>
      </c>
      <c r="E154" s="27">
        <v>0</v>
      </c>
      <c r="F154" s="27">
        <v>153</v>
      </c>
      <c r="I154" s="27">
        <v>153</v>
      </c>
      <c r="K154" s="27">
        <v>0</v>
      </c>
      <c r="L154" s="27">
        <v>153</v>
      </c>
      <c r="O154" s="27">
        <v>153</v>
      </c>
      <c r="Q154" s="27">
        <v>0</v>
      </c>
      <c r="R154" s="27">
        <v>153</v>
      </c>
    </row>
    <row r="155" spans="3:18">
      <c r="C155" s="27">
        <v>154</v>
      </c>
      <c r="E155" s="27">
        <v>0</v>
      </c>
      <c r="F155" s="27">
        <v>154</v>
      </c>
      <c r="I155" s="27">
        <v>154</v>
      </c>
      <c r="K155" s="27">
        <v>0</v>
      </c>
      <c r="L155" s="27">
        <v>154</v>
      </c>
      <c r="O155" s="27">
        <v>154</v>
      </c>
      <c r="Q155" s="27">
        <v>0</v>
      </c>
      <c r="R155" s="27">
        <v>154</v>
      </c>
    </row>
    <row r="156" spans="3:18">
      <c r="C156" s="27">
        <v>155</v>
      </c>
      <c r="E156" s="27">
        <v>0</v>
      </c>
      <c r="F156" s="27">
        <v>155</v>
      </c>
      <c r="I156" s="27">
        <v>155</v>
      </c>
      <c r="K156" s="27">
        <v>0</v>
      </c>
      <c r="L156" s="27">
        <v>155</v>
      </c>
      <c r="O156" s="27">
        <v>155</v>
      </c>
      <c r="Q156" s="27">
        <v>0</v>
      </c>
      <c r="R156" s="27">
        <v>155</v>
      </c>
    </row>
    <row r="157" spans="3:18">
      <c r="C157" s="27">
        <v>156</v>
      </c>
      <c r="E157" s="27">
        <v>0</v>
      </c>
      <c r="F157" s="27">
        <v>156</v>
      </c>
      <c r="I157" s="27">
        <v>156</v>
      </c>
      <c r="K157" s="27">
        <v>0</v>
      </c>
      <c r="L157" s="27">
        <v>156</v>
      </c>
      <c r="O157" s="27">
        <v>156</v>
      </c>
      <c r="Q157" s="27">
        <v>0</v>
      </c>
      <c r="R157" s="27">
        <v>156</v>
      </c>
    </row>
    <row r="158" spans="3:18">
      <c r="C158" s="27">
        <v>157</v>
      </c>
      <c r="E158" s="27">
        <v>0</v>
      </c>
      <c r="F158" s="27">
        <v>157</v>
      </c>
      <c r="I158" s="27">
        <v>157</v>
      </c>
      <c r="K158" s="27">
        <v>0</v>
      </c>
      <c r="L158" s="27">
        <v>157</v>
      </c>
      <c r="O158" s="27">
        <v>157</v>
      </c>
      <c r="Q158" s="27">
        <v>0</v>
      </c>
      <c r="R158" s="27">
        <v>157</v>
      </c>
    </row>
    <row r="159" spans="3:18">
      <c r="C159" s="27">
        <v>158</v>
      </c>
      <c r="E159" s="27">
        <v>0</v>
      </c>
      <c r="F159" s="27">
        <v>158</v>
      </c>
      <c r="I159" s="27">
        <v>158</v>
      </c>
      <c r="K159" s="27">
        <v>0</v>
      </c>
      <c r="L159" s="27">
        <v>158</v>
      </c>
      <c r="O159" s="27">
        <v>158</v>
      </c>
      <c r="Q159" s="27">
        <v>0</v>
      </c>
      <c r="R159" s="27">
        <v>158</v>
      </c>
    </row>
    <row r="160" spans="3:18">
      <c r="C160" s="27">
        <v>159</v>
      </c>
      <c r="E160" s="27">
        <v>0</v>
      </c>
      <c r="F160" s="27">
        <v>159</v>
      </c>
      <c r="I160" s="27">
        <v>159</v>
      </c>
      <c r="K160" s="27">
        <v>0</v>
      </c>
      <c r="L160" s="27">
        <v>159</v>
      </c>
      <c r="O160" s="27">
        <v>159</v>
      </c>
      <c r="Q160" s="27">
        <v>0</v>
      </c>
      <c r="R160" s="27">
        <v>159</v>
      </c>
    </row>
    <row r="161" spans="3:18">
      <c r="C161" s="27">
        <v>160</v>
      </c>
      <c r="E161" s="27">
        <v>0</v>
      </c>
      <c r="F161" s="27">
        <v>160</v>
      </c>
      <c r="I161" s="27">
        <v>160</v>
      </c>
      <c r="K161" s="27">
        <v>0</v>
      </c>
      <c r="L161" s="27">
        <v>160</v>
      </c>
      <c r="O161" s="27">
        <v>160</v>
      </c>
      <c r="Q161" s="27">
        <v>0</v>
      </c>
      <c r="R161" s="27">
        <v>160</v>
      </c>
    </row>
    <row r="162" spans="3:18">
      <c r="C162" s="27">
        <v>161</v>
      </c>
      <c r="E162" s="27">
        <v>0</v>
      </c>
      <c r="F162" s="27">
        <v>161</v>
      </c>
      <c r="I162" s="27">
        <v>161</v>
      </c>
      <c r="K162" s="27">
        <v>0</v>
      </c>
      <c r="L162" s="27">
        <v>161</v>
      </c>
      <c r="O162" s="27">
        <v>161</v>
      </c>
      <c r="Q162" s="27">
        <v>0</v>
      </c>
      <c r="R162" s="27">
        <v>161</v>
      </c>
    </row>
    <row r="163" spans="3:18">
      <c r="C163" s="27">
        <v>162</v>
      </c>
      <c r="E163" s="27">
        <v>0</v>
      </c>
      <c r="F163" s="27">
        <v>162</v>
      </c>
      <c r="I163" s="27">
        <v>162</v>
      </c>
      <c r="K163" s="27">
        <v>0</v>
      </c>
      <c r="L163" s="27">
        <v>162</v>
      </c>
      <c r="O163" s="27">
        <v>162</v>
      </c>
      <c r="Q163" s="27">
        <v>0</v>
      </c>
      <c r="R163" s="27">
        <v>162</v>
      </c>
    </row>
    <row r="164" spans="3:18">
      <c r="C164" s="27">
        <v>163</v>
      </c>
      <c r="E164" s="27">
        <v>0</v>
      </c>
      <c r="F164" s="27">
        <v>163</v>
      </c>
      <c r="I164" s="27">
        <v>163</v>
      </c>
      <c r="K164" s="27">
        <v>0</v>
      </c>
      <c r="L164" s="27">
        <v>163</v>
      </c>
      <c r="O164" s="27">
        <v>163</v>
      </c>
      <c r="Q164" s="27">
        <v>0</v>
      </c>
      <c r="R164" s="27">
        <v>163</v>
      </c>
    </row>
    <row r="165" spans="3:18">
      <c r="C165" s="27">
        <v>164</v>
      </c>
      <c r="E165" s="27">
        <v>0</v>
      </c>
      <c r="F165" s="27">
        <v>164</v>
      </c>
      <c r="I165" s="27">
        <v>164</v>
      </c>
      <c r="K165" s="27">
        <v>0</v>
      </c>
      <c r="L165" s="27">
        <v>164</v>
      </c>
      <c r="O165" s="27">
        <v>164</v>
      </c>
      <c r="Q165" s="27">
        <v>0</v>
      </c>
      <c r="R165" s="27">
        <v>164</v>
      </c>
    </row>
    <row r="166" spans="3:18">
      <c r="C166" s="27">
        <v>165</v>
      </c>
      <c r="E166" s="27">
        <v>0</v>
      </c>
      <c r="F166" s="27">
        <v>165</v>
      </c>
      <c r="I166" s="27">
        <v>165</v>
      </c>
      <c r="K166" s="27">
        <v>0</v>
      </c>
      <c r="L166" s="27">
        <v>165</v>
      </c>
      <c r="O166" s="27">
        <v>165</v>
      </c>
      <c r="Q166" s="27">
        <v>0</v>
      </c>
      <c r="R166" s="27">
        <v>165</v>
      </c>
    </row>
    <row r="167" spans="3:18">
      <c r="C167" s="27">
        <v>166</v>
      </c>
      <c r="E167" s="27">
        <v>0</v>
      </c>
      <c r="F167" s="27">
        <v>166</v>
      </c>
      <c r="I167" s="27">
        <v>166</v>
      </c>
      <c r="K167" s="27">
        <v>0</v>
      </c>
      <c r="L167" s="27">
        <v>166</v>
      </c>
      <c r="O167" s="27">
        <v>166</v>
      </c>
      <c r="Q167" s="27">
        <v>0</v>
      </c>
      <c r="R167" s="27">
        <v>166</v>
      </c>
    </row>
    <row r="168" spans="3:18">
      <c r="C168" s="27">
        <v>167</v>
      </c>
      <c r="E168" s="27">
        <v>0</v>
      </c>
      <c r="F168" s="27">
        <v>167</v>
      </c>
      <c r="I168" s="27">
        <v>167</v>
      </c>
      <c r="K168" s="27">
        <v>0</v>
      </c>
      <c r="L168" s="27">
        <v>167</v>
      </c>
      <c r="O168" s="27">
        <v>167</v>
      </c>
      <c r="Q168" s="27">
        <v>0</v>
      </c>
      <c r="R168" s="27">
        <v>167</v>
      </c>
    </row>
    <row r="169" spans="3:18">
      <c r="C169" s="27">
        <v>168</v>
      </c>
      <c r="E169" s="27">
        <v>0</v>
      </c>
      <c r="F169" s="27">
        <v>168</v>
      </c>
      <c r="I169" s="27">
        <v>168</v>
      </c>
      <c r="K169" s="27">
        <v>0</v>
      </c>
      <c r="L169" s="27">
        <v>168</v>
      </c>
      <c r="O169" s="27">
        <v>168</v>
      </c>
      <c r="Q169" s="27">
        <v>0</v>
      </c>
      <c r="R169" s="27">
        <v>168</v>
      </c>
    </row>
    <row r="170" spans="3:18">
      <c r="C170" s="27">
        <v>169</v>
      </c>
      <c r="E170" s="27">
        <v>0</v>
      </c>
      <c r="F170" s="27">
        <v>169</v>
      </c>
      <c r="I170" s="27">
        <v>169</v>
      </c>
      <c r="K170" s="27">
        <v>0</v>
      </c>
      <c r="L170" s="27">
        <v>169</v>
      </c>
      <c r="O170" s="27">
        <v>169</v>
      </c>
      <c r="Q170" s="27">
        <v>0</v>
      </c>
      <c r="R170" s="27">
        <v>169</v>
      </c>
    </row>
    <row r="171" spans="3:18">
      <c r="C171" s="27">
        <v>170</v>
      </c>
      <c r="E171" s="27">
        <v>0</v>
      </c>
      <c r="F171" s="27">
        <v>170</v>
      </c>
      <c r="I171" s="27">
        <v>170</v>
      </c>
      <c r="K171" s="27">
        <v>0</v>
      </c>
      <c r="L171" s="27">
        <v>170</v>
      </c>
      <c r="O171" s="27">
        <v>170</v>
      </c>
      <c r="Q171" s="27">
        <v>0</v>
      </c>
      <c r="R171" s="27">
        <v>170</v>
      </c>
    </row>
    <row r="172" spans="3:18">
      <c r="C172" s="27">
        <v>171</v>
      </c>
      <c r="E172" s="27">
        <v>0</v>
      </c>
      <c r="F172" s="27">
        <v>171</v>
      </c>
      <c r="I172" s="27">
        <v>171</v>
      </c>
      <c r="K172" s="27">
        <v>0</v>
      </c>
      <c r="L172" s="27">
        <v>171</v>
      </c>
      <c r="O172" s="27">
        <v>171</v>
      </c>
      <c r="Q172" s="27">
        <v>0</v>
      </c>
      <c r="R172" s="27">
        <v>171</v>
      </c>
    </row>
    <row r="173" spans="3:18">
      <c r="C173" s="27">
        <v>172</v>
      </c>
      <c r="E173" s="27">
        <v>0</v>
      </c>
      <c r="F173" s="27">
        <v>172</v>
      </c>
      <c r="I173" s="27">
        <v>172</v>
      </c>
      <c r="K173" s="27">
        <v>0</v>
      </c>
      <c r="L173" s="27">
        <v>172</v>
      </c>
      <c r="O173" s="27">
        <v>172</v>
      </c>
      <c r="Q173" s="27">
        <v>0</v>
      </c>
      <c r="R173" s="27">
        <v>172</v>
      </c>
    </row>
    <row r="174" spans="3:18">
      <c r="C174" s="27">
        <v>173</v>
      </c>
      <c r="E174" s="27">
        <v>0</v>
      </c>
      <c r="F174" s="27">
        <v>173</v>
      </c>
      <c r="I174" s="27">
        <v>173</v>
      </c>
      <c r="K174" s="27">
        <v>0</v>
      </c>
      <c r="L174" s="27">
        <v>173</v>
      </c>
      <c r="O174" s="27">
        <v>173</v>
      </c>
      <c r="Q174" s="27">
        <v>0</v>
      </c>
      <c r="R174" s="27">
        <v>173</v>
      </c>
    </row>
    <row r="175" spans="3:18">
      <c r="C175" s="27">
        <v>174</v>
      </c>
      <c r="E175" s="27">
        <v>0</v>
      </c>
      <c r="F175" s="27">
        <v>174</v>
      </c>
      <c r="I175" s="27">
        <v>174</v>
      </c>
      <c r="K175" s="27">
        <v>0</v>
      </c>
      <c r="L175" s="27">
        <v>174</v>
      </c>
      <c r="O175" s="27">
        <v>174</v>
      </c>
      <c r="Q175" s="27">
        <v>0</v>
      </c>
      <c r="R175" s="27">
        <v>174</v>
      </c>
    </row>
    <row r="176" spans="3:18">
      <c r="C176" s="27">
        <v>175</v>
      </c>
      <c r="E176" s="27">
        <v>0</v>
      </c>
      <c r="F176" s="27">
        <v>175</v>
      </c>
      <c r="I176" s="27">
        <v>175</v>
      </c>
      <c r="K176" s="27">
        <v>0</v>
      </c>
      <c r="L176" s="27">
        <v>175</v>
      </c>
      <c r="O176" s="27">
        <v>175</v>
      </c>
      <c r="Q176" s="27">
        <v>0</v>
      </c>
      <c r="R176" s="27">
        <v>175</v>
      </c>
    </row>
    <row r="177" spans="3:18">
      <c r="C177" s="27">
        <v>176</v>
      </c>
      <c r="E177" s="27">
        <v>0</v>
      </c>
      <c r="F177" s="27">
        <v>176</v>
      </c>
      <c r="I177" s="27">
        <v>176</v>
      </c>
      <c r="K177" s="27">
        <v>0</v>
      </c>
      <c r="L177" s="27">
        <v>176</v>
      </c>
      <c r="O177" s="27">
        <v>176</v>
      </c>
      <c r="Q177" s="27">
        <v>0</v>
      </c>
      <c r="R177" s="27">
        <v>176</v>
      </c>
    </row>
    <row r="178" spans="3:18">
      <c r="C178" s="27">
        <v>177</v>
      </c>
      <c r="E178" s="27">
        <v>0</v>
      </c>
      <c r="F178" s="27">
        <v>177</v>
      </c>
      <c r="I178" s="27">
        <v>177</v>
      </c>
      <c r="K178" s="27">
        <v>0</v>
      </c>
      <c r="L178" s="27">
        <v>177</v>
      </c>
      <c r="O178" s="27">
        <v>177</v>
      </c>
      <c r="Q178" s="27">
        <v>0</v>
      </c>
      <c r="R178" s="27">
        <v>177</v>
      </c>
    </row>
    <row r="179" spans="3:18">
      <c r="C179" s="27">
        <v>178</v>
      </c>
      <c r="E179" s="27">
        <v>0</v>
      </c>
      <c r="F179" s="27">
        <v>178</v>
      </c>
      <c r="I179" s="27">
        <v>178</v>
      </c>
      <c r="K179" s="27">
        <v>0</v>
      </c>
      <c r="L179" s="27">
        <v>178</v>
      </c>
      <c r="O179" s="27">
        <v>178</v>
      </c>
      <c r="Q179" s="27">
        <v>0</v>
      </c>
      <c r="R179" s="27">
        <v>178</v>
      </c>
    </row>
    <row r="180" spans="3:18">
      <c r="C180" s="27">
        <v>179</v>
      </c>
      <c r="E180" s="27">
        <v>0</v>
      </c>
      <c r="F180" s="27">
        <v>179</v>
      </c>
      <c r="I180" s="27">
        <v>179</v>
      </c>
      <c r="K180" s="27">
        <v>0</v>
      </c>
      <c r="L180" s="27">
        <v>179</v>
      </c>
      <c r="O180" s="27">
        <v>179</v>
      </c>
      <c r="Q180" s="27">
        <v>0</v>
      </c>
      <c r="R180" s="27">
        <v>179</v>
      </c>
    </row>
    <row r="181" spans="3:18">
      <c r="C181" s="27">
        <v>180</v>
      </c>
      <c r="E181" s="27">
        <v>0</v>
      </c>
      <c r="F181" s="27">
        <v>180</v>
      </c>
      <c r="I181" s="27">
        <v>180</v>
      </c>
      <c r="K181" s="27">
        <v>0</v>
      </c>
      <c r="L181" s="27">
        <v>180</v>
      </c>
      <c r="O181" s="27">
        <v>180</v>
      </c>
      <c r="Q181" s="27">
        <v>0</v>
      </c>
      <c r="R181" s="27">
        <v>180</v>
      </c>
    </row>
    <row r="182" spans="3:18">
      <c r="C182" s="27">
        <v>181</v>
      </c>
      <c r="E182" s="27">
        <v>0</v>
      </c>
      <c r="F182" s="27">
        <v>181</v>
      </c>
      <c r="I182" s="27">
        <v>181</v>
      </c>
      <c r="K182" s="27">
        <v>0</v>
      </c>
      <c r="L182" s="27">
        <v>181</v>
      </c>
      <c r="O182" s="27">
        <v>181</v>
      </c>
      <c r="Q182" s="27">
        <v>0</v>
      </c>
      <c r="R182" s="27">
        <v>181</v>
      </c>
    </row>
    <row r="183" spans="3:18">
      <c r="C183" s="27">
        <v>182</v>
      </c>
      <c r="E183" s="27">
        <v>0</v>
      </c>
      <c r="F183" s="27">
        <v>182</v>
      </c>
      <c r="I183" s="27">
        <v>182</v>
      </c>
      <c r="K183" s="27">
        <v>0</v>
      </c>
      <c r="L183" s="27">
        <v>182</v>
      </c>
      <c r="O183" s="27">
        <v>182</v>
      </c>
      <c r="Q183" s="27">
        <v>0</v>
      </c>
      <c r="R183" s="27">
        <v>182</v>
      </c>
    </row>
    <row r="184" spans="3:18">
      <c r="C184" s="27">
        <v>183</v>
      </c>
      <c r="E184" s="27">
        <v>0</v>
      </c>
      <c r="F184" s="27">
        <v>183</v>
      </c>
      <c r="I184" s="27">
        <v>183</v>
      </c>
      <c r="K184" s="27">
        <v>0</v>
      </c>
      <c r="L184" s="27">
        <v>183</v>
      </c>
      <c r="O184" s="27">
        <v>183</v>
      </c>
      <c r="Q184" s="27">
        <v>0</v>
      </c>
      <c r="R184" s="27">
        <v>183</v>
      </c>
    </row>
    <row r="185" spans="3:18">
      <c r="C185" s="27">
        <v>184</v>
      </c>
      <c r="E185" s="27">
        <v>0</v>
      </c>
      <c r="F185" s="27">
        <v>184</v>
      </c>
      <c r="I185" s="27">
        <v>184</v>
      </c>
      <c r="K185" s="27">
        <v>0</v>
      </c>
      <c r="L185" s="27">
        <v>184</v>
      </c>
      <c r="O185" s="27">
        <v>184</v>
      </c>
      <c r="Q185" s="27">
        <v>0</v>
      </c>
      <c r="R185" s="27">
        <v>184</v>
      </c>
    </row>
    <row r="186" spans="3:18">
      <c r="C186" s="27">
        <v>185</v>
      </c>
      <c r="E186" s="27">
        <v>0</v>
      </c>
      <c r="F186" s="27">
        <v>185</v>
      </c>
      <c r="I186" s="27">
        <v>185</v>
      </c>
      <c r="K186" s="27">
        <v>0</v>
      </c>
      <c r="L186" s="27">
        <v>185</v>
      </c>
      <c r="O186" s="27">
        <v>185</v>
      </c>
      <c r="Q186" s="27">
        <v>0</v>
      </c>
      <c r="R186" s="27">
        <v>185</v>
      </c>
    </row>
    <row r="187" spans="3:18">
      <c r="C187" s="27">
        <v>186</v>
      </c>
      <c r="E187" s="27">
        <v>0</v>
      </c>
      <c r="F187" s="27">
        <v>186</v>
      </c>
      <c r="I187" s="27">
        <v>186</v>
      </c>
      <c r="K187" s="27">
        <v>0</v>
      </c>
      <c r="L187" s="27">
        <v>186</v>
      </c>
      <c r="O187" s="27">
        <v>186</v>
      </c>
      <c r="Q187" s="27">
        <v>0</v>
      </c>
      <c r="R187" s="27">
        <v>186</v>
      </c>
    </row>
    <row r="188" spans="3:18">
      <c r="C188" s="27">
        <v>187</v>
      </c>
      <c r="E188" s="27">
        <v>0</v>
      </c>
      <c r="F188" s="27">
        <v>187</v>
      </c>
      <c r="I188" s="27">
        <v>187</v>
      </c>
      <c r="K188" s="27">
        <v>0</v>
      </c>
      <c r="L188" s="27">
        <v>187</v>
      </c>
      <c r="O188" s="27">
        <v>187</v>
      </c>
      <c r="Q188" s="27">
        <v>0</v>
      </c>
      <c r="R188" s="27">
        <v>187</v>
      </c>
    </row>
    <row r="189" spans="3:18">
      <c r="C189" s="27">
        <v>188</v>
      </c>
      <c r="E189" s="27">
        <v>0</v>
      </c>
      <c r="F189" s="27">
        <v>188</v>
      </c>
      <c r="I189" s="27">
        <v>188</v>
      </c>
      <c r="K189" s="27">
        <v>0</v>
      </c>
      <c r="L189" s="27">
        <v>188</v>
      </c>
      <c r="O189" s="27">
        <v>188</v>
      </c>
      <c r="Q189" s="27">
        <v>0</v>
      </c>
      <c r="R189" s="27">
        <v>188</v>
      </c>
    </row>
    <row r="190" spans="3:18">
      <c r="C190" s="27">
        <v>189</v>
      </c>
      <c r="E190" s="27">
        <v>0</v>
      </c>
      <c r="F190" s="27">
        <v>189</v>
      </c>
      <c r="I190" s="27">
        <v>189</v>
      </c>
      <c r="K190" s="27">
        <v>0</v>
      </c>
      <c r="L190" s="27">
        <v>189</v>
      </c>
      <c r="O190" s="27">
        <v>189</v>
      </c>
      <c r="Q190" s="27">
        <v>0</v>
      </c>
      <c r="R190" s="27">
        <v>189</v>
      </c>
    </row>
    <row r="191" spans="3:18">
      <c r="C191" s="27">
        <v>190</v>
      </c>
      <c r="E191" s="27">
        <v>0</v>
      </c>
      <c r="F191" s="27">
        <v>190</v>
      </c>
      <c r="I191" s="27">
        <v>190</v>
      </c>
      <c r="K191" s="27">
        <v>0</v>
      </c>
      <c r="L191" s="27">
        <v>190</v>
      </c>
      <c r="O191" s="27">
        <v>190</v>
      </c>
      <c r="Q191" s="27">
        <v>0</v>
      </c>
      <c r="R191" s="27">
        <v>190</v>
      </c>
    </row>
    <row r="192" spans="3:18">
      <c r="C192" s="27">
        <v>191</v>
      </c>
      <c r="E192" s="27">
        <v>0</v>
      </c>
      <c r="F192" s="27">
        <v>191</v>
      </c>
      <c r="I192" s="27">
        <v>191</v>
      </c>
      <c r="K192" s="27">
        <v>0</v>
      </c>
      <c r="L192" s="27">
        <v>191</v>
      </c>
      <c r="O192" s="27">
        <v>191</v>
      </c>
      <c r="Q192" s="27">
        <v>0</v>
      </c>
      <c r="R192" s="27">
        <v>191</v>
      </c>
    </row>
    <row r="193" spans="3:18">
      <c r="C193" s="27">
        <v>192</v>
      </c>
      <c r="E193" s="27">
        <v>0</v>
      </c>
      <c r="F193" s="27">
        <v>192</v>
      </c>
      <c r="I193" s="27">
        <v>192</v>
      </c>
      <c r="K193" s="27">
        <v>0</v>
      </c>
      <c r="L193" s="27">
        <v>192</v>
      </c>
      <c r="O193" s="27">
        <v>192</v>
      </c>
      <c r="Q193" s="27">
        <v>0</v>
      </c>
      <c r="R193" s="27">
        <v>192</v>
      </c>
    </row>
    <row r="194" spans="3:18">
      <c r="C194" s="27">
        <v>193</v>
      </c>
      <c r="E194" s="27">
        <v>0</v>
      </c>
      <c r="F194" s="27">
        <v>193</v>
      </c>
      <c r="I194" s="27">
        <v>193</v>
      </c>
      <c r="K194" s="27">
        <v>0</v>
      </c>
      <c r="L194" s="27">
        <v>193</v>
      </c>
      <c r="O194" s="27">
        <v>193</v>
      </c>
      <c r="Q194" s="27">
        <v>0</v>
      </c>
      <c r="R194" s="27">
        <v>193</v>
      </c>
    </row>
    <row r="195" spans="3:18">
      <c r="C195" s="27">
        <v>194</v>
      </c>
      <c r="E195" s="27">
        <v>0</v>
      </c>
      <c r="F195" s="27">
        <v>194</v>
      </c>
      <c r="I195" s="27">
        <v>194</v>
      </c>
      <c r="K195" s="27">
        <v>0</v>
      </c>
      <c r="L195" s="27">
        <v>194</v>
      </c>
      <c r="O195" s="27">
        <v>194</v>
      </c>
      <c r="Q195" s="27">
        <v>0</v>
      </c>
      <c r="R195" s="27">
        <v>194</v>
      </c>
    </row>
    <row r="196" spans="3:18">
      <c r="C196" s="27">
        <v>195</v>
      </c>
      <c r="E196" s="27">
        <v>0</v>
      </c>
      <c r="F196" s="27">
        <v>195</v>
      </c>
      <c r="I196" s="27">
        <v>195</v>
      </c>
      <c r="K196" s="27">
        <v>0</v>
      </c>
      <c r="L196" s="27">
        <v>195</v>
      </c>
      <c r="O196" s="27">
        <v>195</v>
      </c>
      <c r="Q196" s="27">
        <v>0</v>
      </c>
      <c r="R196" s="27">
        <v>195</v>
      </c>
    </row>
    <row r="197" spans="3:18">
      <c r="C197" s="27">
        <v>196</v>
      </c>
      <c r="E197" s="27">
        <v>0</v>
      </c>
      <c r="F197" s="27">
        <v>196</v>
      </c>
      <c r="I197" s="27">
        <v>196</v>
      </c>
      <c r="K197" s="27">
        <v>0</v>
      </c>
      <c r="L197" s="27">
        <v>196</v>
      </c>
      <c r="O197" s="27">
        <v>196</v>
      </c>
      <c r="Q197" s="27">
        <v>0</v>
      </c>
      <c r="R197" s="27">
        <v>196</v>
      </c>
    </row>
    <row r="198" spans="3:18">
      <c r="C198" s="27">
        <v>197</v>
      </c>
      <c r="E198" s="27">
        <v>0</v>
      </c>
      <c r="F198" s="27">
        <v>197</v>
      </c>
      <c r="I198" s="27">
        <v>197</v>
      </c>
      <c r="K198" s="27">
        <v>0</v>
      </c>
      <c r="L198" s="27">
        <v>197</v>
      </c>
      <c r="O198" s="27">
        <v>197</v>
      </c>
      <c r="Q198" s="27">
        <v>0</v>
      </c>
      <c r="R198" s="27">
        <v>197</v>
      </c>
    </row>
    <row r="199" spans="3:18">
      <c r="C199" s="27">
        <v>198</v>
      </c>
      <c r="E199" s="27">
        <v>0</v>
      </c>
      <c r="F199" s="27">
        <v>198</v>
      </c>
      <c r="I199" s="27">
        <v>198</v>
      </c>
      <c r="K199" s="27">
        <v>0</v>
      </c>
      <c r="L199" s="27">
        <v>198</v>
      </c>
      <c r="O199" s="27">
        <v>198</v>
      </c>
      <c r="Q199" s="27">
        <v>0</v>
      </c>
      <c r="R199" s="27">
        <v>198</v>
      </c>
    </row>
    <row r="200" spans="3:18">
      <c r="C200" s="27">
        <v>199</v>
      </c>
      <c r="E200" s="27">
        <v>0</v>
      </c>
      <c r="F200" s="27">
        <v>199</v>
      </c>
      <c r="I200" s="27">
        <v>199</v>
      </c>
      <c r="K200" s="27">
        <v>0</v>
      </c>
      <c r="L200" s="27">
        <v>199</v>
      </c>
      <c r="O200" s="27">
        <v>199</v>
      </c>
      <c r="Q200" s="27">
        <v>0</v>
      </c>
      <c r="R200" s="27">
        <v>199</v>
      </c>
    </row>
    <row r="201" spans="3:18">
      <c r="C201" s="27">
        <v>200</v>
      </c>
      <c r="E201" s="27">
        <v>0</v>
      </c>
      <c r="F201" s="27">
        <v>200</v>
      </c>
      <c r="I201" s="27">
        <v>200</v>
      </c>
      <c r="K201" s="27">
        <v>0</v>
      </c>
      <c r="L201" s="27">
        <v>200</v>
      </c>
      <c r="O201" s="27">
        <v>200</v>
      </c>
      <c r="Q201" s="27">
        <v>0</v>
      </c>
      <c r="R201" s="27">
        <v>200</v>
      </c>
    </row>
    <row r="202" spans="3:18">
      <c r="C202" s="27">
        <v>201</v>
      </c>
      <c r="E202" s="27">
        <v>0</v>
      </c>
      <c r="F202" s="27">
        <v>201</v>
      </c>
      <c r="I202" s="27">
        <v>201</v>
      </c>
      <c r="K202" s="27">
        <v>0</v>
      </c>
      <c r="L202" s="27">
        <v>201</v>
      </c>
      <c r="O202" s="27">
        <v>201</v>
      </c>
      <c r="Q202" s="27">
        <v>0</v>
      </c>
      <c r="R202" s="27">
        <v>201</v>
      </c>
    </row>
    <row r="203" spans="3:18">
      <c r="C203" s="27">
        <v>202</v>
      </c>
      <c r="E203" s="27">
        <v>0</v>
      </c>
      <c r="F203" s="27">
        <v>202</v>
      </c>
      <c r="I203" s="27">
        <v>202</v>
      </c>
      <c r="K203" s="27">
        <v>0</v>
      </c>
      <c r="L203" s="27">
        <v>202</v>
      </c>
      <c r="O203" s="27">
        <v>202</v>
      </c>
      <c r="Q203" s="27">
        <v>0</v>
      </c>
      <c r="R203" s="27">
        <v>202</v>
      </c>
    </row>
    <row r="204" spans="3:18">
      <c r="C204" s="27">
        <v>203</v>
      </c>
      <c r="E204" s="27">
        <v>0</v>
      </c>
      <c r="F204" s="27">
        <v>203</v>
      </c>
      <c r="I204" s="27">
        <v>203</v>
      </c>
      <c r="K204" s="27">
        <v>0</v>
      </c>
      <c r="L204" s="27">
        <v>203</v>
      </c>
      <c r="O204" s="27">
        <v>203</v>
      </c>
      <c r="Q204" s="27">
        <v>0</v>
      </c>
      <c r="R204" s="27">
        <v>203</v>
      </c>
    </row>
    <row r="205" spans="3:18">
      <c r="C205" s="27">
        <v>204</v>
      </c>
      <c r="E205" s="27">
        <v>0</v>
      </c>
      <c r="F205" s="27">
        <v>204</v>
      </c>
      <c r="I205" s="27">
        <v>204</v>
      </c>
      <c r="K205" s="27">
        <v>0</v>
      </c>
      <c r="L205" s="27">
        <v>204</v>
      </c>
      <c r="O205" s="27">
        <v>204</v>
      </c>
      <c r="Q205" s="27">
        <v>0</v>
      </c>
      <c r="R205" s="27">
        <v>204</v>
      </c>
    </row>
    <row r="206" spans="3:18">
      <c r="C206" s="27">
        <v>205</v>
      </c>
      <c r="E206" s="27">
        <v>0</v>
      </c>
      <c r="F206" s="27">
        <v>205</v>
      </c>
      <c r="I206" s="27">
        <v>205</v>
      </c>
      <c r="K206" s="27">
        <v>0</v>
      </c>
      <c r="L206" s="27">
        <v>205</v>
      </c>
      <c r="O206" s="27">
        <v>205</v>
      </c>
      <c r="Q206" s="27">
        <v>0</v>
      </c>
      <c r="R206" s="27">
        <v>205</v>
      </c>
    </row>
    <row r="207" spans="3:18">
      <c r="C207" s="27">
        <v>206</v>
      </c>
      <c r="E207" s="27">
        <v>0</v>
      </c>
      <c r="F207" s="27">
        <v>206</v>
      </c>
      <c r="I207" s="27">
        <v>206</v>
      </c>
      <c r="K207" s="27">
        <v>0</v>
      </c>
      <c r="L207" s="27">
        <v>206</v>
      </c>
      <c r="O207" s="27">
        <v>206</v>
      </c>
      <c r="Q207" s="27">
        <v>0</v>
      </c>
      <c r="R207" s="27">
        <v>206</v>
      </c>
    </row>
    <row r="208" spans="3:18">
      <c r="C208" s="27">
        <v>207</v>
      </c>
      <c r="E208" s="27">
        <v>0</v>
      </c>
      <c r="F208" s="27">
        <v>207</v>
      </c>
      <c r="I208" s="27">
        <v>207</v>
      </c>
      <c r="K208" s="27">
        <v>0</v>
      </c>
      <c r="L208" s="27">
        <v>207</v>
      </c>
      <c r="O208" s="27">
        <v>207</v>
      </c>
      <c r="Q208" s="27">
        <v>0</v>
      </c>
      <c r="R208" s="27">
        <v>207</v>
      </c>
    </row>
    <row r="209" spans="3:18">
      <c r="C209" s="27">
        <v>208</v>
      </c>
      <c r="E209" s="27">
        <v>0</v>
      </c>
      <c r="F209" s="27">
        <v>208</v>
      </c>
      <c r="I209" s="27">
        <v>208</v>
      </c>
      <c r="K209" s="27">
        <v>0</v>
      </c>
      <c r="L209" s="27">
        <v>208</v>
      </c>
      <c r="O209" s="27">
        <v>208</v>
      </c>
      <c r="Q209" s="27">
        <v>0</v>
      </c>
      <c r="R209" s="27">
        <v>208</v>
      </c>
    </row>
    <row r="210" spans="3:18">
      <c r="C210" s="27">
        <v>209</v>
      </c>
      <c r="E210" s="27">
        <v>0</v>
      </c>
      <c r="F210" s="27">
        <v>209</v>
      </c>
      <c r="I210" s="27">
        <v>209</v>
      </c>
      <c r="K210" s="27">
        <v>0</v>
      </c>
      <c r="L210" s="27">
        <v>209</v>
      </c>
      <c r="O210" s="27">
        <v>209</v>
      </c>
      <c r="Q210" s="27">
        <v>0</v>
      </c>
      <c r="R210" s="27">
        <v>209</v>
      </c>
    </row>
    <row r="211" spans="3:18">
      <c r="C211" s="27">
        <v>210</v>
      </c>
      <c r="E211" s="27">
        <v>0</v>
      </c>
      <c r="F211" s="27">
        <v>210</v>
      </c>
      <c r="I211" s="27">
        <v>210</v>
      </c>
      <c r="K211" s="27">
        <v>0</v>
      </c>
      <c r="L211" s="27">
        <v>210</v>
      </c>
      <c r="O211" s="27">
        <v>210</v>
      </c>
      <c r="Q211" s="27">
        <v>0</v>
      </c>
      <c r="R211" s="27">
        <v>210</v>
      </c>
    </row>
    <row r="212" spans="3:18">
      <c r="C212" s="27">
        <v>211</v>
      </c>
      <c r="E212" s="27">
        <v>0</v>
      </c>
      <c r="F212" s="27">
        <v>211</v>
      </c>
      <c r="I212" s="27">
        <v>211</v>
      </c>
      <c r="K212" s="27">
        <v>0</v>
      </c>
      <c r="L212" s="27">
        <v>211</v>
      </c>
      <c r="O212" s="27">
        <v>211</v>
      </c>
      <c r="Q212" s="27">
        <v>0</v>
      </c>
      <c r="R212" s="27">
        <v>211</v>
      </c>
    </row>
    <row r="213" spans="3:18">
      <c r="C213" s="27">
        <v>212</v>
      </c>
      <c r="E213" s="27">
        <v>0</v>
      </c>
      <c r="F213" s="27">
        <v>212</v>
      </c>
      <c r="I213" s="27">
        <v>212</v>
      </c>
      <c r="K213" s="27">
        <v>0</v>
      </c>
      <c r="L213" s="27">
        <v>212</v>
      </c>
      <c r="O213" s="27">
        <v>212</v>
      </c>
      <c r="Q213" s="27">
        <v>0</v>
      </c>
      <c r="R213" s="27">
        <v>212</v>
      </c>
    </row>
    <row r="214" spans="3:18">
      <c r="C214" s="27">
        <v>213</v>
      </c>
      <c r="E214" s="27">
        <v>0</v>
      </c>
      <c r="F214" s="27">
        <v>213</v>
      </c>
      <c r="I214" s="27">
        <v>213</v>
      </c>
      <c r="K214" s="27">
        <v>0</v>
      </c>
      <c r="L214" s="27">
        <v>213</v>
      </c>
      <c r="O214" s="27">
        <v>213</v>
      </c>
      <c r="Q214" s="27">
        <v>0</v>
      </c>
      <c r="R214" s="27">
        <v>213</v>
      </c>
    </row>
    <row r="215" spans="3:18">
      <c r="C215" s="27">
        <v>214</v>
      </c>
      <c r="E215" s="27">
        <v>0</v>
      </c>
      <c r="F215" s="27">
        <v>214</v>
      </c>
      <c r="I215" s="27">
        <v>214</v>
      </c>
      <c r="K215" s="27">
        <v>0</v>
      </c>
      <c r="L215" s="27">
        <v>214</v>
      </c>
      <c r="O215" s="27">
        <v>214</v>
      </c>
      <c r="Q215" s="27">
        <v>0</v>
      </c>
      <c r="R215" s="27">
        <v>214</v>
      </c>
    </row>
    <row r="216" spans="3:18">
      <c r="C216" s="27">
        <v>215</v>
      </c>
      <c r="E216" s="27">
        <v>0</v>
      </c>
      <c r="F216" s="27">
        <v>215</v>
      </c>
      <c r="I216" s="27">
        <v>215</v>
      </c>
      <c r="K216" s="27">
        <v>0</v>
      </c>
      <c r="L216" s="27">
        <v>215</v>
      </c>
      <c r="O216" s="27">
        <v>215</v>
      </c>
      <c r="Q216" s="27">
        <v>0</v>
      </c>
      <c r="R216" s="27">
        <v>215</v>
      </c>
    </row>
    <row r="217" spans="3:18">
      <c r="C217" s="27">
        <v>216</v>
      </c>
      <c r="E217" s="27">
        <v>0</v>
      </c>
      <c r="F217" s="27">
        <v>216</v>
      </c>
      <c r="I217" s="27">
        <v>216</v>
      </c>
      <c r="K217" s="27">
        <v>0</v>
      </c>
      <c r="L217" s="27">
        <v>216</v>
      </c>
      <c r="O217" s="27">
        <v>216</v>
      </c>
      <c r="Q217" s="27">
        <v>0</v>
      </c>
      <c r="R217" s="27">
        <v>216</v>
      </c>
    </row>
    <row r="218" spans="3:18">
      <c r="C218" s="27">
        <v>217</v>
      </c>
      <c r="E218" s="27">
        <v>0</v>
      </c>
      <c r="F218" s="27">
        <v>217</v>
      </c>
      <c r="I218" s="27">
        <v>217</v>
      </c>
      <c r="K218" s="27">
        <v>0</v>
      </c>
      <c r="L218" s="27">
        <v>217</v>
      </c>
      <c r="O218" s="27">
        <v>217</v>
      </c>
      <c r="Q218" s="27">
        <v>0</v>
      </c>
      <c r="R218" s="27">
        <v>217</v>
      </c>
    </row>
    <row r="219" spans="3:18">
      <c r="C219" s="27">
        <v>218</v>
      </c>
      <c r="E219" s="27">
        <v>0</v>
      </c>
      <c r="F219" s="27">
        <v>218</v>
      </c>
      <c r="I219" s="27">
        <v>218</v>
      </c>
      <c r="K219" s="27">
        <v>0</v>
      </c>
      <c r="L219" s="27">
        <v>218</v>
      </c>
      <c r="O219" s="27">
        <v>218</v>
      </c>
      <c r="Q219" s="27">
        <v>0</v>
      </c>
      <c r="R219" s="27">
        <v>218</v>
      </c>
    </row>
    <row r="220" spans="3:18">
      <c r="C220" s="27">
        <v>219</v>
      </c>
      <c r="E220" s="27">
        <v>0</v>
      </c>
      <c r="F220" s="27">
        <v>219</v>
      </c>
      <c r="I220" s="27">
        <v>219</v>
      </c>
      <c r="K220" s="27">
        <v>0</v>
      </c>
      <c r="L220" s="27">
        <v>219</v>
      </c>
      <c r="O220" s="27">
        <v>219</v>
      </c>
      <c r="Q220" s="27">
        <v>0</v>
      </c>
      <c r="R220" s="27">
        <v>219</v>
      </c>
    </row>
    <row r="221" spans="3:18">
      <c r="C221" s="27">
        <v>220</v>
      </c>
      <c r="E221" s="27">
        <v>0</v>
      </c>
      <c r="F221" s="27">
        <v>220</v>
      </c>
      <c r="I221" s="27">
        <v>220</v>
      </c>
      <c r="K221" s="27">
        <v>0</v>
      </c>
      <c r="L221" s="27">
        <v>220</v>
      </c>
      <c r="O221" s="27">
        <v>220</v>
      </c>
      <c r="Q221" s="27">
        <v>0</v>
      </c>
      <c r="R221" s="27">
        <v>220</v>
      </c>
    </row>
    <row r="222" spans="3:18">
      <c r="C222" s="27">
        <v>221</v>
      </c>
      <c r="E222" s="27">
        <v>0</v>
      </c>
      <c r="F222" s="27">
        <v>221</v>
      </c>
      <c r="I222" s="27">
        <v>221</v>
      </c>
      <c r="K222" s="27">
        <v>0</v>
      </c>
      <c r="L222" s="27">
        <v>221</v>
      </c>
      <c r="O222" s="27">
        <v>221</v>
      </c>
      <c r="Q222" s="27">
        <v>0</v>
      </c>
      <c r="R222" s="27">
        <v>221</v>
      </c>
    </row>
    <row r="223" spans="3:18">
      <c r="C223" s="27">
        <v>222</v>
      </c>
      <c r="E223" s="27">
        <v>0</v>
      </c>
      <c r="F223" s="27">
        <v>222</v>
      </c>
      <c r="I223" s="27">
        <v>222</v>
      </c>
      <c r="K223" s="27">
        <v>0</v>
      </c>
      <c r="L223" s="27">
        <v>222</v>
      </c>
      <c r="O223" s="27">
        <v>222</v>
      </c>
      <c r="Q223" s="27">
        <v>0</v>
      </c>
      <c r="R223" s="27">
        <v>222</v>
      </c>
    </row>
    <row r="224" spans="3:18">
      <c r="C224" s="27">
        <v>223</v>
      </c>
      <c r="E224" s="27">
        <v>0</v>
      </c>
      <c r="F224" s="27">
        <v>223</v>
      </c>
      <c r="I224" s="27">
        <v>223</v>
      </c>
      <c r="K224" s="27">
        <v>0</v>
      </c>
      <c r="L224" s="27">
        <v>223</v>
      </c>
      <c r="O224" s="27">
        <v>223</v>
      </c>
      <c r="Q224" s="27">
        <v>0</v>
      </c>
      <c r="R224" s="27">
        <v>223</v>
      </c>
    </row>
    <row r="225" spans="3:18">
      <c r="C225" s="27">
        <v>224</v>
      </c>
      <c r="E225" s="27">
        <v>0</v>
      </c>
      <c r="F225" s="27">
        <v>224</v>
      </c>
      <c r="I225" s="27">
        <v>224</v>
      </c>
      <c r="K225" s="27">
        <v>0</v>
      </c>
      <c r="L225" s="27">
        <v>224</v>
      </c>
      <c r="O225" s="27">
        <v>224</v>
      </c>
      <c r="Q225" s="27">
        <v>0</v>
      </c>
      <c r="R225" s="27">
        <v>224</v>
      </c>
    </row>
    <row r="226" spans="3:18">
      <c r="C226" s="27">
        <v>225</v>
      </c>
      <c r="E226" s="27">
        <v>0</v>
      </c>
      <c r="F226" s="27">
        <v>225</v>
      </c>
      <c r="I226" s="27">
        <v>225</v>
      </c>
      <c r="K226" s="27">
        <v>0</v>
      </c>
      <c r="L226" s="27">
        <v>225</v>
      </c>
      <c r="O226" s="27">
        <v>225</v>
      </c>
      <c r="Q226" s="27">
        <v>0</v>
      </c>
      <c r="R226" s="27">
        <v>225</v>
      </c>
    </row>
    <row r="227" spans="3:18">
      <c r="C227" s="27">
        <v>226</v>
      </c>
      <c r="E227" s="27">
        <v>0</v>
      </c>
      <c r="F227" s="27">
        <v>226</v>
      </c>
      <c r="I227" s="27">
        <v>226</v>
      </c>
      <c r="K227" s="27">
        <v>0</v>
      </c>
      <c r="L227" s="27">
        <v>226</v>
      </c>
      <c r="O227" s="27">
        <v>226</v>
      </c>
      <c r="Q227" s="27">
        <v>0</v>
      </c>
      <c r="R227" s="27">
        <v>226</v>
      </c>
    </row>
    <row r="228" spans="3:18">
      <c r="C228" s="27">
        <v>227</v>
      </c>
      <c r="E228" s="27">
        <v>0</v>
      </c>
      <c r="F228" s="27">
        <v>227</v>
      </c>
      <c r="I228" s="27">
        <v>227</v>
      </c>
      <c r="K228" s="27">
        <v>0</v>
      </c>
      <c r="L228" s="27">
        <v>227</v>
      </c>
      <c r="O228" s="27">
        <v>227</v>
      </c>
      <c r="Q228" s="27">
        <v>0</v>
      </c>
      <c r="R228" s="27">
        <v>227</v>
      </c>
    </row>
    <row r="229" spans="3:18">
      <c r="C229" s="27">
        <v>228</v>
      </c>
      <c r="E229" s="27">
        <v>0</v>
      </c>
      <c r="F229" s="27">
        <v>228</v>
      </c>
      <c r="I229" s="27">
        <v>228</v>
      </c>
      <c r="K229" s="27">
        <v>0</v>
      </c>
      <c r="L229" s="27">
        <v>228</v>
      </c>
      <c r="O229" s="27">
        <v>228</v>
      </c>
      <c r="Q229" s="27">
        <v>0</v>
      </c>
      <c r="R229" s="27">
        <v>228</v>
      </c>
    </row>
    <row r="230" spans="3:18">
      <c r="C230" s="27">
        <v>229</v>
      </c>
      <c r="E230" s="27">
        <v>0</v>
      </c>
      <c r="F230" s="27">
        <v>229</v>
      </c>
      <c r="I230" s="27">
        <v>229</v>
      </c>
      <c r="K230" s="27">
        <v>0</v>
      </c>
      <c r="L230" s="27">
        <v>229</v>
      </c>
      <c r="O230" s="27">
        <v>229</v>
      </c>
      <c r="Q230" s="27">
        <v>0</v>
      </c>
      <c r="R230" s="27">
        <v>229</v>
      </c>
    </row>
    <row r="231" spans="3:18">
      <c r="C231" s="27">
        <v>230</v>
      </c>
      <c r="E231" s="27">
        <v>0</v>
      </c>
      <c r="F231" s="27">
        <v>230</v>
      </c>
      <c r="I231" s="27">
        <v>230</v>
      </c>
      <c r="K231" s="27">
        <v>0</v>
      </c>
      <c r="L231" s="27">
        <v>230</v>
      </c>
      <c r="O231" s="27">
        <v>230</v>
      </c>
      <c r="Q231" s="27">
        <v>0</v>
      </c>
      <c r="R231" s="27">
        <v>230</v>
      </c>
    </row>
    <row r="232" spans="3:18">
      <c r="C232" s="27">
        <v>231</v>
      </c>
      <c r="E232" s="27">
        <v>0</v>
      </c>
      <c r="F232" s="27">
        <v>231</v>
      </c>
      <c r="I232" s="27">
        <v>231</v>
      </c>
      <c r="K232" s="27">
        <v>0</v>
      </c>
      <c r="L232" s="27">
        <v>231</v>
      </c>
      <c r="O232" s="27">
        <v>231</v>
      </c>
      <c r="Q232" s="27">
        <v>0</v>
      </c>
      <c r="R232" s="27">
        <v>231</v>
      </c>
    </row>
    <row r="233" spans="3:18">
      <c r="C233" s="27">
        <v>232</v>
      </c>
      <c r="E233" s="27">
        <v>0</v>
      </c>
      <c r="F233" s="27">
        <v>232</v>
      </c>
      <c r="I233" s="27">
        <v>232</v>
      </c>
      <c r="K233" s="27">
        <v>0</v>
      </c>
      <c r="L233" s="27">
        <v>232</v>
      </c>
      <c r="O233" s="27">
        <v>232</v>
      </c>
      <c r="Q233" s="27">
        <v>0</v>
      </c>
      <c r="R233" s="27">
        <v>232</v>
      </c>
    </row>
    <row r="234" spans="3:18">
      <c r="C234" s="27">
        <v>233</v>
      </c>
      <c r="E234" s="27">
        <v>0</v>
      </c>
      <c r="F234" s="27">
        <v>233</v>
      </c>
      <c r="I234" s="27">
        <v>233</v>
      </c>
      <c r="K234" s="27">
        <v>0</v>
      </c>
      <c r="L234" s="27">
        <v>233</v>
      </c>
      <c r="O234" s="27">
        <v>233</v>
      </c>
      <c r="Q234" s="27">
        <v>0</v>
      </c>
      <c r="R234" s="27">
        <v>233</v>
      </c>
    </row>
    <row r="235" spans="3:18">
      <c r="C235" s="27">
        <v>234</v>
      </c>
      <c r="E235" s="27">
        <v>0</v>
      </c>
      <c r="F235" s="27">
        <v>234</v>
      </c>
      <c r="I235" s="27">
        <v>234</v>
      </c>
      <c r="K235" s="27">
        <v>0</v>
      </c>
      <c r="L235" s="27">
        <v>234</v>
      </c>
      <c r="O235" s="27">
        <v>234</v>
      </c>
      <c r="Q235" s="27">
        <v>0</v>
      </c>
      <c r="R235" s="27">
        <v>234</v>
      </c>
    </row>
    <row r="236" spans="3:18">
      <c r="C236" s="27">
        <v>235</v>
      </c>
      <c r="E236" s="27">
        <v>0</v>
      </c>
      <c r="F236" s="27">
        <v>235</v>
      </c>
      <c r="I236" s="27">
        <v>235</v>
      </c>
      <c r="K236" s="27">
        <v>0</v>
      </c>
      <c r="L236" s="27">
        <v>235</v>
      </c>
      <c r="O236" s="27">
        <v>235</v>
      </c>
      <c r="Q236" s="27">
        <v>0</v>
      </c>
      <c r="R236" s="27">
        <v>235</v>
      </c>
    </row>
    <row r="237" spans="3:18">
      <c r="C237" s="27">
        <v>236</v>
      </c>
      <c r="E237" s="27">
        <v>0</v>
      </c>
      <c r="F237" s="27">
        <v>236</v>
      </c>
      <c r="I237" s="27">
        <v>236</v>
      </c>
      <c r="K237" s="27">
        <v>0</v>
      </c>
      <c r="L237" s="27">
        <v>236</v>
      </c>
      <c r="O237" s="27">
        <v>236</v>
      </c>
      <c r="Q237" s="27">
        <v>0</v>
      </c>
      <c r="R237" s="27">
        <v>236</v>
      </c>
    </row>
    <row r="238" spans="3:18">
      <c r="C238" s="27">
        <v>237</v>
      </c>
      <c r="E238" s="27">
        <v>0</v>
      </c>
      <c r="F238" s="27">
        <v>237</v>
      </c>
      <c r="I238" s="27">
        <v>237</v>
      </c>
      <c r="K238" s="27">
        <v>0</v>
      </c>
      <c r="L238" s="27">
        <v>237</v>
      </c>
      <c r="O238" s="27">
        <v>237</v>
      </c>
      <c r="Q238" s="27">
        <v>0</v>
      </c>
      <c r="R238" s="27">
        <v>237</v>
      </c>
    </row>
    <row r="239" spans="3:18">
      <c r="C239" s="27">
        <v>238</v>
      </c>
      <c r="E239" s="27">
        <v>0</v>
      </c>
      <c r="F239" s="27">
        <v>238</v>
      </c>
      <c r="I239" s="27">
        <v>238</v>
      </c>
      <c r="K239" s="27">
        <v>0</v>
      </c>
      <c r="L239" s="27">
        <v>238</v>
      </c>
      <c r="O239" s="27">
        <v>238</v>
      </c>
      <c r="Q239" s="27">
        <v>0</v>
      </c>
      <c r="R239" s="27">
        <v>238</v>
      </c>
    </row>
    <row r="240" spans="3:18">
      <c r="C240" s="27">
        <v>239</v>
      </c>
      <c r="E240" s="27">
        <v>0</v>
      </c>
      <c r="F240" s="27">
        <v>239</v>
      </c>
      <c r="I240" s="27">
        <v>239</v>
      </c>
      <c r="K240" s="27">
        <v>0</v>
      </c>
      <c r="L240" s="27">
        <v>239</v>
      </c>
      <c r="O240" s="27">
        <v>239</v>
      </c>
      <c r="Q240" s="27">
        <v>0</v>
      </c>
      <c r="R240" s="27">
        <v>239</v>
      </c>
    </row>
    <row r="241" spans="3:18">
      <c r="C241" s="27">
        <v>240</v>
      </c>
      <c r="E241" s="27">
        <v>0</v>
      </c>
      <c r="F241" s="27">
        <v>240</v>
      </c>
      <c r="I241" s="27">
        <v>240</v>
      </c>
      <c r="K241" s="27">
        <v>0</v>
      </c>
      <c r="L241" s="27">
        <v>240</v>
      </c>
      <c r="O241" s="27">
        <v>240</v>
      </c>
      <c r="Q241" s="27">
        <v>0</v>
      </c>
      <c r="R241" s="27">
        <v>240</v>
      </c>
    </row>
    <row r="242" spans="3:18">
      <c r="C242" s="27">
        <v>241</v>
      </c>
      <c r="E242" s="27">
        <v>0</v>
      </c>
      <c r="F242" s="27">
        <v>241</v>
      </c>
      <c r="I242" s="27">
        <v>241</v>
      </c>
      <c r="K242" s="27">
        <v>0</v>
      </c>
      <c r="L242" s="27">
        <v>241</v>
      </c>
      <c r="O242" s="27">
        <v>241</v>
      </c>
      <c r="Q242" s="27">
        <v>0</v>
      </c>
      <c r="R242" s="27">
        <v>241</v>
      </c>
    </row>
    <row r="243" spans="3:18">
      <c r="C243" s="27">
        <v>242</v>
      </c>
      <c r="E243" s="27">
        <v>0</v>
      </c>
      <c r="F243" s="27">
        <v>242</v>
      </c>
      <c r="I243" s="27">
        <v>242</v>
      </c>
      <c r="K243" s="27">
        <v>0</v>
      </c>
      <c r="L243" s="27">
        <v>242</v>
      </c>
      <c r="O243" s="27">
        <v>242</v>
      </c>
      <c r="Q243" s="27">
        <v>0</v>
      </c>
      <c r="R243" s="27">
        <v>242</v>
      </c>
    </row>
    <row r="244" spans="3:18">
      <c r="C244" s="27">
        <v>243</v>
      </c>
      <c r="E244" s="27">
        <v>0</v>
      </c>
      <c r="F244" s="27">
        <v>243</v>
      </c>
      <c r="I244" s="27">
        <v>243</v>
      </c>
      <c r="K244" s="27">
        <v>0</v>
      </c>
      <c r="L244" s="27">
        <v>243</v>
      </c>
      <c r="O244" s="27">
        <v>243</v>
      </c>
      <c r="Q244" s="27">
        <v>0</v>
      </c>
      <c r="R244" s="27">
        <v>243</v>
      </c>
    </row>
    <row r="245" spans="3:18">
      <c r="C245" s="27">
        <v>244</v>
      </c>
      <c r="E245" s="27">
        <v>0</v>
      </c>
      <c r="F245" s="27">
        <v>244</v>
      </c>
      <c r="I245" s="27">
        <v>244</v>
      </c>
      <c r="K245" s="27">
        <v>0</v>
      </c>
      <c r="L245" s="27">
        <v>244</v>
      </c>
      <c r="O245" s="27">
        <v>244</v>
      </c>
      <c r="Q245" s="27">
        <v>0</v>
      </c>
      <c r="R245" s="27">
        <v>244</v>
      </c>
    </row>
    <row r="246" spans="3:18">
      <c r="C246" s="27">
        <v>245</v>
      </c>
      <c r="E246" s="27">
        <v>0</v>
      </c>
      <c r="F246" s="27">
        <v>245</v>
      </c>
      <c r="I246" s="27">
        <v>245</v>
      </c>
      <c r="K246" s="27">
        <v>0</v>
      </c>
      <c r="L246" s="27">
        <v>245</v>
      </c>
      <c r="O246" s="27">
        <v>245</v>
      </c>
      <c r="Q246" s="27">
        <v>0</v>
      </c>
      <c r="R246" s="27">
        <v>245</v>
      </c>
    </row>
    <row r="247" spans="3:18">
      <c r="C247" s="27">
        <v>246</v>
      </c>
      <c r="E247" s="27">
        <v>0</v>
      </c>
      <c r="F247" s="27">
        <v>246</v>
      </c>
      <c r="I247" s="27">
        <v>246</v>
      </c>
      <c r="K247" s="27">
        <v>0</v>
      </c>
      <c r="L247" s="27">
        <v>246</v>
      </c>
      <c r="O247" s="27">
        <v>246</v>
      </c>
      <c r="Q247" s="27">
        <v>0</v>
      </c>
      <c r="R247" s="27">
        <v>246</v>
      </c>
    </row>
    <row r="248" spans="3:18">
      <c r="C248" s="27">
        <v>247</v>
      </c>
      <c r="E248" s="27">
        <v>0</v>
      </c>
      <c r="F248" s="27">
        <v>247</v>
      </c>
      <c r="I248" s="27">
        <v>247</v>
      </c>
      <c r="K248" s="27">
        <v>0</v>
      </c>
      <c r="L248" s="27">
        <v>247</v>
      </c>
      <c r="O248" s="27">
        <v>247</v>
      </c>
      <c r="Q248" s="27">
        <v>0</v>
      </c>
      <c r="R248" s="27">
        <v>247</v>
      </c>
    </row>
    <row r="249" spans="3:18">
      <c r="C249" s="27">
        <v>248</v>
      </c>
      <c r="E249" s="27">
        <v>0</v>
      </c>
      <c r="F249" s="27">
        <v>248</v>
      </c>
      <c r="I249" s="27">
        <v>248</v>
      </c>
      <c r="K249" s="27">
        <v>0</v>
      </c>
      <c r="L249" s="27">
        <v>248</v>
      </c>
      <c r="O249" s="27">
        <v>248</v>
      </c>
      <c r="Q249" s="27">
        <v>0</v>
      </c>
      <c r="R249" s="27">
        <v>248</v>
      </c>
    </row>
    <row r="250" spans="3:18">
      <c r="C250" s="27">
        <v>249</v>
      </c>
      <c r="E250" s="27">
        <v>0</v>
      </c>
      <c r="F250" s="27">
        <v>249</v>
      </c>
      <c r="I250" s="27">
        <v>249</v>
      </c>
      <c r="K250" s="27">
        <v>0</v>
      </c>
      <c r="L250" s="27">
        <v>249</v>
      </c>
      <c r="O250" s="27">
        <v>249</v>
      </c>
      <c r="Q250" s="27">
        <v>0</v>
      </c>
      <c r="R250" s="27">
        <v>249</v>
      </c>
    </row>
    <row r="251" spans="3:18">
      <c r="C251" s="27">
        <v>250</v>
      </c>
      <c r="E251" s="27">
        <v>0</v>
      </c>
      <c r="F251" s="27">
        <v>250</v>
      </c>
      <c r="I251" s="27">
        <v>250</v>
      </c>
      <c r="K251" s="27">
        <v>0</v>
      </c>
      <c r="L251" s="27">
        <v>250</v>
      </c>
      <c r="O251" s="27">
        <v>250</v>
      </c>
      <c r="Q251" s="27">
        <v>0</v>
      </c>
      <c r="R251" s="27">
        <v>250</v>
      </c>
    </row>
    <row r="252" spans="3:18">
      <c r="C252" s="27">
        <v>251</v>
      </c>
      <c r="E252" s="27">
        <v>0</v>
      </c>
      <c r="F252" s="27">
        <v>251</v>
      </c>
      <c r="I252" s="27">
        <v>251</v>
      </c>
      <c r="K252" s="27">
        <v>0</v>
      </c>
      <c r="L252" s="27">
        <v>251</v>
      </c>
      <c r="O252" s="27">
        <v>251</v>
      </c>
      <c r="Q252" s="27">
        <v>0</v>
      </c>
      <c r="R252" s="27">
        <v>251</v>
      </c>
    </row>
    <row r="253" spans="3:18">
      <c r="C253" s="27">
        <v>252</v>
      </c>
      <c r="E253" s="27">
        <v>0</v>
      </c>
      <c r="F253" s="27">
        <v>252</v>
      </c>
      <c r="I253" s="27">
        <v>252</v>
      </c>
      <c r="K253" s="27">
        <v>0</v>
      </c>
      <c r="L253" s="27">
        <v>252</v>
      </c>
      <c r="O253" s="27">
        <v>252</v>
      </c>
      <c r="Q253" s="27">
        <v>0</v>
      </c>
      <c r="R253" s="27">
        <v>252</v>
      </c>
    </row>
    <row r="254" spans="3:18">
      <c r="C254" s="27">
        <v>253</v>
      </c>
      <c r="E254" s="27">
        <v>0</v>
      </c>
      <c r="F254" s="27">
        <v>253</v>
      </c>
      <c r="I254" s="27">
        <v>253</v>
      </c>
      <c r="K254" s="27">
        <v>0</v>
      </c>
      <c r="L254" s="27">
        <v>253</v>
      </c>
      <c r="O254" s="27">
        <v>253</v>
      </c>
      <c r="Q254" s="27">
        <v>0</v>
      </c>
      <c r="R254" s="27">
        <v>253</v>
      </c>
    </row>
    <row r="255" spans="3:18">
      <c r="C255" s="27">
        <v>254</v>
      </c>
      <c r="E255" s="27">
        <v>0</v>
      </c>
      <c r="F255" s="27">
        <v>254</v>
      </c>
      <c r="I255" s="27">
        <v>254</v>
      </c>
      <c r="K255" s="27">
        <v>0</v>
      </c>
      <c r="L255" s="27">
        <v>254</v>
      </c>
      <c r="O255" s="27">
        <v>254</v>
      </c>
      <c r="Q255" s="27">
        <v>0</v>
      </c>
      <c r="R255" s="27">
        <v>254</v>
      </c>
    </row>
    <row r="256" spans="3:18">
      <c r="C256" s="27">
        <v>255</v>
      </c>
      <c r="E256" s="27">
        <v>0</v>
      </c>
      <c r="F256" s="27">
        <v>255</v>
      </c>
      <c r="I256" s="27">
        <v>255</v>
      </c>
      <c r="K256" s="27">
        <v>0</v>
      </c>
      <c r="L256" s="27">
        <v>255</v>
      </c>
      <c r="O256" s="27">
        <v>255</v>
      </c>
      <c r="Q256" s="27">
        <v>0</v>
      </c>
      <c r="R256" s="27">
        <v>255</v>
      </c>
    </row>
    <row r="257" spans="3:18">
      <c r="C257" s="27">
        <v>256</v>
      </c>
      <c r="E257" s="27">
        <v>0</v>
      </c>
      <c r="F257" s="27">
        <v>256</v>
      </c>
      <c r="I257" s="27">
        <v>256</v>
      </c>
      <c r="K257" s="27">
        <v>0</v>
      </c>
      <c r="L257" s="27">
        <v>256</v>
      </c>
      <c r="O257" s="27">
        <v>256</v>
      </c>
      <c r="Q257" s="27">
        <v>0</v>
      </c>
      <c r="R257" s="27">
        <v>256</v>
      </c>
    </row>
    <row r="258" spans="3:18">
      <c r="C258" s="27">
        <v>257</v>
      </c>
      <c r="E258" s="27">
        <v>0</v>
      </c>
      <c r="F258" s="27">
        <v>257</v>
      </c>
      <c r="I258" s="27">
        <v>257</v>
      </c>
      <c r="K258" s="27">
        <v>0</v>
      </c>
      <c r="L258" s="27">
        <v>257</v>
      </c>
      <c r="O258" s="27">
        <v>257</v>
      </c>
      <c r="Q258" s="27">
        <v>0</v>
      </c>
      <c r="R258" s="27">
        <v>257</v>
      </c>
    </row>
    <row r="259" spans="3:18">
      <c r="C259" s="27">
        <v>258</v>
      </c>
      <c r="E259" s="27">
        <v>0</v>
      </c>
      <c r="F259" s="27">
        <v>258</v>
      </c>
      <c r="I259" s="27">
        <v>258</v>
      </c>
      <c r="K259" s="27">
        <v>0</v>
      </c>
      <c r="L259" s="27">
        <v>258</v>
      </c>
      <c r="O259" s="27">
        <v>258</v>
      </c>
      <c r="Q259" s="27">
        <v>0</v>
      </c>
      <c r="R259" s="27">
        <v>258</v>
      </c>
    </row>
    <row r="260" spans="3:18">
      <c r="C260" s="27">
        <v>259</v>
      </c>
      <c r="E260" s="27">
        <v>0</v>
      </c>
      <c r="F260" s="27">
        <v>259</v>
      </c>
      <c r="I260" s="27">
        <v>259</v>
      </c>
      <c r="K260" s="27">
        <v>0</v>
      </c>
      <c r="L260" s="27">
        <v>259</v>
      </c>
      <c r="O260" s="27">
        <v>259</v>
      </c>
      <c r="Q260" s="27">
        <v>0</v>
      </c>
      <c r="R260" s="27">
        <v>259</v>
      </c>
    </row>
    <row r="261" spans="3:18">
      <c r="C261" s="27">
        <v>260</v>
      </c>
      <c r="E261" s="27">
        <v>0</v>
      </c>
      <c r="F261" s="27">
        <v>260</v>
      </c>
      <c r="I261" s="27">
        <v>260</v>
      </c>
      <c r="K261" s="27">
        <v>0</v>
      </c>
      <c r="L261" s="27">
        <v>260</v>
      </c>
      <c r="O261" s="27">
        <v>260</v>
      </c>
      <c r="Q261" s="27">
        <v>0</v>
      </c>
      <c r="R261" s="27">
        <v>260</v>
      </c>
    </row>
    <row r="262" spans="3:18">
      <c r="C262" s="27">
        <v>261</v>
      </c>
      <c r="E262" s="27">
        <v>0</v>
      </c>
      <c r="F262" s="27">
        <v>261</v>
      </c>
      <c r="I262" s="27">
        <v>261</v>
      </c>
      <c r="K262" s="27">
        <v>0</v>
      </c>
      <c r="L262" s="27">
        <v>261</v>
      </c>
      <c r="O262" s="27">
        <v>261</v>
      </c>
      <c r="Q262" s="27">
        <v>0</v>
      </c>
      <c r="R262" s="27">
        <v>261</v>
      </c>
    </row>
    <row r="263" spans="3:18">
      <c r="C263" s="27">
        <v>262</v>
      </c>
      <c r="E263" s="27">
        <v>0</v>
      </c>
      <c r="F263" s="27">
        <v>262</v>
      </c>
      <c r="I263" s="27">
        <v>262</v>
      </c>
      <c r="K263" s="27">
        <v>0</v>
      </c>
      <c r="L263" s="27">
        <v>262</v>
      </c>
      <c r="O263" s="27">
        <v>262</v>
      </c>
      <c r="Q263" s="27">
        <v>0</v>
      </c>
      <c r="R263" s="27">
        <v>262</v>
      </c>
    </row>
    <row r="264" spans="3:18">
      <c r="C264" s="27">
        <v>263</v>
      </c>
      <c r="E264" s="27">
        <v>0</v>
      </c>
      <c r="F264" s="27">
        <v>263</v>
      </c>
      <c r="I264" s="27">
        <v>263</v>
      </c>
      <c r="K264" s="27">
        <v>0</v>
      </c>
      <c r="L264" s="27">
        <v>263</v>
      </c>
      <c r="O264" s="27">
        <v>263</v>
      </c>
      <c r="Q264" s="27">
        <v>0</v>
      </c>
      <c r="R264" s="27">
        <v>263</v>
      </c>
    </row>
    <row r="265" spans="3:18">
      <c r="C265" s="27">
        <v>264</v>
      </c>
      <c r="E265" s="27">
        <v>0</v>
      </c>
      <c r="F265" s="27">
        <v>264</v>
      </c>
      <c r="I265" s="27">
        <v>264</v>
      </c>
      <c r="K265" s="27">
        <v>0</v>
      </c>
      <c r="L265" s="27">
        <v>264</v>
      </c>
      <c r="O265" s="27">
        <v>264</v>
      </c>
      <c r="Q265" s="27">
        <v>0</v>
      </c>
      <c r="R265" s="27">
        <v>264</v>
      </c>
    </row>
    <row r="266" spans="3:18">
      <c r="C266" s="27">
        <v>265</v>
      </c>
      <c r="E266" s="27">
        <v>0</v>
      </c>
      <c r="F266" s="27">
        <v>265</v>
      </c>
      <c r="I266" s="27">
        <v>265</v>
      </c>
      <c r="K266" s="27">
        <v>0</v>
      </c>
      <c r="L266" s="27">
        <v>265</v>
      </c>
      <c r="O266" s="27">
        <v>265</v>
      </c>
      <c r="Q266" s="27">
        <v>0</v>
      </c>
      <c r="R266" s="27">
        <v>265</v>
      </c>
    </row>
    <row r="267" spans="3:18">
      <c r="C267" s="27">
        <v>266</v>
      </c>
      <c r="E267" s="27">
        <v>0</v>
      </c>
      <c r="F267" s="27">
        <v>266</v>
      </c>
      <c r="I267" s="27">
        <v>266</v>
      </c>
      <c r="K267" s="27">
        <v>0</v>
      </c>
      <c r="L267" s="27">
        <v>266</v>
      </c>
      <c r="O267" s="27">
        <v>266</v>
      </c>
      <c r="Q267" s="27">
        <v>0</v>
      </c>
      <c r="R267" s="27">
        <v>266</v>
      </c>
    </row>
    <row r="268" spans="3:18">
      <c r="C268" s="27">
        <v>267</v>
      </c>
      <c r="E268" s="27">
        <v>0</v>
      </c>
      <c r="F268" s="27">
        <v>267</v>
      </c>
      <c r="I268" s="27">
        <v>267</v>
      </c>
      <c r="K268" s="27">
        <v>0</v>
      </c>
      <c r="L268" s="27">
        <v>267</v>
      </c>
      <c r="O268" s="27">
        <v>267</v>
      </c>
      <c r="Q268" s="27">
        <v>0</v>
      </c>
      <c r="R268" s="27">
        <v>267</v>
      </c>
    </row>
    <row r="269" spans="3:18">
      <c r="C269" s="27">
        <v>268</v>
      </c>
      <c r="E269" s="27">
        <v>0</v>
      </c>
      <c r="F269" s="27">
        <v>268</v>
      </c>
      <c r="I269" s="27">
        <v>268</v>
      </c>
      <c r="K269" s="27">
        <v>0</v>
      </c>
      <c r="L269" s="27">
        <v>268</v>
      </c>
      <c r="O269" s="27">
        <v>268</v>
      </c>
      <c r="Q269" s="27">
        <v>0</v>
      </c>
      <c r="R269" s="27">
        <v>268</v>
      </c>
    </row>
    <row r="270" spans="3:18">
      <c r="C270" s="27">
        <v>269</v>
      </c>
      <c r="E270" s="27">
        <v>0</v>
      </c>
      <c r="F270" s="27">
        <v>269</v>
      </c>
      <c r="I270" s="27">
        <v>269</v>
      </c>
      <c r="K270" s="27">
        <v>0</v>
      </c>
      <c r="L270" s="27">
        <v>269</v>
      </c>
      <c r="O270" s="27">
        <v>269</v>
      </c>
      <c r="Q270" s="27">
        <v>0</v>
      </c>
      <c r="R270" s="27">
        <v>269</v>
      </c>
    </row>
    <row r="271" spans="3:18">
      <c r="C271" s="27">
        <v>270</v>
      </c>
      <c r="E271" s="27">
        <v>0</v>
      </c>
      <c r="F271" s="27">
        <v>270</v>
      </c>
      <c r="I271" s="27">
        <v>270</v>
      </c>
      <c r="K271" s="27">
        <v>0</v>
      </c>
      <c r="L271" s="27">
        <v>270</v>
      </c>
      <c r="O271" s="27">
        <v>270</v>
      </c>
      <c r="Q271" s="27">
        <v>0</v>
      </c>
      <c r="R271" s="27">
        <v>270</v>
      </c>
    </row>
    <row r="272" spans="3:18">
      <c r="C272" s="27">
        <v>271</v>
      </c>
      <c r="E272" s="27">
        <v>0</v>
      </c>
      <c r="F272" s="27">
        <v>271</v>
      </c>
      <c r="I272" s="27">
        <v>271</v>
      </c>
      <c r="K272" s="27">
        <v>0</v>
      </c>
      <c r="L272" s="27">
        <v>271</v>
      </c>
      <c r="O272" s="27">
        <v>271</v>
      </c>
      <c r="Q272" s="27">
        <v>0</v>
      </c>
      <c r="R272" s="27">
        <v>271</v>
      </c>
    </row>
    <row r="273" spans="3:18">
      <c r="C273" s="27">
        <v>272</v>
      </c>
      <c r="E273" s="27">
        <v>0</v>
      </c>
      <c r="F273" s="27">
        <v>272</v>
      </c>
      <c r="I273" s="27">
        <v>272</v>
      </c>
      <c r="K273" s="27">
        <v>0</v>
      </c>
      <c r="L273" s="27">
        <v>272</v>
      </c>
      <c r="O273" s="27">
        <v>272</v>
      </c>
      <c r="Q273" s="27">
        <v>0</v>
      </c>
      <c r="R273" s="27">
        <v>272</v>
      </c>
    </row>
    <row r="274" spans="3:18">
      <c r="C274" s="27">
        <v>273</v>
      </c>
      <c r="E274" s="27">
        <v>0</v>
      </c>
      <c r="F274" s="27">
        <v>273</v>
      </c>
      <c r="I274" s="27">
        <v>273</v>
      </c>
      <c r="K274" s="27">
        <v>0</v>
      </c>
      <c r="L274" s="27">
        <v>273</v>
      </c>
      <c r="O274" s="27">
        <v>273</v>
      </c>
      <c r="Q274" s="27">
        <v>0</v>
      </c>
      <c r="R274" s="27">
        <v>273</v>
      </c>
    </row>
    <row r="275" spans="3:18">
      <c r="C275" s="27">
        <v>274</v>
      </c>
      <c r="E275" s="27">
        <v>0</v>
      </c>
      <c r="F275" s="27">
        <v>274</v>
      </c>
      <c r="I275" s="27">
        <v>274</v>
      </c>
      <c r="K275" s="27">
        <v>0</v>
      </c>
      <c r="L275" s="27">
        <v>274</v>
      </c>
      <c r="O275" s="27">
        <v>274</v>
      </c>
      <c r="Q275" s="27">
        <v>0</v>
      </c>
      <c r="R275" s="27">
        <v>274</v>
      </c>
    </row>
    <row r="276" spans="3:18">
      <c r="C276" s="27">
        <v>275</v>
      </c>
      <c r="E276" s="27">
        <v>0</v>
      </c>
      <c r="F276" s="27">
        <v>275</v>
      </c>
      <c r="I276" s="27">
        <v>275</v>
      </c>
      <c r="K276" s="27">
        <v>0</v>
      </c>
      <c r="L276" s="27">
        <v>275</v>
      </c>
      <c r="O276" s="27">
        <v>275</v>
      </c>
      <c r="Q276" s="27">
        <v>0</v>
      </c>
      <c r="R276" s="27">
        <v>275</v>
      </c>
    </row>
    <row r="277" spans="3:18">
      <c r="C277" s="27">
        <v>276</v>
      </c>
      <c r="E277" s="27">
        <v>0</v>
      </c>
      <c r="F277" s="27">
        <v>276</v>
      </c>
      <c r="I277" s="27">
        <v>276</v>
      </c>
      <c r="K277" s="27">
        <v>0</v>
      </c>
      <c r="L277" s="27">
        <v>276</v>
      </c>
      <c r="O277" s="27">
        <v>276</v>
      </c>
      <c r="Q277" s="27">
        <v>0</v>
      </c>
      <c r="R277" s="27">
        <v>276</v>
      </c>
    </row>
    <row r="278" spans="3:18">
      <c r="C278" s="27">
        <v>277</v>
      </c>
      <c r="E278" s="27">
        <v>0</v>
      </c>
      <c r="F278" s="27">
        <v>277</v>
      </c>
      <c r="I278" s="27">
        <v>277</v>
      </c>
      <c r="K278" s="27">
        <v>0</v>
      </c>
      <c r="L278" s="27">
        <v>277</v>
      </c>
      <c r="O278" s="27">
        <v>277</v>
      </c>
      <c r="Q278" s="27">
        <v>0</v>
      </c>
      <c r="R278" s="27">
        <v>277</v>
      </c>
    </row>
    <row r="279" spans="3:18">
      <c r="C279" s="27">
        <v>278</v>
      </c>
      <c r="E279" s="27">
        <v>0</v>
      </c>
      <c r="F279" s="27">
        <v>278</v>
      </c>
      <c r="I279" s="27">
        <v>278</v>
      </c>
      <c r="K279" s="27">
        <v>0</v>
      </c>
      <c r="L279" s="27">
        <v>278</v>
      </c>
      <c r="O279" s="27">
        <v>278</v>
      </c>
      <c r="Q279" s="27">
        <v>0</v>
      </c>
      <c r="R279" s="27">
        <v>278</v>
      </c>
    </row>
    <row r="280" spans="3:18">
      <c r="C280" s="27">
        <v>279</v>
      </c>
      <c r="E280" s="27">
        <v>0</v>
      </c>
      <c r="F280" s="27">
        <v>279</v>
      </c>
      <c r="I280" s="27">
        <v>279</v>
      </c>
      <c r="K280" s="27">
        <v>0</v>
      </c>
      <c r="L280" s="27">
        <v>279</v>
      </c>
      <c r="O280" s="27">
        <v>279</v>
      </c>
      <c r="Q280" s="27">
        <v>0</v>
      </c>
      <c r="R280" s="27">
        <v>279</v>
      </c>
    </row>
    <row r="281" spans="3:18">
      <c r="C281" s="27">
        <v>280</v>
      </c>
      <c r="E281" s="27">
        <v>0</v>
      </c>
      <c r="F281" s="27">
        <v>280</v>
      </c>
      <c r="I281" s="27">
        <v>280</v>
      </c>
      <c r="K281" s="27">
        <v>0</v>
      </c>
      <c r="L281" s="27">
        <v>280</v>
      </c>
      <c r="O281" s="27">
        <v>280</v>
      </c>
      <c r="Q281" s="27">
        <v>0</v>
      </c>
      <c r="R281" s="27">
        <v>280</v>
      </c>
    </row>
    <row r="282" spans="3:18">
      <c r="C282" s="27">
        <v>281</v>
      </c>
      <c r="E282" s="27">
        <v>0</v>
      </c>
      <c r="F282" s="27">
        <v>281</v>
      </c>
      <c r="I282" s="27">
        <v>281</v>
      </c>
      <c r="K282" s="27">
        <v>0</v>
      </c>
      <c r="L282" s="27">
        <v>281</v>
      </c>
      <c r="O282" s="27">
        <v>281</v>
      </c>
      <c r="Q282" s="27">
        <v>0</v>
      </c>
      <c r="R282" s="27">
        <v>281</v>
      </c>
    </row>
    <row r="283" spans="3:18">
      <c r="C283" s="27">
        <v>282</v>
      </c>
      <c r="E283" s="27">
        <v>0</v>
      </c>
      <c r="F283" s="27">
        <v>282</v>
      </c>
      <c r="I283" s="27">
        <v>282</v>
      </c>
      <c r="K283" s="27">
        <v>0</v>
      </c>
      <c r="L283" s="27">
        <v>282</v>
      </c>
      <c r="O283" s="27">
        <v>282</v>
      </c>
      <c r="Q283" s="27">
        <v>0</v>
      </c>
      <c r="R283" s="27">
        <v>282</v>
      </c>
    </row>
    <row r="284" spans="3:18">
      <c r="C284" s="27">
        <v>283</v>
      </c>
      <c r="E284" s="27">
        <v>0</v>
      </c>
      <c r="F284" s="27">
        <v>283</v>
      </c>
      <c r="I284" s="27">
        <v>283</v>
      </c>
      <c r="K284" s="27">
        <v>0</v>
      </c>
      <c r="L284" s="27">
        <v>283</v>
      </c>
      <c r="O284" s="27">
        <v>283</v>
      </c>
      <c r="Q284" s="27">
        <v>0</v>
      </c>
      <c r="R284" s="27">
        <v>283</v>
      </c>
    </row>
    <row r="285" spans="3:18">
      <c r="C285" s="27">
        <v>284</v>
      </c>
      <c r="E285" s="27">
        <v>0</v>
      </c>
      <c r="F285" s="27">
        <v>284</v>
      </c>
      <c r="I285" s="27">
        <v>284</v>
      </c>
      <c r="K285" s="27">
        <v>0</v>
      </c>
      <c r="L285" s="27">
        <v>284</v>
      </c>
      <c r="O285" s="27">
        <v>284</v>
      </c>
      <c r="Q285" s="27">
        <v>0</v>
      </c>
      <c r="R285" s="27">
        <v>284</v>
      </c>
    </row>
    <row r="286" spans="3:18">
      <c r="C286" s="27">
        <v>285</v>
      </c>
      <c r="E286" s="27">
        <v>0</v>
      </c>
      <c r="F286" s="27">
        <v>285</v>
      </c>
      <c r="I286" s="27">
        <v>285</v>
      </c>
      <c r="K286" s="27">
        <v>0</v>
      </c>
      <c r="L286" s="27">
        <v>285</v>
      </c>
      <c r="O286" s="27">
        <v>285</v>
      </c>
      <c r="Q286" s="27">
        <v>0</v>
      </c>
      <c r="R286" s="27">
        <v>285</v>
      </c>
    </row>
    <row r="287" spans="3:18">
      <c r="C287" s="27">
        <v>286</v>
      </c>
      <c r="E287" s="27">
        <v>0</v>
      </c>
      <c r="F287" s="27">
        <v>286</v>
      </c>
      <c r="I287" s="27">
        <v>286</v>
      </c>
      <c r="K287" s="27">
        <v>0</v>
      </c>
      <c r="L287" s="27">
        <v>286</v>
      </c>
      <c r="O287" s="27">
        <v>286</v>
      </c>
      <c r="Q287" s="27">
        <v>0</v>
      </c>
      <c r="R287" s="27">
        <v>286</v>
      </c>
    </row>
    <row r="288" spans="3:18">
      <c r="C288" s="27">
        <v>287</v>
      </c>
      <c r="E288" s="27">
        <v>0</v>
      </c>
      <c r="F288" s="27">
        <v>287</v>
      </c>
      <c r="I288" s="27">
        <v>287</v>
      </c>
      <c r="K288" s="27">
        <v>0</v>
      </c>
      <c r="L288" s="27">
        <v>287</v>
      </c>
      <c r="O288" s="27">
        <v>287</v>
      </c>
      <c r="Q288" s="27">
        <v>0</v>
      </c>
      <c r="R288" s="27">
        <v>287</v>
      </c>
    </row>
    <row r="289" spans="3:18">
      <c r="C289" s="27">
        <v>288</v>
      </c>
      <c r="E289" s="27">
        <v>0</v>
      </c>
      <c r="F289" s="27">
        <v>288</v>
      </c>
      <c r="I289" s="27">
        <v>288</v>
      </c>
      <c r="K289" s="27">
        <v>0</v>
      </c>
      <c r="L289" s="27">
        <v>288</v>
      </c>
      <c r="O289" s="27">
        <v>288</v>
      </c>
      <c r="Q289" s="27">
        <v>0</v>
      </c>
      <c r="R289" s="27">
        <v>288</v>
      </c>
    </row>
    <row r="290" spans="3:18">
      <c r="C290" s="27">
        <v>289</v>
      </c>
      <c r="E290" s="27">
        <v>0</v>
      </c>
      <c r="F290" s="27">
        <v>289</v>
      </c>
      <c r="I290" s="27">
        <v>289</v>
      </c>
      <c r="K290" s="27">
        <v>0</v>
      </c>
      <c r="L290" s="27">
        <v>289</v>
      </c>
      <c r="O290" s="27">
        <v>289</v>
      </c>
      <c r="Q290" s="27">
        <v>0</v>
      </c>
      <c r="R290" s="27">
        <v>289</v>
      </c>
    </row>
    <row r="291" spans="3:18">
      <c r="C291" s="27">
        <v>290</v>
      </c>
      <c r="E291" s="27">
        <v>0</v>
      </c>
      <c r="F291" s="27">
        <v>290</v>
      </c>
      <c r="I291" s="27">
        <v>290</v>
      </c>
      <c r="K291" s="27">
        <v>0</v>
      </c>
      <c r="L291" s="27">
        <v>290</v>
      </c>
      <c r="O291" s="27">
        <v>290</v>
      </c>
      <c r="Q291" s="27">
        <v>0</v>
      </c>
      <c r="R291" s="27">
        <v>290</v>
      </c>
    </row>
    <row r="292" spans="3:18">
      <c r="C292" s="27">
        <v>291</v>
      </c>
      <c r="E292" s="27">
        <v>0</v>
      </c>
      <c r="F292" s="27">
        <v>291</v>
      </c>
      <c r="I292" s="27">
        <v>291</v>
      </c>
      <c r="K292" s="27">
        <v>0</v>
      </c>
      <c r="L292" s="27">
        <v>291</v>
      </c>
      <c r="O292" s="27">
        <v>291</v>
      </c>
      <c r="Q292" s="27">
        <v>0</v>
      </c>
      <c r="R292" s="27">
        <v>291</v>
      </c>
    </row>
    <row r="293" spans="3:18">
      <c r="C293" s="27">
        <v>292</v>
      </c>
      <c r="E293" s="27">
        <v>0</v>
      </c>
      <c r="F293" s="27">
        <v>292</v>
      </c>
      <c r="I293" s="27">
        <v>292</v>
      </c>
      <c r="K293" s="27">
        <v>0</v>
      </c>
      <c r="L293" s="27">
        <v>292</v>
      </c>
      <c r="O293" s="27">
        <v>292</v>
      </c>
      <c r="Q293" s="27">
        <v>0</v>
      </c>
      <c r="R293" s="27">
        <v>292</v>
      </c>
    </row>
    <row r="294" spans="3:18">
      <c r="C294" s="27">
        <v>293</v>
      </c>
      <c r="E294" s="27">
        <v>0</v>
      </c>
      <c r="F294" s="27">
        <v>293</v>
      </c>
      <c r="I294" s="27">
        <v>293</v>
      </c>
      <c r="K294" s="27">
        <v>0</v>
      </c>
      <c r="L294" s="27">
        <v>293</v>
      </c>
      <c r="O294" s="27">
        <v>293</v>
      </c>
      <c r="Q294" s="27">
        <v>0</v>
      </c>
      <c r="R294" s="27">
        <v>293</v>
      </c>
    </row>
    <row r="295" spans="3:18">
      <c r="C295" s="27">
        <v>294</v>
      </c>
      <c r="E295" s="27">
        <v>0</v>
      </c>
      <c r="F295" s="27">
        <v>294</v>
      </c>
      <c r="I295" s="27">
        <v>294</v>
      </c>
      <c r="K295" s="27">
        <v>0</v>
      </c>
      <c r="L295" s="27">
        <v>294</v>
      </c>
      <c r="O295" s="27">
        <v>294</v>
      </c>
      <c r="Q295" s="27">
        <v>0</v>
      </c>
      <c r="R295" s="27">
        <v>294</v>
      </c>
    </row>
    <row r="296" spans="3:18">
      <c r="C296" s="27">
        <v>295</v>
      </c>
      <c r="E296" s="27">
        <v>0</v>
      </c>
      <c r="F296" s="27">
        <v>295</v>
      </c>
      <c r="I296" s="27">
        <v>295</v>
      </c>
      <c r="K296" s="27">
        <v>0</v>
      </c>
      <c r="L296" s="27">
        <v>295</v>
      </c>
      <c r="O296" s="27">
        <v>295</v>
      </c>
      <c r="Q296" s="27">
        <v>0</v>
      </c>
      <c r="R296" s="27">
        <v>295</v>
      </c>
    </row>
    <row r="297" spans="3:18">
      <c r="C297" s="27">
        <v>296</v>
      </c>
      <c r="E297" s="27">
        <v>0</v>
      </c>
      <c r="F297" s="27">
        <v>296</v>
      </c>
      <c r="I297" s="27">
        <v>296</v>
      </c>
      <c r="K297" s="27">
        <v>0</v>
      </c>
      <c r="L297" s="27">
        <v>296</v>
      </c>
      <c r="O297" s="27">
        <v>296</v>
      </c>
      <c r="Q297" s="27">
        <v>0</v>
      </c>
      <c r="R297" s="27">
        <v>296</v>
      </c>
    </row>
    <row r="298" spans="3:18">
      <c r="C298" s="27">
        <v>297</v>
      </c>
      <c r="E298" s="27">
        <v>0</v>
      </c>
      <c r="F298" s="27">
        <v>297</v>
      </c>
      <c r="I298" s="27">
        <v>297</v>
      </c>
      <c r="K298" s="27">
        <v>0</v>
      </c>
      <c r="L298" s="27">
        <v>297</v>
      </c>
      <c r="O298" s="27">
        <v>297</v>
      </c>
      <c r="Q298" s="27">
        <v>0</v>
      </c>
      <c r="R298" s="27">
        <v>297</v>
      </c>
    </row>
    <row r="299" spans="3:18">
      <c r="C299" s="27">
        <v>298</v>
      </c>
      <c r="E299" s="27">
        <v>0</v>
      </c>
      <c r="F299" s="27">
        <v>298</v>
      </c>
      <c r="I299" s="27">
        <v>298</v>
      </c>
      <c r="K299" s="27">
        <v>0</v>
      </c>
      <c r="L299" s="27">
        <v>298</v>
      </c>
      <c r="O299" s="27">
        <v>298</v>
      </c>
      <c r="Q299" s="27">
        <v>0</v>
      </c>
      <c r="R299" s="27">
        <v>298</v>
      </c>
    </row>
    <row r="300" spans="3:18">
      <c r="C300" s="27">
        <v>299</v>
      </c>
      <c r="E300" s="27">
        <v>0</v>
      </c>
      <c r="F300" s="27">
        <v>299</v>
      </c>
      <c r="I300" s="27">
        <v>299</v>
      </c>
      <c r="K300" s="27">
        <v>0</v>
      </c>
      <c r="L300" s="27">
        <v>299</v>
      </c>
      <c r="O300" s="27">
        <v>299</v>
      </c>
      <c r="Q300" s="27">
        <v>0</v>
      </c>
      <c r="R300" s="27">
        <v>299</v>
      </c>
    </row>
    <row r="301" spans="3:18">
      <c r="C301" s="27">
        <v>300</v>
      </c>
      <c r="E301" s="27">
        <v>0</v>
      </c>
      <c r="F301" s="27">
        <v>300</v>
      </c>
      <c r="I301" s="27">
        <v>300</v>
      </c>
      <c r="K301" s="27">
        <v>0</v>
      </c>
      <c r="L301" s="27">
        <v>300</v>
      </c>
      <c r="O301" s="27">
        <v>300</v>
      </c>
      <c r="Q301" s="27">
        <v>0</v>
      </c>
      <c r="R301" s="27">
        <v>300</v>
      </c>
    </row>
    <row r="302" spans="3:18">
      <c r="C302" s="27">
        <v>301</v>
      </c>
      <c r="E302" s="27">
        <v>0</v>
      </c>
      <c r="F302" s="27">
        <v>301</v>
      </c>
      <c r="I302" s="27">
        <v>301</v>
      </c>
      <c r="K302" s="27">
        <v>0</v>
      </c>
      <c r="L302" s="27">
        <v>301</v>
      </c>
      <c r="O302" s="27">
        <v>301</v>
      </c>
      <c r="Q302" s="27">
        <v>0</v>
      </c>
      <c r="R302" s="27">
        <v>301</v>
      </c>
    </row>
    <row r="303" spans="3:18">
      <c r="C303" s="27">
        <v>302</v>
      </c>
      <c r="E303" s="27">
        <v>0</v>
      </c>
      <c r="F303" s="27">
        <v>302</v>
      </c>
      <c r="I303" s="27">
        <v>302</v>
      </c>
      <c r="K303" s="27">
        <v>0</v>
      </c>
      <c r="L303" s="27">
        <v>302</v>
      </c>
      <c r="O303" s="27">
        <v>302</v>
      </c>
      <c r="Q303" s="27">
        <v>0</v>
      </c>
      <c r="R303" s="27">
        <v>302</v>
      </c>
    </row>
    <row r="304" spans="3:18">
      <c r="C304" s="27">
        <v>303</v>
      </c>
      <c r="E304" s="27">
        <v>0</v>
      </c>
      <c r="F304" s="27">
        <v>303</v>
      </c>
      <c r="I304" s="27">
        <v>303</v>
      </c>
      <c r="K304" s="27">
        <v>0</v>
      </c>
      <c r="L304" s="27">
        <v>303</v>
      </c>
      <c r="O304" s="27">
        <v>303</v>
      </c>
      <c r="Q304" s="27">
        <v>0</v>
      </c>
      <c r="R304" s="27">
        <v>303</v>
      </c>
    </row>
    <row r="305" spans="3:18">
      <c r="C305" s="27">
        <v>304</v>
      </c>
      <c r="E305" s="27">
        <v>0</v>
      </c>
      <c r="F305" s="27">
        <v>304</v>
      </c>
      <c r="I305" s="27">
        <v>304</v>
      </c>
      <c r="K305" s="27">
        <v>0</v>
      </c>
      <c r="L305" s="27">
        <v>304</v>
      </c>
      <c r="O305" s="27">
        <v>304</v>
      </c>
      <c r="Q305" s="27">
        <v>0</v>
      </c>
      <c r="R305" s="27">
        <v>304</v>
      </c>
    </row>
    <row r="306" spans="3:18">
      <c r="C306" s="27">
        <v>305</v>
      </c>
      <c r="E306" s="27">
        <v>0</v>
      </c>
      <c r="F306" s="27">
        <v>305</v>
      </c>
      <c r="I306" s="27">
        <v>305</v>
      </c>
      <c r="K306" s="27">
        <v>0</v>
      </c>
      <c r="L306" s="27">
        <v>305</v>
      </c>
      <c r="O306" s="27">
        <v>305</v>
      </c>
      <c r="Q306" s="27">
        <v>0</v>
      </c>
      <c r="R306" s="27">
        <v>305</v>
      </c>
    </row>
    <row r="307" spans="3:18">
      <c r="C307" s="27">
        <v>306</v>
      </c>
      <c r="E307" s="27">
        <v>0</v>
      </c>
      <c r="F307" s="27">
        <v>306</v>
      </c>
      <c r="I307" s="27">
        <v>306</v>
      </c>
      <c r="K307" s="27">
        <v>0</v>
      </c>
      <c r="L307" s="27">
        <v>306</v>
      </c>
      <c r="O307" s="27">
        <v>306</v>
      </c>
      <c r="Q307" s="27">
        <v>0</v>
      </c>
      <c r="R307" s="27">
        <v>306</v>
      </c>
    </row>
    <row r="308" spans="3:18">
      <c r="C308" s="27">
        <v>307</v>
      </c>
      <c r="E308" s="27">
        <v>0</v>
      </c>
      <c r="F308" s="27">
        <v>307</v>
      </c>
      <c r="I308" s="27">
        <v>307</v>
      </c>
      <c r="K308" s="27">
        <v>0</v>
      </c>
      <c r="L308" s="27">
        <v>307</v>
      </c>
      <c r="O308" s="27">
        <v>307</v>
      </c>
      <c r="Q308" s="27">
        <v>0</v>
      </c>
      <c r="R308" s="27">
        <v>307</v>
      </c>
    </row>
    <row r="309" spans="3:18">
      <c r="C309" s="27">
        <v>308</v>
      </c>
      <c r="E309" s="27">
        <v>0</v>
      </c>
      <c r="F309" s="27">
        <v>308</v>
      </c>
      <c r="I309" s="27">
        <v>308</v>
      </c>
      <c r="K309" s="27">
        <v>0</v>
      </c>
      <c r="L309" s="27">
        <v>308</v>
      </c>
      <c r="O309" s="27">
        <v>308</v>
      </c>
      <c r="Q309" s="27">
        <v>0</v>
      </c>
      <c r="R309" s="27">
        <v>308</v>
      </c>
    </row>
    <row r="310" spans="3:18">
      <c r="C310" s="27">
        <v>309</v>
      </c>
      <c r="E310" s="27">
        <v>0</v>
      </c>
      <c r="F310" s="27">
        <v>309</v>
      </c>
      <c r="I310" s="27">
        <v>309</v>
      </c>
      <c r="K310" s="27">
        <v>0</v>
      </c>
      <c r="L310" s="27">
        <v>309</v>
      </c>
      <c r="O310" s="27">
        <v>309</v>
      </c>
      <c r="Q310" s="27">
        <v>0</v>
      </c>
      <c r="R310" s="27">
        <v>309</v>
      </c>
    </row>
    <row r="311" spans="3:18">
      <c r="C311" s="27">
        <v>310</v>
      </c>
      <c r="E311" s="27">
        <v>0</v>
      </c>
      <c r="F311" s="27">
        <v>310</v>
      </c>
      <c r="I311" s="27">
        <v>310</v>
      </c>
      <c r="K311" s="27">
        <v>0</v>
      </c>
      <c r="L311" s="27">
        <v>310</v>
      </c>
      <c r="O311" s="27">
        <v>310</v>
      </c>
      <c r="Q311" s="27">
        <v>0</v>
      </c>
      <c r="R311" s="27">
        <v>310</v>
      </c>
    </row>
    <row r="312" spans="3:18">
      <c r="C312" s="27">
        <v>311</v>
      </c>
      <c r="E312" s="27">
        <v>0</v>
      </c>
      <c r="F312" s="27">
        <v>311</v>
      </c>
      <c r="I312" s="27">
        <v>311</v>
      </c>
      <c r="K312" s="27">
        <v>0</v>
      </c>
      <c r="L312" s="27">
        <v>311</v>
      </c>
      <c r="O312" s="27">
        <v>311</v>
      </c>
      <c r="Q312" s="27">
        <v>0</v>
      </c>
      <c r="R312" s="27">
        <v>311</v>
      </c>
    </row>
    <row r="313" spans="3:18">
      <c r="C313" s="27">
        <v>312</v>
      </c>
      <c r="E313" s="27">
        <v>0</v>
      </c>
      <c r="F313" s="27">
        <v>312</v>
      </c>
      <c r="I313" s="27">
        <v>312</v>
      </c>
      <c r="K313" s="27">
        <v>0</v>
      </c>
      <c r="L313" s="27">
        <v>312</v>
      </c>
      <c r="O313" s="27">
        <v>312</v>
      </c>
      <c r="Q313" s="27">
        <v>0</v>
      </c>
      <c r="R313" s="27">
        <v>312</v>
      </c>
    </row>
    <row r="314" spans="3:18">
      <c r="C314" s="27">
        <v>313</v>
      </c>
      <c r="E314" s="27">
        <v>0</v>
      </c>
      <c r="F314" s="27">
        <v>313</v>
      </c>
      <c r="I314" s="27">
        <v>313</v>
      </c>
      <c r="K314" s="27">
        <v>0</v>
      </c>
      <c r="L314" s="27">
        <v>313</v>
      </c>
      <c r="O314" s="27">
        <v>313</v>
      </c>
      <c r="Q314" s="27">
        <v>0</v>
      </c>
      <c r="R314" s="27">
        <v>313</v>
      </c>
    </row>
    <row r="315" spans="3:18">
      <c r="C315" s="27">
        <v>314</v>
      </c>
      <c r="E315" s="27">
        <v>0</v>
      </c>
      <c r="F315" s="27">
        <v>314</v>
      </c>
      <c r="I315" s="27">
        <v>314</v>
      </c>
      <c r="K315" s="27">
        <v>0</v>
      </c>
      <c r="L315" s="27">
        <v>314</v>
      </c>
      <c r="O315" s="27">
        <v>314</v>
      </c>
      <c r="Q315" s="27">
        <v>0</v>
      </c>
      <c r="R315" s="27">
        <v>314</v>
      </c>
    </row>
    <row r="316" spans="3:18">
      <c r="C316" s="27">
        <v>315</v>
      </c>
      <c r="E316" s="27">
        <v>0</v>
      </c>
      <c r="F316" s="27">
        <v>315</v>
      </c>
      <c r="I316" s="27">
        <v>315</v>
      </c>
      <c r="K316" s="27">
        <v>0</v>
      </c>
      <c r="L316" s="27">
        <v>315</v>
      </c>
      <c r="O316" s="27">
        <v>315</v>
      </c>
      <c r="Q316" s="27">
        <v>0</v>
      </c>
      <c r="R316" s="27">
        <v>315</v>
      </c>
    </row>
    <row r="317" spans="3:18">
      <c r="C317" s="27">
        <v>316</v>
      </c>
      <c r="E317" s="27">
        <v>0</v>
      </c>
      <c r="F317" s="27">
        <v>316</v>
      </c>
      <c r="I317" s="27">
        <v>316</v>
      </c>
      <c r="K317" s="27">
        <v>0</v>
      </c>
      <c r="L317" s="27">
        <v>316</v>
      </c>
      <c r="O317" s="27">
        <v>316</v>
      </c>
      <c r="Q317" s="27">
        <v>0</v>
      </c>
      <c r="R317" s="27">
        <v>316</v>
      </c>
    </row>
    <row r="318" spans="3:18">
      <c r="C318" s="27">
        <v>317</v>
      </c>
      <c r="E318" s="27">
        <v>0</v>
      </c>
      <c r="F318" s="27">
        <v>317</v>
      </c>
      <c r="I318" s="27">
        <v>317</v>
      </c>
      <c r="K318" s="27">
        <v>0</v>
      </c>
      <c r="L318" s="27">
        <v>317</v>
      </c>
      <c r="O318" s="27">
        <v>317</v>
      </c>
      <c r="Q318" s="27">
        <v>0</v>
      </c>
      <c r="R318" s="27">
        <v>317</v>
      </c>
    </row>
    <row r="319" spans="3:18">
      <c r="C319" s="27">
        <v>318</v>
      </c>
      <c r="E319" s="27">
        <v>0</v>
      </c>
      <c r="F319" s="27">
        <v>318</v>
      </c>
      <c r="I319" s="27">
        <v>318</v>
      </c>
      <c r="K319" s="27">
        <v>0</v>
      </c>
      <c r="L319" s="27">
        <v>318</v>
      </c>
      <c r="O319" s="27">
        <v>318</v>
      </c>
      <c r="Q319" s="27">
        <v>0</v>
      </c>
      <c r="R319" s="27">
        <v>318</v>
      </c>
    </row>
    <row r="320" spans="3:18">
      <c r="C320" s="27">
        <v>319</v>
      </c>
      <c r="E320" s="27">
        <v>0</v>
      </c>
      <c r="F320" s="27">
        <v>319</v>
      </c>
      <c r="I320" s="27">
        <v>319</v>
      </c>
      <c r="K320" s="27">
        <v>0</v>
      </c>
      <c r="L320" s="27">
        <v>319</v>
      </c>
      <c r="O320" s="27">
        <v>319</v>
      </c>
      <c r="Q320" s="27">
        <v>0</v>
      </c>
      <c r="R320" s="27">
        <v>319</v>
      </c>
    </row>
    <row r="321" spans="3:18">
      <c r="C321" s="27">
        <v>320</v>
      </c>
      <c r="E321" s="27">
        <v>0</v>
      </c>
      <c r="F321" s="27">
        <v>320</v>
      </c>
      <c r="I321" s="27">
        <v>320</v>
      </c>
      <c r="K321" s="27">
        <v>0</v>
      </c>
      <c r="L321" s="27">
        <v>320</v>
      </c>
      <c r="O321" s="27">
        <v>320</v>
      </c>
      <c r="Q321" s="27">
        <v>0</v>
      </c>
      <c r="R321" s="27">
        <v>320</v>
      </c>
    </row>
    <row r="322" spans="3:18">
      <c r="C322" s="27">
        <v>321</v>
      </c>
      <c r="E322" s="27">
        <v>0</v>
      </c>
      <c r="F322" s="27">
        <v>321</v>
      </c>
      <c r="I322" s="27">
        <v>321</v>
      </c>
      <c r="K322" s="27">
        <v>0</v>
      </c>
      <c r="L322" s="27">
        <v>321</v>
      </c>
      <c r="O322" s="27">
        <v>321</v>
      </c>
      <c r="Q322" s="27">
        <v>0</v>
      </c>
      <c r="R322" s="27">
        <v>321</v>
      </c>
    </row>
    <row r="323" spans="3:18">
      <c r="C323" s="27">
        <v>322</v>
      </c>
      <c r="E323" s="27">
        <v>0</v>
      </c>
      <c r="F323" s="27">
        <v>322</v>
      </c>
      <c r="I323" s="27">
        <v>322</v>
      </c>
      <c r="K323" s="27">
        <v>0</v>
      </c>
      <c r="L323" s="27">
        <v>322</v>
      </c>
      <c r="O323" s="27">
        <v>322</v>
      </c>
      <c r="Q323" s="27">
        <v>0</v>
      </c>
      <c r="R323" s="27">
        <v>322</v>
      </c>
    </row>
    <row r="324" spans="3:18">
      <c r="C324" s="27">
        <v>323</v>
      </c>
      <c r="E324" s="27">
        <v>0</v>
      </c>
      <c r="F324" s="27">
        <v>323</v>
      </c>
      <c r="I324" s="27">
        <v>323</v>
      </c>
      <c r="K324" s="27">
        <v>0</v>
      </c>
      <c r="L324" s="27">
        <v>323</v>
      </c>
      <c r="O324" s="27">
        <v>323</v>
      </c>
      <c r="Q324" s="27">
        <v>0</v>
      </c>
      <c r="R324" s="27">
        <v>323</v>
      </c>
    </row>
    <row r="325" spans="3:18">
      <c r="C325" s="27">
        <v>324</v>
      </c>
      <c r="E325" s="27">
        <v>0</v>
      </c>
      <c r="F325" s="27">
        <v>324</v>
      </c>
      <c r="I325" s="27">
        <v>324</v>
      </c>
      <c r="K325" s="27">
        <v>0</v>
      </c>
      <c r="L325" s="27">
        <v>324</v>
      </c>
      <c r="O325" s="27">
        <v>324</v>
      </c>
      <c r="Q325" s="27">
        <v>0</v>
      </c>
      <c r="R325" s="27">
        <v>324</v>
      </c>
    </row>
    <row r="326" spans="3:18">
      <c r="C326" s="27">
        <v>325</v>
      </c>
      <c r="E326" s="27">
        <v>0</v>
      </c>
      <c r="F326" s="27">
        <v>325</v>
      </c>
      <c r="I326" s="27">
        <v>325</v>
      </c>
      <c r="K326" s="27">
        <v>0</v>
      </c>
      <c r="L326" s="27">
        <v>325</v>
      </c>
      <c r="O326" s="27">
        <v>325</v>
      </c>
      <c r="Q326" s="27">
        <v>0</v>
      </c>
      <c r="R326" s="27">
        <v>325</v>
      </c>
    </row>
    <row r="327" spans="3:18">
      <c r="C327" s="27">
        <v>326</v>
      </c>
      <c r="E327" s="27">
        <v>0</v>
      </c>
      <c r="F327" s="27">
        <v>326</v>
      </c>
      <c r="I327" s="27">
        <v>326</v>
      </c>
      <c r="K327" s="27">
        <v>0</v>
      </c>
      <c r="L327" s="27">
        <v>326</v>
      </c>
      <c r="O327" s="27">
        <v>326</v>
      </c>
      <c r="Q327" s="27">
        <v>0</v>
      </c>
      <c r="R327" s="27">
        <v>326</v>
      </c>
    </row>
    <row r="328" spans="3:18">
      <c r="C328" s="27">
        <v>327</v>
      </c>
      <c r="E328" s="27">
        <v>0</v>
      </c>
      <c r="F328" s="27">
        <v>327</v>
      </c>
      <c r="I328" s="27">
        <v>327</v>
      </c>
      <c r="K328" s="27">
        <v>0</v>
      </c>
      <c r="L328" s="27">
        <v>327</v>
      </c>
      <c r="O328" s="27">
        <v>327</v>
      </c>
      <c r="Q328" s="27">
        <v>0</v>
      </c>
      <c r="R328" s="27">
        <v>327</v>
      </c>
    </row>
    <row r="329" spans="3:18">
      <c r="C329" s="27">
        <v>328</v>
      </c>
      <c r="E329" s="27">
        <v>0</v>
      </c>
      <c r="F329" s="27">
        <v>328</v>
      </c>
      <c r="I329" s="27">
        <v>328</v>
      </c>
      <c r="K329" s="27">
        <v>0</v>
      </c>
      <c r="L329" s="27">
        <v>328</v>
      </c>
      <c r="O329" s="27">
        <v>328</v>
      </c>
      <c r="Q329" s="27">
        <v>0</v>
      </c>
      <c r="R329" s="27">
        <v>328</v>
      </c>
    </row>
    <row r="330" spans="3:18">
      <c r="C330" s="27">
        <v>329</v>
      </c>
      <c r="E330" s="27">
        <v>0</v>
      </c>
      <c r="F330" s="27">
        <v>329</v>
      </c>
      <c r="I330" s="27">
        <v>329</v>
      </c>
      <c r="K330" s="27">
        <v>0</v>
      </c>
      <c r="L330" s="27">
        <v>329</v>
      </c>
      <c r="O330" s="27">
        <v>329</v>
      </c>
      <c r="Q330" s="27">
        <v>0</v>
      </c>
      <c r="R330" s="27">
        <v>329</v>
      </c>
    </row>
    <row r="331" spans="3:18">
      <c r="C331" s="27">
        <v>330</v>
      </c>
      <c r="E331" s="27">
        <v>0</v>
      </c>
      <c r="F331" s="27">
        <v>330</v>
      </c>
      <c r="I331" s="27">
        <v>330</v>
      </c>
      <c r="K331" s="27">
        <v>0</v>
      </c>
      <c r="L331" s="27">
        <v>330</v>
      </c>
      <c r="O331" s="27">
        <v>330</v>
      </c>
      <c r="Q331" s="27">
        <v>0</v>
      </c>
      <c r="R331" s="27">
        <v>330</v>
      </c>
    </row>
    <row r="332" spans="3:18">
      <c r="C332" s="27">
        <v>331</v>
      </c>
      <c r="E332" s="27">
        <v>0</v>
      </c>
      <c r="F332" s="27">
        <v>331</v>
      </c>
      <c r="I332" s="27">
        <v>331</v>
      </c>
      <c r="K332" s="27">
        <v>0</v>
      </c>
      <c r="L332" s="27">
        <v>331</v>
      </c>
      <c r="O332" s="27">
        <v>331</v>
      </c>
      <c r="Q332" s="27">
        <v>0</v>
      </c>
      <c r="R332" s="27">
        <v>331</v>
      </c>
    </row>
    <row r="333" spans="3:18">
      <c r="C333" s="27">
        <v>332</v>
      </c>
      <c r="E333" s="27">
        <v>0</v>
      </c>
      <c r="F333" s="27">
        <v>332</v>
      </c>
      <c r="I333" s="27">
        <v>332</v>
      </c>
      <c r="K333" s="27">
        <v>0</v>
      </c>
      <c r="L333" s="27">
        <v>332</v>
      </c>
      <c r="O333" s="27">
        <v>332</v>
      </c>
      <c r="Q333" s="27">
        <v>0</v>
      </c>
      <c r="R333" s="27">
        <v>332</v>
      </c>
    </row>
    <row r="334" spans="3:18">
      <c r="C334" s="27">
        <v>333</v>
      </c>
      <c r="E334" s="27">
        <v>0</v>
      </c>
      <c r="F334" s="27">
        <v>333</v>
      </c>
      <c r="I334" s="27">
        <v>333</v>
      </c>
      <c r="K334" s="27">
        <v>0</v>
      </c>
      <c r="L334" s="27">
        <v>333</v>
      </c>
      <c r="O334" s="27">
        <v>333</v>
      </c>
      <c r="Q334" s="27">
        <v>0</v>
      </c>
      <c r="R334" s="27">
        <v>333</v>
      </c>
    </row>
    <row r="335" spans="3:18">
      <c r="C335" s="27">
        <v>334</v>
      </c>
      <c r="E335" s="27">
        <v>0</v>
      </c>
      <c r="F335" s="27">
        <v>334</v>
      </c>
      <c r="I335" s="27">
        <v>334</v>
      </c>
      <c r="K335" s="27">
        <v>0</v>
      </c>
      <c r="L335" s="27">
        <v>334</v>
      </c>
      <c r="O335" s="27">
        <v>334</v>
      </c>
      <c r="Q335" s="27">
        <v>0</v>
      </c>
      <c r="R335" s="27">
        <v>334</v>
      </c>
    </row>
    <row r="336" spans="3:18">
      <c r="C336" s="27">
        <v>335</v>
      </c>
      <c r="E336" s="27">
        <v>0</v>
      </c>
      <c r="F336" s="27">
        <v>335</v>
      </c>
      <c r="I336" s="27">
        <v>335</v>
      </c>
      <c r="K336" s="27">
        <v>0</v>
      </c>
      <c r="L336" s="27">
        <v>335</v>
      </c>
      <c r="O336" s="27">
        <v>335</v>
      </c>
      <c r="Q336" s="27">
        <v>0</v>
      </c>
      <c r="R336" s="27">
        <v>335</v>
      </c>
    </row>
    <row r="337" spans="3:18">
      <c r="C337" s="27">
        <v>336</v>
      </c>
      <c r="E337" s="27">
        <v>0</v>
      </c>
      <c r="F337" s="27">
        <v>336</v>
      </c>
      <c r="I337" s="27">
        <v>336</v>
      </c>
      <c r="K337" s="27">
        <v>0</v>
      </c>
      <c r="L337" s="27">
        <v>336</v>
      </c>
      <c r="O337" s="27">
        <v>336</v>
      </c>
      <c r="Q337" s="27">
        <v>0</v>
      </c>
      <c r="R337" s="27">
        <v>336</v>
      </c>
    </row>
    <row r="338" spans="3:18">
      <c r="C338" s="27">
        <v>337</v>
      </c>
      <c r="E338" s="27">
        <v>0</v>
      </c>
      <c r="F338" s="27">
        <v>337</v>
      </c>
      <c r="I338" s="27">
        <v>337</v>
      </c>
      <c r="K338" s="27">
        <v>0</v>
      </c>
      <c r="L338" s="27">
        <v>337</v>
      </c>
      <c r="O338" s="27">
        <v>337</v>
      </c>
      <c r="Q338" s="27">
        <v>0</v>
      </c>
      <c r="R338" s="27">
        <v>337</v>
      </c>
    </row>
    <row r="339" spans="3:18">
      <c r="C339" s="27">
        <v>338</v>
      </c>
      <c r="E339" s="27">
        <v>0</v>
      </c>
      <c r="F339" s="27">
        <v>338</v>
      </c>
      <c r="I339" s="27">
        <v>338</v>
      </c>
      <c r="K339" s="27">
        <v>0</v>
      </c>
      <c r="L339" s="27">
        <v>338</v>
      </c>
      <c r="O339" s="27">
        <v>338</v>
      </c>
      <c r="Q339" s="27">
        <v>0</v>
      </c>
      <c r="R339" s="27">
        <v>338</v>
      </c>
    </row>
    <row r="340" spans="3:18">
      <c r="C340" s="27">
        <v>339</v>
      </c>
      <c r="E340" s="27">
        <v>0</v>
      </c>
      <c r="F340" s="27">
        <v>339</v>
      </c>
      <c r="I340" s="27">
        <v>339</v>
      </c>
      <c r="K340" s="27">
        <v>0</v>
      </c>
      <c r="L340" s="27">
        <v>339</v>
      </c>
      <c r="O340" s="27">
        <v>339</v>
      </c>
      <c r="Q340" s="27">
        <v>0</v>
      </c>
      <c r="R340" s="27">
        <v>339</v>
      </c>
    </row>
    <row r="341" spans="3:18">
      <c r="C341" s="27">
        <v>340</v>
      </c>
      <c r="E341" s="27">
        <v>0</v>
      </c>
      <c r="F341" s="27">
        <v>340</v>
      </c>
      <c r="I341" s="27">
        <v>340</v>
      </c>
      <c r="K341" s="27">
        <v>0</v>
      </c>
      <c r="L341" s="27">
        <v>340</v>
      </c>
      <c r="O341" s="27">
        <v>340</v>
      </c>
      <c r="Q341" s="27">
        <v>0</v>
      </c>
      <c r="R341" s="27">
        <v>340</v>
      </c>
    </row>
    <row r="342" spans="3:18">
      <c r="C342" s="27">
        <v>341</v>
      </c>
      <c r="E342" s="27">
        <v>0</v>
      </c>
      <c r="F342" s="27">
        <v>341</v>
      </c>
      <c r="I342" s="27">
        <v>341</v>
      </c>
      <c r="K342" s="27">
        <v>0</v>
      </c>
      <c r="L342" s="27">
        <v>341</v>
      </c>
      <c r="O342" s="27">
        <v>341</v>
      </c>
      <c r="Q342" s="27">
        <v>0</v>
      </c>
      <c r="R342" s="27">
        <v>341</v>
      </c>
    </row>
    <row r="343" spans="3:18">
      <c r="C343" s="27">
        <v>342</v>
      </c>
      <c r="E343" s="27">
        <v>0</v>
      </c>
      <c r="F343" s="27">
        <v>342</v>
      </c>
      <c r="I343" s="27">
        <v>342</v>
      </c>
      <c r="K343" s="27">
        <v>0</v>
      </c>
      <c r="L343" s="27">
        <v>342</v>
      </c>
      <c r="O343" s="27">
        <v>342</v>
      </c>
      <c r="Q343" s="27">
        <v>0</v>
      </c>
      <c r="R343" s="27">
        <v>342</v>
      </c>
    </row>
    <row r="344" spans="3:18">
      <c r="C344" s="27">
        <v>343</v>
      </c>
      <c r="E344" s="27">
        <v>0</v>
      </c>
      <c r="F344" s="27">
        <v>343</v>
      </c>
      <c r="I344" s="27">
        <v>343</v>
      </c>
      <c r="K344" s="27">
        <v>0</v>
      </c>
      <c r="L344" s="27">
        <v>343</v>
      </c>
      <c r="O344" s="27">
        <v>343</v>
      </c>
      <c r="Q344" s="27">
        <v>0</v>
      </c>
      <c r="R344" s="27">
        <v>343</v>
      </c>
    </row>
    <row r="345" spans="3:18">
      <c r="C345" s="27">
        <v>344</v>
      </c>
      <c r="E345" s="27">
        <v>0</v>
      </c>
      <c r="F345" s="27">
        <v>344</v>
      </c>
      <c r="I345" s="27">
        <v>344</v>
      </c>
      <c r="K345" s="27">
        <v>0</v>
      </c>
      <c r="L345" s="27">
        <v>344</v>
      </c>
      <c r="O345" s="27">
        <v>344</v>
      </c>
      <c r="Q345" s="27">
        <v>0</v>
      </c>
      <c r="R345" s="27">
        <v>344</v>
      </c>
    </row>
    <row r="346" spans="3:18">
      <c r="C346" s="27">
        <v>345</v>
      </c>
      <c r="E346" s="27">
        <v>0</v>
      </c>
      <c r="F346" s="27">
        <v>345</v>
      </c>
      <c r="I346" s="27">
        <v>345</v>
      </c>
      <c r="K346" s="27">
        <v>0</v>
      </c>
      <c r="L346" s="27">
        <v>345</v>
      </c>
      <c r="O346" s="27">
        <v>345</v>
      </c>
      <c r="Q346" s="27">
        <v>0</v>
      </c>
      <c r="R346" s="27">
        <v>345</v>
      </c>
    </row>
    <row r="347" spans="3:18">
      <c r="C347" s="27">
        <v>346</v>
      </c>
      <c r="E347" s="27">
        <v>0</v>
      </c>
      <c r="F347" s="27">
        <v>346</v>
      </c>
      <c r="I347" s="27">
        <v>346</v>
      </c>
      <c r="K347" s="27">
        <v>0</v>
      </c>
      <c r="L347" s="27">
        <v>346</v>
      </c>
      <c r="O347" s="27">
        <v>346</v>
      </c>
      <c r="Q347" s="27">
        <v>0</v>
      </c>
      <c r="R347" s="27">
        <v>346</v>
      </c>
    </row>
    <row r="348" spans="3:18">
      <c r="C348" s="27">
        <v>347</v>
      </c>
      <c r="E348" s="27">
        <v>0</v>
      </c>
      <c r="F348" s="27">
        <v>347</v>
      </c>
      <c r="I348" s="27">
        <v>347</v>
      </c>
      <c r="K348" s="27">
        <v>0</v>
      </c>
      <c r="L348" s="27">
        <v>347</v>
      </c>
      <c r="O348" s="27">
        <v>347</v>
      </c>
      <c r="Q348" s="27">
        <v>0</v>
      </c>
      <c r="R348" s="27">
        <v>347</v>
      </c>
    </row>
    <row r="349" spans="3:18">
      <c r="C349" s="27">
        <v>348</v>
      </c>
      <c r="E349" s="27">
        <v>0</v>
      </c>
      <c r="F349" s="27">
        <v>348</v>
      </c>
      <c r="I349" s="27">
        <v>348</v>
      </c>
      <c r="K349" s="27">
        <v>0</v>
      </c>
      <c r="L349" s="27">
        <v>348</v>
      </c>
      <c r="O349" s="27">
        <v>348</v>
      </c>
      <c r="Q349" s="27">
        <v>0</v>
      </c>
      <c r="R349" s="27">
        <v>348</v>
      </c>
    </row>
    <row r="350" spans="3:18">
      <c r="C350" s="27">
        <v>349</v>
      </c>
      <c r="E350" s="27">
        <v>0</v>
      </c>
      <c r="F350" s="27">
        <v>349</v>
      </c>
      <c r="I350" s="27">
        <v>349</v>
      </c>
      <c r="K350" s="27">
        <v>0</v>
      </c>
      <c r="L350" s="27">
        <v>349</v>
      </c>
      <c r="O350" s="27">
        <v>349</v>
      </c>
      <c r="Q350" s="27">
        <v>0</v>
      </c>
      <c r="R350" s="27">
        <v>349</v>
      </c>
    </row>
    <row r="351" spans="3:18">
      <c r="C351" s="27">
        <v>350</v>
      </c>
      <c r="E351" s="27">
        <v>0</v>
      </c>
      <c r="F351" s="27">
        <v>350</v>
      </c>
      <c r="I351" s="27">
        <v>350</v>
      </c>
      <c r="K351" s="27">
        <v>0</v>
      </c>
      <c r="L351" s="27">
        <v>350</v>
      </c>
      <c r="O351" s="27">
        <v>350</v>
      </c>
      <c r="Q351" s="27">
        <v>0</v>
      </c>
      <c r="R351" s="27">
        <v>350</v>
      </c>
    </row>
    <row r="352" spans="3:18">
      <c r="C352" s="27">
        <v>351</v>
      </c>
      <c r="E352" s="27">
        <v>0</v>
      </c>
      <c r="F352" s="27">
        <v>351</v>
      </c>
      <c r="I352" s="27">
        <v>351</v>
      </c>
      <c r="K352" s="27">
        <v>0</v>
      </c>
      <c r="L352" s="27">
        <v>351</v>
      </c>
      <c r="O352" s="27">
        <v>351</v>
      </c>
      <c r="Q352" s="27">
        <v>0</v>
      </c>
      <c r="R352" s="27">
        <v>351</v>
      </c>
    </row>
    <row r="353" spans="3:18">
      <c r="C353" s="27">
        <v>352</v>
      </c>
      <c r="E353" s="27">
        <v>0</v>
      </c>
      <c r="F353" s="27">
        <v>352</v>
      </c>
      <c r="I353" s="27">
        <v>352</v>
      </c>
      <c r="K353" s="27">
        <v>0</v>
      </c>
      <c r="L353" s="27">
        <v>352</v>
      </c>
      <c r="O353" s="27">
        <v>352</v>
      </c>
      <c r="Q353" s="27">
        <v>0</v>
      </c>
      <c r="R353" s="27">
        <v>352</v>
      </c>
    </row>
    <row r="354" spans="3:18">
      <c r="C354" s="27">
        <v>353</v>
      </c>
      <c r="E354" s="27">
        <v>0</v>
      </c>
      <c r="F354" s="27">
        <v>353</v>
      </c>
      <c r="I354" s="27">
        <v>353</v>
      </c>
      <c r="K354" s="27">
        <v>0</v>
      </c>
      <c r="L354" s="27">
        <v>353</v>
      </c>
      <c r="O354" s="27">
        <v>353</v>
      </c>
      <c r="Q354" s="27">
        <v>0</v>
      </c>
      <c r="R354" s="27">
        <v>353</v>
      </c>
    </row>
    <row r="355" spans="3:18">
      <c r="C355" s="27">
        <v>354</v>
      </c>
      <c r="E355" s="27">
        <v>0</v>
      </c>
      <c r="F355" s="27">
        <v>354</v>
      </c>
      <c r="I355" s="27">
        <v>354</v>
      </c>
      <c r="K355" s="27">
        <v>0</v>
      </c>
      <c r="L355" s="27">
        <v>354</v>
      </c>
      <c r="O355" s="27">
        <v>354</v>
      </c>
      <c r="Q355" s="27">
        <v>0</v>
      </c>
      <c r="R355" s="27">
        <v>354</v>
      </c>
    </row>
    <row r="356" spans="3:18">
      <c r="C356" s="27">
        <v>355</v>
      </c>
      <c r="E356" s="27">
        <v>0</v>
      </c>
      <c r="F356" s="27">
        <v>355</v>
      </c>
      <c r="I356" s="27">
        <v>355</v>
      </c>
      <c r="K356" s="27">
        <v>0</v>
      </c>
      <c r="L356" s="27">
        <v>355</v>
      </c>
      <c r="O356" s="27">
        <v>355</v>
      </c>
      <c r="Q356" s="27">
        <v>0</v>
      </c>
      <c r="R356" s="27">
        <v>355</v>
      </c>
    </row>
    <row r="357" spans="3:18">
      <c r="C357" s="27">
        <v>356</v>
      </c>
      <c r="E357" s="27">
        <v>0</v>
      </c>
      <c r="F357" s="27">
        <v>356</v>
      </c>
      <c r="I357" s="27">
        <v>356</v>
      </c>
      <c r="K357" s="27">
        <v>0</v>
      </c>
      <c r="L357" s="27">
        <v>356</v>
      </c>
      <c r="O357" s="27">
        <v>356</v>
      </c>
      <c r="Q357" s="27">
        <v>0</v>
      </c>
      <c r="R357" s="27">
        <v>356</v>
      </c>
    </row>
    <row r="358" spans="3:18">
      <c r="C358" s="27">
        <v>357</v>
      </c>
      <c r="E358" s="27">
        <v>0</v>
      </c>
      <c r="F358" s="27">
        <v>357</v>
      </c>
      <c r="I358" s="27">
        <v>357</v>
      </c>
      <c r="K358" s="27">
        <v>0</v>
      </c>
      <c r="L358" s="27">
        <v>357</v>
      </c>
      <c r="O358" s="27">
        <v>357</v>
      </c>
      <c r="Q358" s="27">
        <v>0</v>
      </c>
      <c r="R358" s="27">
        <v>357</v>
      </c>
    </row>
    <row r="359" spans="3:18">
      <c r="C359" s="27">
        <v>358</v>
      </c>
      <c r="E359" s="27">
        <v>0</v>
      </c>
      <c r="F359" s="27">
        <v>358</v>
      </c>
      <c r="I359" s="27">
        <v>358</v>
      </c>
      <c r="K359" s="27">
        <v>0</v>
      </c>
      <c r="L359" s="27">
        <v>358</v>
      </c>
      <c r="O359" s="27">
        <v>358</v>
      </c>
      <c r="Q359" s="27">
        <v>0</v>
      </c>
      <c r="R359" s="27">
        <v>358</v>
      </c>
    </row>
    <row r="360" spans="3:18">
      <c r="C360" s="27">
        <v>359</v>
      </c>
      <c r="E360" s="27">
        <v>0</v>
      </c>
      <c r="F360" s="27">
        <v>359</v>
      </c>
      <c r="I360" s="27">
        <v>359</v>
      </c>
      <c r="K360" s="27">
        <v>0</v>
      </c>
      <c r="L360" s="27">
        <v>359</v>
      </c>
      <c r="O360" s="27">
        <v>359</v>
      </c>
      <c r="Q360" s="27">
        <v>0</v>
      </c>
      <c r="R360" s="27">
        <v>359</v>
      </c>
    </row>
    <row r="361" spans="3:18">
      <c r="C361" s="27">
        <v>360</v>
      </c>
      <c r="E361" s="27">
        <v>0</v>
      </c>
      <c r="F361" s="27">
        <v>360</v>
      </c>
      <c r="I361" s="27">
        <v>360</v>
      </c>
      <c r="K361" s="27">
        <v>0</v>
      </c>
      <c r="L361" s="27">
        <v>360</v>
      </c>
      <c r="O361" s="27">
        <v>360</v>
      </c>
      <c r="Q361" s="27">
        <v>0</v>
      </c>
      <c r="R361" s="27">
        <v>360</v>
      </c>
    </row>
    <row r="362" spans="3:18">
      <c r="C362" s="27">
        <v>361</v>
      </c>
      <c r="E362" s="27">
        <v>0</v>
      </c>
      <c r="F362" s="27">
        <v>361</v>
      </c>
      <c r="I362" s="27">
        <v>361</v>
      </c>
      <c r="K362" s="27">
        <v>0</v>
      </c>
      <c r="L362" s="27">
        <v>361</v>
      </c>
      <c r="O362" s="27">
        <v>361</v>
      </c>
      <c r="Q362" s="27">
        <v>0</v>
      </c>
      <c r="R362" s="27">
        <v>361</v>
      </c>
    </row>
    <row r="363" spans="3:18">
      <c r="C363" s="27">
        <v>362</v>
      </c>
      <c r="E363" s="27">
        <v>0</v>
      </c>
      <c r="F363" s="27">
        <v>362</v>
      </c>
      <c r="I363" s="27">
        <v>362</v>
      </c>
      <c r="K363" s="27">
        <v>0</v>
      </c>
      <c r="L363" s="27">
        <v>362</v>
      </c>
      <c r="O363" s="27">
        <v>362</v>
      </c>
      <c r="Q363" s="27">
        <v>0</v>
      </c>
      <c r="R363" s="27">
        <v>362</v>
      </c>
    </row>
    <row r="364" spans="3:18">
      <c r="C364" s="27">
        <v>363</v>
      </c>
      <c r="E364" s="27">
        <v>0</v>
      </c>
      <c r="F364" s="27">
        <v>363</v>
      </c>
      <c r="I364" s="27">
        <v>363</v>
      </c>
      <c r="K364" s="27">
        <v>0</v>
      </c>
      <c r="L364" s="27">
        <v>363</v>
      </c>
      <c r="O364" s="27">
        <v>363</v>
      </c>
      <c r="Q364" s="27">
        <v>0</v>
      </c>
      <c r="R364" s="27">
        <v>363</v>
      </c>
    </row>
    <row r="365" spans="3:18">
      <c r="C365" s="27">
        <v>364</v>
      </c>
      <c r="E365" s="27">
        <v>0</v>
      </c>
      <c r="F365" s="27">
        <v>364</v>
      </c>
      <c r="I365" s="27">
        <v>364</v>
      </c>
      <c r="K365" s="27">
        <v>0</v>
      </c>
      <c r="L365" s="27">
        <v>364</v>
      </c>
      <c r="O365" s="27">
        <v>364</v>
      </c>
      <c r="Q365" s="27">
        <v>0</v>
      </c>
      <c r="R365" s="27">
        <v>364</v>
      </c>
    </row>
    <row r="366" spans="3:18">
      <c r="C366" s="27">
        <v>365</v>
      </c>
      <c r="E366" s="27">
        <v>0</v>
      </c>
      <c r="F366" s="27">
        <v>365</v>
      </c>
      <c r="I366" s="27">
        <v>365</v>
      </c>
      <c r="K366" s="27">
        <v>0</v>
      </c>
      <c r="L366" s="27">
        <v>365</v>
      </c>
      <c r="O366" s="27">
        <v>365</v>
      </c>
      <c r="Q366" s="27">
        <v>0</v>
      </c>
      <c r="R366" s="27">
        <v>365</v>
      </c>
    </row>
    <row r="367" spans="3:18">
      <c r="C367" s="27">
        <v>366</v>
      </c>
      <c r="E367" s="27">
        <v>0</v>
      </c>
      <c r="F367" s="27">
        <v>366</v>
      </c>
      <c r="I367" s="27">
        <v>366</v>
      </c>
      <c r="K367" s="27">
        <v>0</v>
      </c>
      <c r="L367" s="27">
        <v>366</v>
      </c>
      <c r="O367" s="27">
        <v>366</v>
      </c>
      <c r="Q367" s="27">
        <v>0</v>
      </c>
      <c r="R367" s="27">
        <v>366</v>
      </c>
    </row>
    <row r="368" spans="3:18">
      <c r="C368" s="27">
        <v>367</v>
      </c>
      <c r="E368" s="27">
        <v>0</v>
      </c>
      <c r="F368" s="27">
        <v>367</v>
      </c>
      <c r="I368" s="27">
        <v>367</v>
      </c>
      <c r="K368" s="27">
        <v>0</v>
      </c>
      <c r="L368" s="27">
        <v>367</v>
      </c>
      <c r="O368" s="27">
        <v>367</v>
      </c>
      <c r="Q368" s="27">
        <v>0</v>
      </c>
      <c r="R368" s="27">
        <v>367</v>
      </c>
    </row>
    <row r="369" spans="3:18">
      <c r="C369" s="27">
        <v>368</v>
      </c>
      <c r="E369" s="27">
        <v>0</v>
      </c>
      <c r="F369" s="27">
        <v>368</v>
      </c>
      <c r="I369" s="27">
        <v>368</v>
      </c>
      <c r="K369" s="27">
        <v>0</v>
      </c>
      <c r="L369" s="27">
        <v>368</v>
      </c>
      <c r="O369" s="27">
        <v>368</v>
      </c>
      <c r="Q369" s="27">
        <v>0</v>
      </c>
      <c r="R369" s="27">
        <v>368</v>
      </c>
    </row>
    <row r="370" spans="3:18">
      <c r="C370" s="27">
        <v>369</v>
      </c>
      <c r="E370" s="27">
        <v>0</v>
      </c>
      <c r="F370" s="27">
        <v>369</v>
      </c>
      <c r="I370" s="27">
        <v>369</v>
      </c>
      <c r="K370" s="27">
        <v>0</v>
      </c>
      <c r="L370" s="27">
        <v>369</v>
      </c>
      <c r="O370" s="27">
        <v>369</v>
      </c>
      <c r="Q370" s="27">
        <v>0</v>
      </c>
      <c r="R370" s="27">
        <v>369</v>
      </c>
    </row>
    <row r="371" spans="3:18">
      <c r="C371" s="27">
        <v>370</v>
      </c>
      <c r="E371" s="27">
        <v>0</v>
      </c>
      <c r="F371" s="27">
        <v>370</v>
      </c>
      <c r="I371" s="27">
        <v>370</v>
      </c>
      <c r="K371" s="27">
        <v>0</v>
      </c>
      <c r="L371" s="27">
        <v>370</v>
      </c>
      <c r="O371" s="27">
        <v>370</v>
      </c>
      <c r="Q371" s="27">
        <v>0</v>
      </c>
      <c r="R371" s="27">
        <v>370</v>
      </c>
    </row>
    <row r="372" spans="3:18">
      <c r="C372" s="27">
        <v>371</v>
      </c>
      <c r="E372" s="27">
        <v>0</v>
      </c>
      <c r="F372" s="27">
        <v>371</v>
      </c>
      <c r="I372" s="27">
        <v>371</v>
      </c>
      <c r="K372" s="27">
        <v>0</v>
      </c>
      <c r="L372" s="27">
        <v>371</v>
      </c>
      <c r="O372" s="27">
        <v>371</v>
      </c>
      <c r="Q372" s="27">
        <v>0</v>
      </c>
      <c r="R372" s="27">
        <v>371</v>
      </c>
    </row>
    <row r="373" spans="3:18">
      <c r="C373" s="27">
        <v>372</v>
      </c>
      <c r="E373" s="27">
        <v>0</v>
      </c>
      <c r="F373" s="27">
        <v>372</v>
      </c>
      <c r="I373" s="27">
        <v>372</v>
      </c>
      <c r="K373" s="27">
        <v>0</v>
      </c>
      <c r="L373" s="27">
        <v>372</v>
      </c>
      <c r="O373" s="27">
        <v>372</v>
      </c>
      <c r="Q373" s="27">
        <v>0</v>
      </c>
      <c r="R373" s="27">
        <v>372</v>
      </c>
    </row>
    <row r="374" spans="3:18">
      <c r="C374" s="27">
        <v>373</v>
      </c>
      <c r="E374" s="27">
        <v>0</v>
      </c>
      <c r="F374" s="27">
        <v>373</v>
      </c>
      <c r="I374" s="27">
        <v>373</v>
      </c>
      <c r="K374" s="27">
        <v>0</v>
      </c>
      <c r="L374" s="27">
        <v>373</v>
      </c>
      <c r="O374" s="27">
        <v>373</v>
      </c>
      <c r="Q374" s="27">
        <v>0</v>
      </c>
      <c r="R374" s="27">
        <v>373</v>
      </c>
    </row>
    <row r="375" spans="3:18">
      <c r="C375" s="27">
        <v>374</v>
      </c>
      <c r="E375" s="27">
        <v>0</v>
      </c>
      <c r="F375" s="27">
        <v>374</v>
      </c>
      <c r="I375" s="27">
        <v>374</v>
      </c>
      <c r="K375" s="27">
        <v>0</v>
      </c>
      <c r="L375" s="27">
        <v>374</v>
      </c>
      <c r="O375" s="27">
        <v>374</v>
      </c>
      <c r="Q375" s="27">
        <v>0</v>
      </c>
      <c r="R375" s="27">
        <v>374</v>
      </c>
    </row>
    <row r="376" spans="3:18">
      <c r="C376" s="27">
        <v>375</v>
      </c>
      <c r="E376" s="27">
        <v>0</v>
      </c>
      <c r="F376" s="27">
        <v>375</v>
      </c>
      <c r="I376" s="27">
        <v>375</v>
      </c>
      <c r="K376" s="27">
        <v>0</v>
      </c>
      <c r="L376" s="27">
        <v>375</v>
      </c>
      <c r="O376" s="27">
        <v>375</v>
      </c>
      <c r="Q376" s="27">
        <v>0</v>
      </c>
      <c r="R376" s="27">
        <v>375</v>
      </c>
    </row>
    <row r="377" spans="3:18">
      <c r="C377" s="27">
        <v>376</v>
      </c>
      <c r="E377" s="27">
        <v>0</v>
      </c>
      <c r="F377" s="27">
        <v>376</v>
      </c>
      <c r="I377" s="27">
        <v>376</v>
      </c>
      <c r="K377" s="27">
        <v>0</v>
      </c>
      <c r="L377" s="27">
        <v>376</v>
      </c>
      <c r="O377" s="27">
        <v>376</v>
      </c>
      <c r="Q377" s="27">
        <v>0</v>
      </c>
      <c r="R377" s="27">
        <v>376</v>
      </c>
    </row>
    <row r="378" spans="3:18">
      <c r="C378" s="27">
        <v>377</v>
      </c>
      <c r="E378" s="27">
        <v>0</v>
      </c>
      <c r="F378" s="27">
        <v>377</v>
      </c>
      <c r="I378" s="27">
        <v>377</v>
      </c>
      <c r="K378" s="27">
        <v>0</v>
      </c>
      <c r="L378" s="27">
        <v>377</v>
      </c>
      <c r="O378" s="27">
        <v>377</v>
      </c>
      <c r="Q378" s="27">
        <v>0</v>
      </c>
      <c r="R378" s="27">
        <v>377</v>
      </c>
    </row>
    <row r="379" spans="3:18">
      <c r="C379" s="27">
        <v>378</v>
      </c>
      <c r="E379" s="27">
        <v>0</v>
      </c>
      <c r="F379" s="27">
        <v>378</v>
      </c>
      <c r="I379" s="27">
        <v>378</v>
      </c>
      <c r="K379" s="27">
        <v>0</v>
      </c>
      <c r="L379" s="27">
        <v>378</v>
      </c>
      <c r="O379" s="27">
        <v>378</v>
      </c>
      <c r="Q379" s="27">
        <v>0</v>
      </c>
      <c r="R379" s="27">
        <v>378</v>
      </c>
    </row>
    <row r="380" spans="3:18">
      <c r="C380" s="27">
        <v>379</v>
      </c>
      <c r="E380" s="27">
        <v>0</v>
      </c>
      <c r="F380" s="27">
        <v>379</v>
      </c>
      <c r="I380" s="27">
        <v>379</v>
      </c>
      <c r="K380" s="27">
        <v>0</v>
      </c>
      <c r="L380" s="27">
        <v>379</v>
      </c>
      <c r="O380" s="27">
        <v>379</v>
      </c>
      <c r="Q380" s="27">
        <v>0</v>
      </c>
      <c r="R380" s="27">
        <v>379</v>
      </c>
    </row>
    <row r="381" spans="3:18">
      <c r="C381" s="27">
        <v>380</v>
      </c>
      <c r="E381" s="27">
        <v>0</v>
      </c>
      <c r="F381" s="27">
        <v>380</v>
      </c>
      <c r="I381" s="27">
        <v>380</v>
      </c>
      <c r="K381" s="27">
        <v>0</v>
      </c>
      <c r="L381" s="27">
        <v>380</v>
      </c>
      <c r="O381" s="27">
        <v>380</v>
      </c>
      <c r="Q381" s="27">
        <v>0</v>
      </c>
      <c r="R381" s="27">
        <v>380</v>
      </c>
    </row>
    <row r="382" spans="3:18">
      <c r="C382" s="27">
        <v>381</v>
      </c>
      <c r="E382" s="27">
        <v>0</v>
      </c>
      <c r="F382" s="27">
        <v>381</v>
      </c>
      <c r="I382" s="27">
        <v>381</v>
      </c>
      <c r="K382" s="27">
        <v>0</v>
      </c>
      <c r="L382" s="27">
        <v>381</v>
      </c>
      <c r="O382" s="27">
        <v>381</v>
      </c>
      <c r="Q382" s="27">
        <v>0</v>
      </c>
      <c r="R382" s="27">
        <v>381</v>
      </c>
    </row>
    <row r="383" spans="3:18">
      <c r="C383" s="27">
        <v>382</v>
      </c>
      <c r="E383" s="27">
        <v>0</v>
      </c>
      <c r="F383" s="27">
        <v>382</v>
      </c>
      <c r="I383" s="27">
        <v>382</v>
      </c>
      <c r="K383" s="27">
        <v>0</v>
      </c>
      <c r="L383" s="27">
        <v>382</v>
      </c>
      <c r="O383" s="27">
        <v>382</v>
      </c>
      <c r="Q383" s="27">
        <v>0</v>
      </c>
      <c r="R383" s="27">
        <v>382</v>
      </c>
    </row>
    <row r="384" spans="3:18">
      <c r="C384" s="27">
        <v>383</v>
      </c>
      <c r="E384" s="27">
        <v>0</v>
      </c>
      <c r="F384" s="27">
        <v>383</v>
      </c>
      <c r="I384" s="27">
        <v>383</v>
      </c>
      <c r="K384" s="27">
        <v>0</v>
      </c>
      <c r="L384" s="27">
        <v>383</v>
      </c>
      <c r="O384" s="27">
        <v>383</v>
      </c>
      <c r="Q384" s="27">
        <v>0</v>
      </c>
      <c r="R384" s="27">
        <v>383</v>
      </c>
    </row>
    <row r="385" spans="3:18">
      <c r="C385" s="27">
        <v>384</v>
      </c>
      <c r="E385" s="27">
        <v>0</v>
      </c>
      <c r="F385" s="27">
        <v>384</v>
      </c>
      <c r="I385" s="27">
        <v>384</v>
      </c>
      <c r="K385" s="27">
        <v>0</v>
      </c>
      <c r="L385" s="27">
        <v>384</v>
      </c>
      <c r="O385" s="27">
        <v>384</v>
      </c>
      <c r="Q385" s="27">
        <v>0</v>
      </c>
      <c r="R385" s="27">
        <v>384</v>
      </c>
    </row>
    <row r="386" spans="3:18">
      <c r="C386" s="27">
        <v>385</v>
      </c>
      <c r="E386" s="27">
        <v>0</v>
      </c>
      <c r="F386" s="27">
        <v>385</v>
      </c>
      <c r="I386" s="27">
        <v>385</v>
      </c>
      <c r="K386" s="27">
        <v>0</v>
      </c>
      <c r="L386" s="27">
        <v>385</v>
      </c>
      <c r="O386" s="27">
        <v>385</v>
      </c>
      <c r="Q386" s="27">
        <v>0</v>
      </c>
      <c r="R386" s="27">
        <v>385</v>
      </c>
    </row>
    <row r="387" spans="3:18">
      <c r="C387" s="27">
        <v>386</v>
      </c>
      <c r="E387" s="27">
        <v>0</v>
      </c>
      <c r="F387" s="27">
        <v>386</v>
      </c>
      <c r="I387" s="27">
        <v>386</v>
      </c>
      <c r="K387" s="27">
        <v>0</v>
      </c>
      <c r="L387" s="27">
        <v>386</v>
      </c>
      <c r="O387" s="27">
        <v>386</v>
      </c>
      <c r="Q387" s="27">
        <v>0</v>
      </c>
      <c r="R387" s="27">
        <v>386</v>
      </c>
    </row>
    <row r="388" spans="3:18">
      <c r="C388" s="27">
        <v>387</v>
      </c>
      <c r="E388" s="27">
        <v>0</v>
      </c>
      <c r="F388" s="27">
        <v>387</v>
      </c>
      <c r="I388" s="27">
        <v>387</v>
      </c>
      <c r="K388" s="27">
        <v>0</v>
      </c>
      <c r="L388" s="27">
        <v>387</v>
      </c>
      <c r="O388" s="27">
        <v>387</v>
      </c>
      <c r="Q388" s="27">
        <v>0</v>
      </c>
      <c r="R388" s="27">
        <v>387</v>
      </c>
    </row>
    <row r="389" spans="3:18">
      <c r="C389" s="27">
        <v>388</v>
      </c>
      <c r="E389" s="27">
        <v>0</v>
      </c>
      <c r="F389" s="27">
        <v>388</v>
      </c>
      <c r="I389" s="27">
        <v>388</v>
      </c>
      <c r="K389" s="27">
        <v>0</v>
      </c>
      <c r="L389" s="27">
        <v>388</v>
      </c>
      <c r="O389" s="27">
        <v>388</v>
      </c>
      <c r="Q389" s="27">
        <v>0</v>
      </c>
      <c r="R389" s="27">
        <v>388</v>
      </c>
    </row>
    <row r="390" spans="3:18">
      <c r="C390" s="27">
        <v>389</v>
      </c>
      <c r="E390" s="27">
        <v>0</v>
      </c>
      <c r="F390" s="27">
        <v>389</v>
      </c>
      <c r="I390" s="27">
        <v>389</v>
      </c>
      <c r="K390" s="27">
        <v>0</v>
      </c>
      <c r="L390" s="27">
        <v>389</v>
      </c>
      <c r="O390" s="27">
        <v>389</v>
      </c>
      <c r="Q390" s="27">
        <v>0</v>
      </c>
      <c r="R390" s="27">
        <v>389</v>
      </c>
    </row>
    <row r="391" spans="3:18">
      <c r="C391" s="27">
        <v>390</v>
      </c>
      <c r="E391" s="27">
        <v>0</v>
      </c>
      <c r="F391" s="27">
        <v>390</v>
      </c>
      <c r="I391" s="27">
        <v>390</v>
      </c>
      <c r="K391" s="27">
        <v>0</v>
      </c>
      <c r="L391" s="27">
        <v>390</v>
      </c>
      <c r="O391" s="27">
        <v>390</v>
      </c>
      <c r="Q391" s="27">
        <v>0</v>
      </c>
      <c r="R391" s="27">
        <v>390</v>
      </c>
    </row>
    <row r="392" spans="3:18">
      <c r="C392" s="27">
        <v>391</v>
      </c>
      <c r="E392" s="27">
        <v>0</v>
      </c>
      <c r="F392" s="27">
        <v>391</v>
      </c>
      <c r="I392" s="27">
        <v>391</v>
      </c>
      <c r="K392" s="27">
        <v>0</v>
      </c>
      <c r="L392" s="27">
        <v>391</v>
      </c>
      <c r="O392" s="27">
        <v>391</v>
      </c>
      <c r="Q392" s="27">
        <v>0</v>
      </c>
      <c r="R392" s="27">
        <v>391</v>
      </c>
    </row>
    <row r="393" spans="3:18">
      <c r="C393" s="27">
        <v>392</v>
      </c>
      <c r="E393" s="27">
        <v>0</v>
      </c>
      <c r="F393" s="27">
        <v>392</v>
      </c>
      <c r="I393" s="27">
        <v>392</v>
      </c>
      <c r="K393" s="27">
        <v>0</v>
      </c>
      <c r="L393" s="27">
        <v>392</v>
      </c>
      <c r="O393" s="27">
        <v>392</v>
      </c>
      <c r="Q393" s="27">
        <v>0</v>
      </c>
      <c r="R393" s="27">
        <v>392</v>
      </c>
    </row>
    <row r="394" spans="3:18">
      <c r="C394" s="27">
        <v>393</v>
      </c>
      <c r="E394" s="27">
        <v>0</v>
      </c>
      <c r="F394" s="27">
        <v>393</v>
      </c>
      <c r="I394" s="27">
        <v>393</v>
      </c>
      <c r="K394" s="27">
        <v>0</v>
      </c>
      <c r="L394" s="27">
        <v>393</v>
      </c>
      <c r="O394" s="27">
        <v>393</v>
      </c>
      <c r="Q394" s="27">
        <v>0</v>
      </c>
      <c r="R394" s="27">
        <v>393</v>
      </c>
    </row>
    <row r="395" spans="3:18">
      <c r="C395" s="27">
        <v>394</v>
      </c>
      <c r="E395" s="27">
        <v>0</v>
      </c>
      <c r="F395" s="27">
        <v>394</v>
      </c>
      <c r="I395" s="27">
        <v>394</v>
      </c>
      <c r="K395" s="27">
        <v>0</v>
      </c>
      <c r="L395" s="27">
        <v>394</v>
      </c>
      <c r="O395" s="27">
        <v>394</v>
      </c>
      <c r="Q395" s="27">
        <v>0</v>
      </c>
      <c r="R395" s="27">
        <v>394</v>
      </c>
    </row>
    <row r="396" spans="3:18">
      <c r="C396" s="27">
        <v>395</v>
      </c>
      <c r="E396" s="27">
        <v>0</v>
      </c>
      <c r="F396" s="27">
        <v>395</v>
      </c>
      <c r="I396" s="27">
        <v>395</v>
      </c>
      <c r="K396" s="27">
        <v>0</v>
      </c>
      <c r="L396" s="27">
        <v>395</v>
      </c>
      <c r="O396" s="27">
        <v>395</v>
      </c>
      <c r="Q396" s="27">
        <v>0</v>
      </c>
      <c r="R396" s="27">
        <v>395</v>
      </c>
    </row>
    <row r="397" spans="3:18">
      <c r="C397" s="27">
        <v>396</v>
      </c>
      <c r="E397" s="27">
        <v>0</v>
      </c>
      <c r="F397" s="27">
        <v>396</v>
      </c>
      <c r="I397" s="27">
        <v>396</v>
      </c>
      <c r="K397" s="27">
        <v>0</v>
      </c>
      <c r="L397" s="27">
        <v>396</v>
      </c>
      <c r="O397" s="27">
        <v>396</v>
      </c>
      <c r="Q397" s="27">
        <v>0</v>
      </c>
      <c r="R397" s="27">
        <v>396</v>
      </c>
    </row>
    <row r="398" spans="3:18">
      <c r="C398" s="27">
        <v>397</v>
      </c>
      <c r="E398" s="27">
        <v>0</v>
      </c>
      <c r="F398" s="27">
        <v>397</v>
      </c>
      <c r="I398" s="27">
        <v>397</v>
      </c>
      <c r="K398" s="27">
        <v>0</v>
      </c>
      <c r="L398" s="27">
        <v>397</v>
      </c>
      <c r="O398" s="27">
        <v>397</v>
      </c>
      <c r="Q398" s="27">
        <v>0</v>
      </c>
      <c r="R398" s="27">
        <v>397</v>
      </c>
    </row>
    <row r="399" spans="3:18">
      <c r="C399" s="27">
        <v>398</v>
      </c>
      <c r="E399" s="27">
        <v>0</v>
      </c>
      <c r="F399" s="27">
        <v>398</v>
      </c>
      <c r="I399" s="27">
        <v>398</v>
      </c>
      <c r="K399" s="27">
        <v>0</v>
      </c>
      <c r="L399" s="27">
        <v>398</v>
      </c>
      <c r="O399" s="27">
        <v>398</v>
      </c>
      <c r="Q399" s="27">
        <v>0</v>
      </c>
      <c r="R399" s="27">
        <v>398</v>
      </c>
    </row>
    <row r="400" spans="3:18">
      <c r="C400" s="27">
        <v>399</v>
      </c>
      <c r="E400" s="27">
        <v>0</v>
      </c>
      <c r="F400" s="27">
        <v>399</v>
      </c>
      <c r="I400" s="27">
        <v>399</v>
      </c>
      <c r="K400" s="27">
        <v>0</v>
      </c>
      <c r="L400" s="27">
        <v>399</v>
      </c>
      <c r="O400" s="27">
        <v>399</v>
      </c>
      <c r="Q400" s="27">
        <v>0</v>
      </c>
      <c r="R400" s="27">
        <v>399</v>
      </c>
    </row>
    <row r="401" spans="3:18">
      <c r="C401" s="27">
        <v>400</v>
      </c>
      <c r="E401" s="27">
        <v>0</v>
      </c>
      <c r="F401" s="27">
        <v>400</v>
      </c>
      <c r="I401" s="27">
        <v>400</v>
      </c>
      <c r="K401" s="27">
        <v>0</v>
      </c>
      <c r="L401" s="27">
        <v>400</v>
      </c>
      <c r="O401" s="27">
        <v>400</v>
      </c>
      <c r="Q401" s="27">
        <v>0</v>
      </c>
      <c r="R401" s="27">
        <v>400</v>
      </c>
    </row>
    <row r="402" spans="3:18">
      <c r="C402" s="27">
        <v>401</v>
      </c>
      <c r="E402" s="27">
        <v>0</v>
      </c>
      <c r="F402" s="27">
        <v>401</v>
      </c>
      <c r="I402" s="27">
        <v>401</v>
      </c>
      <c r="K402" s="27">
        <v>0</v>
      </c>
      <c r="L402" s="27">
        <v>401</v>
      </c>
      <c r="O402" s="27">
        <v>401</v>
      </c>
      <c r="Q402" s="27">
        <v>0</v>
      </c>
      <c r="R402" s="27">
        <v>401</v>
      </c>
    </row>
    <row r="403" spans="3:18">
      <c r="C403" s="27">
        <v>402</v>
      </c>
      <c r="E403" s="27">
        <v>0</v>
      </c>
      <c r="F403" s="27">
        <v>402</v>
      </c>
      <c r="I403" s="27">
        <v>402</v>
      </c>
      <c r="K403" s="27">
        <v>0</v>
      </c>
      <c r="L403" s="27">
        <v>402</v>
      </c>
      <c r="O403" s="27">
        <v>402</v>
      </c>
      <c r="Q403" s="27">
        <v>0</v>
      </c>
      <c r="R403" s="27">
        <v>402</v>
      </c>
    </row>
    <row r="404" spans="3:18">
      <c r="C404" s="27">
        <v>403</v>
      </c>
      <c r="E404" s="27">
        <v>0</v>
      </c>
      <c r="F404" s="27">
        <v>403</v>
      </c>
      <c r="I404" s="27">
        <v>403</v>
      </c>
      <c r="K404" s="27">
        <v>0</v>
      </c>
      <c r="L404" s="27">
        <v>403</v>
      </c>
      <c r="O404" s="27">
        <v>403</v>
      </c>
      <c r="Q404" s="27">
        <v>0</v>
      </c>
      <c r="R404" s="27">
        <v>403</v>
      </c>
    </row>
    <row r="405" spans="3:18">
      <c r="C405" s="27">
        <v>404</v>
      </c>
      <c r="E405" s="27">
        <v>0</v>
      </c>
      <c r="F405" s="27">
        <v>404</v>
      </c>
      <c r="I405" s="27">
        <v>404</v>
      </c>
      <c r="K405" s="27">
        <v>0</v>
      </c>
      <c r="L405" s="27">
        <v>404</v>
      </c>
      <c r="O405" s="27">
        <v>404</v>
      </c>
      <c r="Q405" s="27">
        <v>0</v>
      </c>
      <c r="R405" s="27">
        <v>404</v>
      </c>
    </row>
    <row r="406" spans="3:18">
      <c r="C406" s="27">
        <v>405</v>
      </c>
      <c r="E406" s="27">
        <v>0</v>
      </c>
      <c r="F406" s="27">
        <v>405</v>
      </c>
      <c r="I406" s="27">
        <v>405</v>
      </c>
      <c r="K406" s="27">
        <v>0</v>
      </c>
      <c r="L406" s="27">
        <v>405</v>
      </c>
      <c r="O406" s="27">
        <v>405</v>
      </c>
      <c r="Q406" s="27">
        <v>0</v>
      </c>
      <c r="R406" s="27">
        <v>405</v>
      </c>
    </row>
    <row r="407" spans="3:18">
      <c r="C407" s="27">
        <v>406</v>
      </c>
      <c r="E407" s="27">
        <v>0</v>
      </c>
      <c r="F407" s="27">
        <v>406</v>
      </c>
      <c r="I407" s="27">
        <v>406</v>
      </c>
      <c r="K407" s="27">
        <v>0</v>
      </c>
      <c r="L407" s="27">
        <v>406</v>
      </c>
      <c r="O407" s="27">
        <v>406</v>
      </c>
      <c r="Q407" s="27">
        <v>0</v>
      </c>
      <c r="R407" s="27">
        <v>406</v>
      </c>
    </row>
    <row r="408" spans="3:18">
      <c r="C408" s="27">
        <v>407</v>
      </c>
      <c r="E408" s="27">
        <v>0</v>
      </c>
      <c r="F408" s="27">
        <v>407</v>
      </c>
      <c r="I408" s="27">
        <v>407</v>
      </c>
      <c r="K408" s="27">
        <v>0</v>
      </c>
      <c r="L408" s="27">
        <v>407</v>
      </c>
      <c r="O408" s="27">
        <v>407</v>
      </c>
      <c r="Q408" s="27">
        <v>0</v>
      </c>
      <c r="R408" s="27">
        <v>407</v>
      </c>
    </row>
    <row r="409" spans="3:18">
      <c r="C409" s="27">
        <v>408</v>
      </c>
      <c r="E409" s="27">
        <v>0</v>
      </c>
      <c r="F409" s="27">
        <v>408</v>
      </c>
      <c r="I409" s="27">
        <v>408</v>
      </c>
      <c r="K409" s="27">
        <v>0</v>
      </c>
      <c r="L409" s="27">
        <v>408</v>
      </c>
      <c r="O409" s="27">
        <v>408</v>
      </c>
      <c r="Q409" s="27">
        <v>0</v>
      </c>
      <c r="R409" s="27">
        <v>408</v>
      </c>
    </row>
    <row r="410" spans="3:18">
      <c r="C410" s="27">
        <v>409</v>
      </c>
      <c r="E410" s="27">
        <v>0</v>
      </c>
      <c r="F410" s="27">
        <v>409</v>
      </c>
      <c r="I410" s="27">
        <v>409</v>
      </c>
      <c r="K410" s="27">
        <v>0</v>
      </c>
      <c r="L410" s="27">
        <v>409</v>
      </c>
      <c r="O410" s="27">
        <v>409</v>
      </c>
      <c r="Q410" s="27">
        <v>0</v>
      </c>
      <c r="R410" s="27">
        <v>409</v>
      </c>
    </row>
    <row r="411" spans="3:18">
      <c r="C411" s="27">
        <v>410</v>
      </c>
      <c r="E411" s="27">
        <v>0</v>
      </c>
      <c r="F411" s="27">
        <v>410</v>
      </c>
      <c r="I411" s="27">
        <v>410</v>
      </c>
      <c r="K411" s="27">
        <v>0</v>
      </c>
      <c r="L411" s="27">
        <v>410</v>
      </c>
      <c r="O411" s="27">
        <v>410</v>
      </c>
      <c r="Q411" s="27">
        <v>0</v>
      </c>
      <c r="R411" s="27">
        <v>410</v>
      </c>
    </row>
    <row r="412" spans="3:18">
      <c r="C412" s="27">
        <v>411</v>
      </c>
      <c r="E412" s="27">
        <v>0</v>
      </c>
      <c r="F412" s="27">
        <v>411</v>
      </c>
      <c r="I412" s="27">
        <v>411</v>
      </c>
      <c r="K412" s="27">
        <v>0</v>
      </c>
      <c r="L412" s="27">
        <v>411</v>
      </c>
      <c r="O412" s="27">
        <v>411</v>
      </c>
      <c r="Q412" s="27">
        <v>0</v>
      </c>
      <c r="R412" s="27">
        <v>411</v>
      </c>
    </row>
    <row r="413" spans="3:18">
      <c r="C413" s="27">
        <v>412</v>
      </c>
      <c r="E413" s="27">
        <v>0</v>
      </c>
      <c r="F413" s="27">
        <v>412</v>
      </c>
      <c r="I413" s="27">
        <v>412</v>
      </c>
      <c r="K413" s="27">
        <v>0</v>
      </c>
      <c r="L413" s="27">
        <v>412</v>
      </c>
      <c r="O413" s="27">
        <v>412</v>
      </c>
      <c r="Q413" s="27">
        <v>0</v>
      </c>
      <c r="R413" s="27">
        <v>412</v>
      </c>
    </row>
    <row r="414" spans="3:18">
      <c r="C414" s="27">
        <v>413</v>
      </c>
      <c r="E414" s="27">
        <v>0</v>
      </c>
      <c r="F414" s="27">
        <v>413</v>
      </c>
      <c r="I414" s="27">
        <v>413</v>
      </c>
      <c r="K414" s="27">
        <v>0</v>
      </c>
      <c r="L414" s="27">
        <v>413</v>
      </c>
      <c r="O414" s="27">
        <v>413</v>
      </c>
      <c r="Q414" s="27">
        <v>0</v>
      </c>
      <c r="R414" s="27">
        <v>413</v>
      </c>
    </row>
    <row r="415" spans="3:18">
      <c r="C415" s="27">
        <v>414</v>
      </c>
      <c r="E415" s="27">
        <v>0</v>
      </c>
      <c r="F415" s="27">
        <v>414</v>
      </c>
      <c r="I415" s="27">
        <v>414</v>
      </c>
      <c r="K415" s="27">
        <v>0</v>
      </c>
      <c r="L415" s="27">
        <v>414</v>
      </c>
      <c r="O415" s="27">
        <v>414</v>
      </c>
      <c r="Q415" s="27">
        <v>0</v>
      </c>
      <c r="R415" s="27">
        <v>414</v>
      </c>
    </row>
    <row r="416" spans="3:18">
      <c r="C416" s="27">
        <v>415</v>
      </c>
      <c r="E416" s="27">
        <v>0</v>
      </c>
      <c r="F416" s="27">
        <v>415</v>
      </c>
      <c r="I416" s="27">
        <v>415</v>
      </c>
      <c r="K416" s="27">
        <v>0</v>
      </c>
      <c r="L416" s="27">
        <v>415</v>
      </c>
      <c r="O416" s="27">
        <v>415</v>
      </c>
      <c r="Q416" s="27">
        <v>0</v>
      </c>
      <c r="R416" s="27">
        <v>415</v>
      </c>
    </row>
    <row r="417" spans="3:18">
      <c r="C417" s="27">
        <v>416</v>
      </c>
      <c r="E417" s="27">
        <v>0</v>
      </c>
      <c r="F417" s="27">
        <v>416</v>
      </c>
      <c r="I417" s="27">
        <v>416</v>
      </c>
      <c r="K417" s="27">
        <v>0</v>
      </c>
      <c r="L417" s="27">
        <v>416</v>
      </c>
      <c r="O417" s="27">
        <v>416</v>
      </c>
      <c r="Q417" s="27">
        <v>0</v>
      </c>
      <c r="R417" s="27">
        <v>416</v>
      </c>
    </row>
    <row r="418" spans="3:18">
      <c r="C418" s="27">
        <v>417</v>
      </c>
      <c r="E418" s="27">
        <v>0</v>
      </c>
      <c r="F418" s="27">
        <v>417</v>
      </c>
      <c r="I418" s="27">
        <v>417</v>
      </c>
      <c r="K418" s="27">
        <v>0</v>
      </c>
      <c r="L418" s="27">
        <v>417</v>
      </c>
      <c r="O418" s="27">
        <v>417</v>
      </c>
      <c r="Q418" s="27">
        <v>0</v>
      </c>
      <c r="R418" s="27">
        <v>417</v>
      </c>
    </row>
    <row r="419" spans="3:18">
      <c r="C419" s="27">
        <v>418</v>
      </c>
      <c r="E419" s="27">
        <v>0</v>
      </c>
      <c r="F419" s="27">
        <v>418</v>
      </c>
      <c r="I419" s="27">
        <v>418</v>
      </c>
      <c r="K419" s="27">
        <v>0</v>
      </c>
      <c r="L419" s="27">
        <v>418</v>
      </c>
      <c r="O419" s="27">
        <v>418</v>
      </c>
      <c r="Q419" s="27">
        <v>0</v>
      </c>
      <c r="R419" s="27">
        <v>418</v>
      </c>
    </row>
    <row r="420" spans="3:18">
      <c r="C420" s="27">
        <v>419</v>
      </c>
      <c r="E420" s="27">
        <v>0</v>
      </c>
      <c r="F420" s="27">
        <v>419</v>
      </c>
      <c r="I420" s="27">
        <v>419</v>
      </c>
      <c r="K420" s="27">
        <v>0</v>
      </c>
      <c r="L420" s="27">
        <v>419</v>
      </c>
      <c r="O420" s="27">
        <v>419</v>
      </c>
      <c r="Q420" s="27">
        <v>0</v>
      </c>
      <c r="R420" s="27">
        <v>419</v>
      </c>
    </row>
    <row r="421" spans="3:18">
      <c r="C421" s="27">
        <v>420</v>
      </c>
      <c r="E421" s="27">
        <v>0</v>
      </c>
      <c r="F421" s="27">
        <v>420</v>
      </c>
      <c r="I421" s="27">
        <v>420</v>
      </c>
      <c r="K421" s="27">
        <v>0</v>
      </c>
      <c r="L421" s="27">
        <v>420</v>
      </c>
      <c r="O421" s="27">
        <v>420</v>
      </c>
      <c r="Q421" s="27">
        <v>0</v>
      </c>
      <c r="R421" s="27">
        <v>420</v>
      </c>
    </row>
    <row r="422" spans="3:18">
      <c r="C422" s="27">
        <v>421</v>
      </c>
      <c r="E422" s="27">
        <v>0</v>
      </c>
      <c r="F422" s="27">
        <v>421</v>
      </c>
      <c r="I422" s="27">
        <v>421</v>
      </c>
      <c r="K422" s="27">
        <v>0</v>
      </c>
      <c r="L422" s="27">
        <v>421</v>
      </c>
      <c r="O422" s="27">
        <v>421</v>
      </c>
      <c r="Q422" s="27">
        <v>0</v>
      </c>
      <c r="R422" s="27">
        <v>421</v>
      </c>
    </row>
    <row r="423" spans="3:18">
      <c r="C423" s="27">
        <v>422</v>
      </c>
      <c r="E423" s="27">
        <v>0</v>
      </c>
      <c r="F423" s="27">
        <v>422</v>
      </c>
      <c r="I423" s="27">
        <v>422</v>
      </c>
      <c r="K423" s="27">
        <v>0</v>
      </c>
      <c r="L423" s="27">
        <v>422</v>
      </c>
      <c r="O423" s="27">
        <v>422</v>
      </c>
      <c r="Q423" s="27">
        <v>0</v>
      </c>
      <c r="R423" s="27">
        <v>422</v>
      </c>
    </row>
    <row r="424" spans="3:18">
      <c r="C424" s="27">
        <v>423</v>
      </c>
      <c r="E424" s="27">
        <v>0</v>
      </c>
      <c r="F424" s="27">
        <v>423</v>
      </c>
      <c r="I424" s="27">
        <v>423</v>
      </c>
      <c r="K424" s="27">
        <v>0</v>
      </c>
      <c r="L424" s="27">
        <v>423</v>
      </c>
      <c r="O424" s="27">
        <v>423</v>
      </c>
      <c r="Q424" s="27">
        <v>0</v>
      </c>
      <c r="R424" s="27">
        <v>423</v>
      </c>
    </row>
    <row r="425" spans="3:18">
      <c r="C425" s="27">
        <v>424</v>
      </c>
      <c r="E425" s="27">
        <v>0</v>
      </c>
      <c r="F425" s="27">
        <v>424</v>
      </c>
      <c r="I425" s="27">
        <v>424</v>
      </c>
      <c r="K425" s="27">
        <v>0</v>
      </c>
      <c r="L425" s="27">
        <v>424</v>
      </c>
      <c r="O425" s="27">
        <v>424</v>
      </c>
      <c r="Q425" s="27">
        <v>0</v>
      </c>
      <c r="R425" s="27">
        <v>424</v>
      </c>
    </row>
    <row r="426" spans="3:18">
      <c r="C426" s="27">
        <v>425</v>
      </c>
      <c r="E426" s="27">
        <v>0</v>
      </c>
      <c r="F426" s="27">
        <v>425</v>
      </c>
      <c r="I426" s="27">
        <v>425</v>
      </c>
      <c r="K426" s="27">
        <v>0</v>
      </c>
      <c r="L426" s="27">
        <v>425</v>
      </c>
      <c r="O426" s="27">
        <v>425</v>
      </c>
      <c r="Q426" s="27">
        <v>0</v>
      </c>
      <c r="R426" s="27">
        <v>425</v>
      </c>
    </row>
    <row r="427" spans="3:18">
      <c r="C427" s="27">
        <v>426</v>
      </c>
      <c r="E427" s="27">
        <v>0</v>
      </c>
      <c r="F427" s="27">
        <v>426</v>
      </c>
      <c r="I427" s="27">
        <v>426</v>
      </c>
      <c r="K427" s="27">
        <v>0</v>
      </c>
      <c r="L427" s="27">
        <v>426</v>
      </c>
      <c r="O427" s="27">
        <v>426</v>
      </c>
      <c r="Q427" s="27">
        <v>0</v>
      </c>
      <c r="R427" s="27">
        <v>426</v>
      </c>
    </row>
    <row r="428" spans="3:18">
      <c r="C428" s="27">
        <v>427</v>
      </c>
      <c r="E428" s="27">
        <v>0</v>
      </c>
      <c r="F428" s="27">
        <v>427</v>
      </c>
      <c r="I428" s="27">
        <v>427</v>
      </c>
      <c r="K428" s="27">
        <v>0</v>
      </c>
      <c r="L428" s="27">
        <v>427</v>
      </c>
      <c r="O428" s="27">
        <v>427</v>
      </c>
      <c r="Q428" s="27">
        <v>0</v>
      </c>
      <c r="R428" s="27">
        <v>427</v>
      </c>
    </row>
    <row r="429" spans="3:18">
      <c r="C429" s="27">
        <v>428</v>
      </c>
      <c r="E429" s="27">
        <v>0</v>
      </c>
      <c r="F429" s="27">
        <v>428</v>
      </c>
      <c r="I429" s="27">
        <v>428</v>
      </c>
      <c r="K429" s="27">
        <v>0</v>
      </c>
      <c r="L429" s="27">
        <v>428</v>
      </c>
      <c r="O429" s="27">
        <v>428</v>
      </c>
      <c r="Q429" s="27">
        <v>0</v>
      </c>
      <c r="R429" s="27">
        <v>428</v>
      </c>
    </row>
    <row r="430" spans="3:18">
      <c r="C430" s="27">
        <v>429</v>
      </c>
      <c r="E430" s="27">
        <v>0</v>
      </c>
      <c r="F430" s="27">
        <v>429</v>
      </c>
      <c r="I430" s="27">
        <v>429</v>
      </c>
      <c r="K430" s="27">
        <v>0</v>
      </c>
      <c r="L430" s="27">
        <v>429</v>
      </c>
      <c r="O430" s="27">
        <v>429</v>
      </c>
      <c r="Q430" s="27">
        <v>0</v>
      </c>
      <c r="R430" s="27">
        <v>429</v>
      </c>
    </row>
    <row r="431" spans="3:18">
      <c r="C431" s="27">
        <v>430</v>
      </c>
      <c r="E431" s="27">
        <v>0</v>
      </c>
      <c r="F431" s="27">
        <v>430</v>
      </c>
      <c r="I431" s="27">
        <v>430</v>
      </c>
      <c r="K431" s="27">
        <v>0</v>
      </c>
      <c r="L431" s="27">
        <v>430</v>
      </c>
      <c r="O431" s="27">
        <v>430</v>
      </c>
      <c r="Q431" s="27">
        <v>0</v>
      </c>
      <c r="R431" s="27">
        <v>430</v>
      </c>
    </row>
    <row r="432" spans="3:18">
      <c r="C432" s="27">
        <v>431</v>
      </c>
      <c r="E432" s="27">
        <v>0</v>
      </c>
      <c r="F432" s="27">
        <v>431</v>
      </c>
      <c r="I432" s="27">
        <v>431</v>
      </c>
      <c r="K432" s="27">
        <v>0</v>
      </c>
      <c r="L432" s="27">
        <v>431</v>
      </c>
      <c r="O432" s="27">
        <v>431</v>
      </c>
      <c r="Q432" s="27">
        <v>0</v>
      </c>
      <c r="R432" s="27">
        <v>431</v>
      </c>
    </row>
    <row r="433" spans="3:18">
      <c r="C433" s="27">
        <v>432</v>
      </c>
      <c r="E433" s="27">
        <v>0</v>
      </c>
      <c r="F433" s="27">
        <v>432</v>
      </c>
      <c r="I433" s="27">
        <v>432</v>
      </c>
      <c r="K433" s="27">
        <v>0</v>
      </c>
      <c r="L433" s="27">
        <v>432</v>
      </c>
      <c r="O433" s="27">
        <v>432</v>
      </c>
      <c r="Q433" s="27">
        <v>0</v>
      </c>
      <c r="R433" s="27">
        <v>432</v>
      </c>
    </row>
    <row r="434" spans="3:18">
      <c r="C434" s="27">
        <v>433</v>
      </c>
      <c r="E434" s="27">
        <v>0</v>
      </c>
      <c r="F434" s="27">
        <v>433</v>
      </c>
      <c r="I434" s="27">
        <v>433</v>
      </c>
      <c r="K434" s="27">
        <v>0</v>
      </c>
      <c r="L434" s="27">
        <v>433</v>
      </c>
      <c r="O434" s="27">
        <v>433</v>
      </c>
      <c r="Q434" s="27">
        <v>0</v>
      </c>
      <c r="R434" s="27">
        <v>433</v>
      </c>
    </row>
    <row r="435" spans="3:18">
      <c r="C435" s="27">
        <v>434</v>
      </c>
      <c r="E435" s="27">
        <v>0</v>
      </c>
      <c r="F435" s="27">
        <v>434</v>
      </c>
      <c r="I435" s="27">
        <v>434</v>
      </c>
      <c r="K435" s="27">
        <v>0</v>
      </c>
      <c r="L435" s="27">
        <v>434</v>
      </c>
      <c r="O435" s="27">
        <v>434</v>
      </c>
      <c r="Q435" s="27">
        <v>0</v>
      </c>
      <c r="R435" s="27">
        <v>434</v>
      </c>
    </row>
    <row r="436" spans="3:18">
      <c r="C436" s="27">
        <v>435</v>
      </c>
      <c r="E436" s="27">
        <v>0</v>
      </c>
      <c r="F436" s="27">
        <v>435</v>
      </c>
      <c r="I436" s="27">
        <v>435</v>
      </c>
      <c r="K436" s="27">
        <v>0</v>
      </c>
      <c r="L436" s="27">
        <v>435</v>
      </c>
      <c r="O436" s="27">
        <v>435</v>
      </c>
      <c r="Q436" s="27">
        <v>0</v>
      </c>
      <c r="R436" s="27">
        <v>435</v>
      </c>
    </row>
    <row r="437" spans="3:18">
      <c r="C437" s="27">
        <v>436</v>
      </c>
      <c r="E437" s="27">
        <v>0</v>
      </c>
      <c r="F437" s="27">
        <v>436</v>
      </c>
      <c r="I437" s="27">
        <v>436</v>
      </c>
      <c r="K437" s="27">
        <v>0</v>
      </c>
      <c r="L437" s="27">
        <v>436</v>
      </c>
      <c r="O437" s="27">
        <v>436</v>
      </c>
      <c r="Q437" s="27">
        <v>0</v>
      </c>
      <c r="R437" s="27">
        <v>436</v>
      </c>
    </row>
    <row r="438" spans="3:18">
      <c r="C438" s="27">
        <v>437</v>
      </c>
      <c r="E438" s="27">
        <v>0</v>
      </c>
      <c r="F438" s="27">
        <v>437</v>
      </c>
      <c r="I438" s="27">
        <v>437</v>
      </c>
      <c r="K438" s="27">
        <v>0</v>
      </c>
      <c r="L438" s="27">
        <v>437</v>
      </c>
      <c r="O438" s="27">
        <v>437</v>
      </c>
      <c r="Q438" s="27">
        <v>0</v>
      </c>
      <c r="R438" s="27">
        <v>437</v>
      </c>
    </row>
    <row r="439" spans="3:18">
      <c r="C439" s="27">
        <v>438</v>
      </c>
      <c r="E439" s="27">
        <v>0</v>
      </c>
      <c r="F439" s="27">
        <v>438</v>
      </c>
      <c r="I439" s="27">
        <v>438</v>
      </c>
      <c r="K439" s="27">
        <v>0</v>
      </c>
      <c r="L439" s="27">
        <v>438</v>
      </c>
      <c r="O439" s="27">
        <v>438</v>
      </c>
      <c r="Q439" s="27">
        <v>0</v>
      </c>
      <c r="R439" s="27">
        <v>438</v>
      </c>
    </row>
    <row r="440" spans="3:18">
      <c r="C440" s="27">
        <v>439</v>
      </c>
      <c r="E440" s="27">
        <v>0</v>
      </c>
      <c r="F440" s="27">
        <v>439</v>
      </c>
      <c r="I440" s="27">
        <v>439</v>
      </c>
      <c r="K440" s="27">
        <v>0</v>
      </c>
      <c r="L440" s="27">
        <v>439</v>
      </c>
      <c r="O440" s="27">
        <v>439</v>
      </c>
      <c r="Q440" s="27">
        <v>0</v>
      </c>
      <c r="R440" s="27">
        <v>439</v>
      </c>
    </row>
    <row r="441" spans="3:18">
      <c r="C441" s="27">
        <v>440</v>
      </c>
      <c r="E441" s="27">
        <v>0</v>
      </c>
      <c r="F441" s="27">
        <v>440</v>
      </c>
      <c r="I441" s="27">
        <v>440</v>
      </c>
      <c r="K441" s="27">
        <v>0</v>
      </c>
      <c r="L441" s="27">
        <v>440</v>
      </c>
      <c r="O441" s="27">
        <v>440</v>
      </c>
      <c r="Q441" s="27">
        <v>0</v>
      </c>
      <c r="R441" s="27">
        <v>440</v>
      </c>
    </row>
    <row r="442" spans="3:18">
      <c r="C442" s="27">
        <v>441</v>
      </c>
      <c r="E442" s="27">
        <v>0</v>
      </c>
      <c r="F442" s="27">
        <v>441</v>
      </c>
      <c r="I442" s="27">
        <v>441</v>
      </c>
      <c r="K442" s="27">
        <v>0</v>
      </c>
      <c r="L442" s="27">
        <v>441</v>
      </c>
      <c r="O442" s="27">
        <v>441</v>
      </c>
      <c r="Q442" s="27">
        <v>0</v>
      </c>
      <c r="R442" s="27">
        <v>441</v>
      </c>
    </row>
    <row r="443" spans="3:18">
      <c r="C443" s="27">
        <v>442</v>
      </c>
      <c r="E443" s="27">
        <v>0</v>
      </c>
      <c r="F443" s="27">
        <v>442</v>
      </c>
      <c r="I443" s="27">
        <v>442</v>
      </c>
      <c r="K443" s="27">
        <v>0</v>
      </c>
      <c r="L443" s="27">
        <v>442</v>
      </c>
      <c r="O443" s="27">
        <v>442</v>
      </c>
      <c r="Q443" s="27">
        <v>0</v>
      </c>
      <c r="R443" s="27">
        <v>442</v>
      </c>
    </row>
    <row r="444" spans="3:18">
      <c r="C444" s="27">
        <v>443</v>
      </c>
      <c r="E444" s="27">
        <v>0</v>
      </c>
      <c r="F444" s="27">
        <v>443</v>
      </c>
      <c r="I444" s="27">
        <v>443</v>
      </c>
      <c r="K444" s="27">
        <v>0</v>
      </c>
      <c r="L444" s="27">
        <v>443</v>
      </c>
      <c r="O444" s="27">
        <v>443</v>
      </c>
      <c r="Q444" s="27">
        <v>0</v>
      </c>
      <c r="R444" s="27">
        <v>443</v>
      </c>
    </row>
    <row r="445" spans="3:18">
      <c r="C445" s="27">
        <v>444</v>
      </c>
      <c r="E445" s="27">
        <v>0</v>
      </c>
      <c r="F445" s="27">
        <v>444</v>
      </c>
      <c r="I445" s="27">
        <v>444</v>
      </c>
      <c r="K445" s="27">
        <v>0</v>
      </c>
      <c r="L445" s="27">
        <v>444</v>
      </c>
      <c r="O445" s="27">
        <v>444</v>
      </c>
      <c r="Q445" s="27">
        <v>0</v>
      </c>
      <c r="R445" s="27">
        <v>444</v>
      </c>
    </row>
    <row r="446" spans="3:18">
      <c r="C446" s="27">
        <v>445</v>
      </c>
      <c r="E446" s="27">
        <v>0</v>
      </c>
      <c r="F446" s="27">
        <v>445</v>
      </c>
      <c r="I446" s="27">
        <v>445</v>
      </c>
      <c r="K446" s="27">
        <v>0</v>
      </c>
      <c r="L446" s="27">
        <v>445</v>
      </c>
      <c r="O446" s="27">
        <v>445</v>
      </c>
      <c r="Q446" s="27">
        <v>0</v>
      </c>
      <c r="R446" s="27">
        <v>445</v>
      </c>
    </row>
    <row r="447" spans="3:18">
      <c r="C447" s="27">
        <v>446</v>
      </c>
      <c r="E447" s="27">
        <v>0</v>
      </c>
      <c r="F447" s="27">
        <v>446</v>
      </c>
      <c r="I447" s="27">
        <v>446</v>
      </c>
      <c r="K447" s="27">
        <v>0</v>
      </c>
      <c r="L447" s="27">
        <v>446</v>
      </c>
      <c r="O447" s="27">
        <v>446</v>
      </c>
      <c r="Q447" s="27">
        <v>0</v>
      </c>
      <c r="R447" s="27">
        <v>446</v>
      </c>
    </row>
    <row r="448" spans="3:18">
      <c r="C448" s="27">
        <v>447</v>
      </c>
      <c r="E448" s="27">
        <v>0</v>
      </c>
      <c r="F448" s="27">
        <v>447</v>
      </c>
      <c r="I448" s="27">
        <v>447</v>
      </c>
      <c r="K448" s="27">
        <v>0</v>
      </c>
      <c r="L448" s="27">
        <v>447</v>
      </c>
      <c r="O448" s="27">
        <v>447</v>
      </c>
      <c r="Q448" s="27">
        <v>0</v>
      </c>
      <c r="R448" s="27">
        <v>447</v>
      </c>
    </row>
    <row r="449" spans="3:18">
      <c r="C449" s="27">
        <v>448</v>
      </c>
      <c r="E449" s="27">
        <v>0</v>
      </c>
      <c r="F449" s="27">
        <v>448</v>
      </c>
      <c r="I449" s="27">
        <v>448</v>
      </c>
      <c r="K449" s="27">
        <v>0</v>
      </c>
      <c r="L449" s="27">
        <v>448</v>
      </c>
      <c r="O449" s="27">
        <v>448</v>
      </c>
      <c r="Q449" s="27">
        <v>0</v>
      </c>
      <c r="R449" s="27">
        <v>448</v>
      </c>
    </row>
    <row r="450" spans="3:18">
      <c r="C450" s="27">
        <v>449</v>
      </c>
      <c r="E450" s="27">
        <v>0</v>
      </c>
      <c r="F450" s="27">
        <v>449</v>
      </c>
      <c r="I450" s="27">
        <v>449</v>
      </c>
      <c r="K450" s="27">
        <v>0</v>
      </c>
      <c r="L450" s="27">
        <v>449</v>
      </c>
      <c r="O450" s="27">
        <v>449</v>
      </c>
      <c r="Q450" s="27">
        <v>0</v>
      </c>
      <c r="R450" s="27">
        <v>449</v>
      </c>
    </row>
    <row r="451" spans="3:18">
      <c r="C451" s="27">
        <v>450</v>
      </c>
      <c r="E451" s="27">
        <v>0</v>
      </c>
      <c r="F451" s="27">
        <v>450</v>
      </c>
      <c r="I451" s="27">
        <v>450</v>
      </c>
      <c r="K451" s="27">
        <v>0</v>
      </c>
      <c r="L451" s="27">
        <v>450</v>
      </c>
      <c r="O451" s="27">
        <v>450</v>
      </c>
      <c r="Q451" s="27">
        <v>0</v>
      </c>
      <c r="R451" s="27">
        <v>450</v>
      </c>
    </row>
    <row r="452" spans="3:18">
      <c r="C452" s="27">
        <v>451</v>
      </c>
      <c r="E452" s="27">
        <v>0</v>
      </c>
      <c r="F452" s="27">
        <v>451</v>
      </c>
      <c r="I452" s="27">
        <v>451</v>
      </c>
      <c r="K452" s="27">
        <v>0</v>
      </c>
      <c r="L452" s="27">
        <v>451</v>
      </c>
      <c r="O452" s="27">
        <v>451</v>
      </c>
      <c r="Q452" s="27">
        <v>0</v>
      </c>
      <c r="R452" s="27">
        <v>451</v>
      </c>
    </row>
    <row r="453" spans="3:18">
      <c r="C453" s="27">
        <v>452</v>
      </c>
      <c r="E453" s="27">
        <v>0</v>
      </c>
      <c r="F453" s="27">
        <v>452</v>
      </c>
      <c r="I453" s="27">
        <v>452</v>
      </c>
      <c r="K453" s="27">
        <v>0</v>
      </c>
      <c r="L453" s="27">
        <v>452</v>
      </c>
      <c r="O453" s="27">
        <v>452</v>
      </c>
      <c r="Q453" s="27">
        <v>0</v>
      </c>
      <c r="R453" s="27">
        <v>452</v>
      </c>
    </row>
    <row r="454" spans="3:18">
      <c r="C454" s="27">
        <v>453</v>
      </c>
      <c r="E454" s="27">
        <v>0</v>
      </c>
      <c r="F454" s="27">
        <v>453</v>
      </c>
      <c r="I454" s="27">
        <v>453</v>
      </c>
      <c r="K454" s="27">
        <v>0</v>
      </c>
      <c r="L454" s="27">
        <v>453</v>
      </c>
      <c r="O454" s="27">
        <v>453</v>
      </c>
      <c r="Q454" s="27">
        <v>0</v>
      </c>
      <c r="R454" s="27">
        <v>453</v>
      </c>
    </row>
    <row r="455" spans="3:18">
      <c r="C455" s="27">
        <v>454</v>
      </c>
      <c r="E455" s="27">
        <v>0</v>
      </c>
      <c r="F455" s="27">
        <v>454</v>
      </c>
      <c r="I455" s="27">
        <v>454</v>
      </c>
      <c r="K455" s="27">
        <v>0</v>
      </c>
      <c r="L455" s="27">
        <v>454</v>
      </c>
      <c r="O455" s="27">
        <v>454</v>
      </c>
      <c r="Q455" s="27">
        <v>0</v>
      </c>
      <c r="R455" s="27">
        <v>454</v>
      </c>
    </row>
    <row r="456" spans="3:18">
      <c r="C456" s="27">
        <v>455</v>
      </c>
      <c r="E456" s="27">
        <v>0</v>
      </c>
      <c r="F456" s="27">
        <v>455</v>
      </c>
      <c r="I456" s="27">
        <v>455</v>
      </c>
      <c r="K456" s="27">
        <v>0</v>
      </c>
      <c r="L456" s="27">
        <v>455</v>
      </c>
      <c r="O456" s="27">
        <v>455</v>
      </c>
      <c r="Q456" s="27">
        <v>0</v>
      </c>
      <c r="R456" s="27">
        <v>455</v>
      </c>
    </row>
    <row r="457" spans="3:18">
      <c r="C457" s="27">
        <v>456</v>
      </c>
      <c r="E457" s="27">
        <v>0</v>
      </c>
      <c r="F457" s="27">
        <v>456</v>
      </c>
      <c r="I457" s="27">
        <v>456</v>
      </c>
      <c r="K457" s="27">
        <v>0</v>
      </c>
      <c r="L457" s="27">
        <v>456</v>
      </c>
      <c r="O457" s="27">
        <v>456</v>
      </c>
      <c r="Q457" s="27">
        <v>0</v>
      </c>
      <c r="R457" s="27">
        <v>456</v>
      </c>
    </row>
    <row r="458" spans="3:18">
      <c r="C458" s="27">
        <v>457</v>
      </c>
      <c r="E458" s="27">
        <v>0</v>
      </c>
      <c r="F458" s="27">
        <v>457</v>
      </c>
      <c r="I458" s="27">
        <v>457</v>
      </c>
      <c r="K458" s="27">
        <v>0</v>
      </c>
      <c r="L458" s="27">
        <v>457</v>
      </c>
      <c r="O458" s="27">
        <v>457</v>
      </c>
      <c r="Q458" s="27">
        <v>0</v>
      </c>
      <c r="R458" s="27">
        <v>457</v>
      </c>
    </row>
    <row r="459" spans="3:18">
      <c r="C459" s="27">
        <v>458</v>
      </c>
      <c r="E459" s="27">
        <v>0</v>
      </c>
      <c r="F459" s="27">
        <v>458</v>
      </c>
      <c r="I459" s="27">
        <v>458</v>
      </c>
      <c r="K459" s="27">
        <v>0</v>
      </c>
      <c r="L459" s="27">
        <v>458</v>
      </c>
      <c r="O459" s="27">
        <v>458</v>
      </c>
      <c r="Q459" s="27">
        <v>0</v>
      </c>
      <c r="R459" s="27">
        <v>458</v>
      </c>
    </row>
    <row r="460" spans="3:18">
      <c r="C460" s="27">
        <v>459</v>
      </c>
      <c r="E460" s="27">
        <v>0</v>
      </c>
      <c r="F460" s="27">
        <v>459</v>
      </c>
      <c r="I460" s="27">
        <v>459</v>
      </c>
      <c r="K460" s="27">
        <v>0</v>
      </c>
      <c r="L460" s="27">
        <v>459</v>
      </c>
      <c r="O460" s="27">
        <v>459</v>
      </c>
      <c r="Q460" s="27">
        <v>0</v>
      </c>
      <c r="R460" s="27">
        <v>459</v>
      </c>
    </row>
    <row r="461" spans="3:18">
      <c r="C461" s="27">
        <v>460</v>
      </c>
      <c r="E461" s="27">
        <v>0</v>
      </c>
      <c r="F461" s="27">
        <v>460</v>
      </c>
      <c r="I461" s="27">
        <v>460</v>
      </c>
      <c r="K461" s="27">
        <v>0</v>
      </c>
      <c r="L461" s="27">
        <v>460</v>
      </c>
      <c r="O461" s="27">
        <v>460</v>
      </c>
      <c r="Q461" s="27">
        <v>0</v>
      </c>
      <c r="R461" s="27">
        <v>460</v>
      </c>
    </row>
    <row r="462" spans="3:18">
      <c r="C462" s="27">
        <v>461</v>
      </c>
      <c r="E462" s="27">
        <v>0</v>
      </c>
      <c r="F462" s="27">
        <v>461</v>
      </c>
      <c r="I462" s="27">
        <v>461</v>
      </c>
      <c r="K462" s="27">
        <v>0</v>
      </c>
      <c r="L462" s="27">
        <v>461</v>
      </c>
      <c r="O462" s="27">
        <v>461</v>
      </c>
      <c r="Q462" s="27">
        <v>0</v>
      </c>
      <c r="R462" s="27">
        <v>461</v>
      </c>
    </row>
    <row r="463" spans="3:18">
      <c r="C463" s="27">
        <v>462</v>
      </c>
      <c r="E463" s="27">
        <v>0</v>
      </c>
      <c r="F463" s="27">
        <v>462</v>
      </c>
      <c r="I463" s="27">
        <v>462</v>
      </c>
      <c r="K463" s="27">
        <v>0</v>
      </c>
      <c r="L463" s="27">
        <v>462</v>
      </c>
      <c r="O463" s="27">
        <v>462</v>
      </c>
      <c r="Q463" s="27">
        <v>0</v>
      </c>
      <c r="R463" s="27">
        <v>462</v>
      </c>
    </row>
    <row r="464" spans="3:18">
      <c r="C464" s="27">
        <v>463</v>
      </c>
      <c r="E464" s="27">
        <v>0</v>
      </c>
      <c r="F464" s="27">
        <v>463</v>
      </c>
      <c r="I464" s="27">
        <v>463</v>
      </c>
      <c r="K464" s="27">
        <v>0</v>
      </c>
      <c r="L464" s="27">
        <v>463</v>
      </c>
      <c r="O464" s="27">
        <v>463</v>
      </c>
      <c r="Q464" s="27">
        <v>0</v>
      </c>
      <c r="R464" s="27">
        <v>463</v>
      </c>
    </row>
    <row r="465" spans="3:18">
      <c r="C465" s="27">
        <v>464</v>
      </c>
      <c r="E465" s="27">
        <v>0</v>
      </c>
      <c r="F465" s="27">
        <v>464</v>
      </c>
      <c r="I465" s="27">
        <v>464</v>
      </c>
      <c r="K465" s="27">
        <v>0</v>
      </c>
      <c r="L465" s="27">
        <v>464</v>
      </c>
      <c r="O465" s="27">
        <v>464</v>
      </c>
      <c r="Q465" s="27">
        <v>0</v>
      </c>
      <c r="R465" s="27">
        <v>464</v>
      </c>
    </row>
    <row r="466" spans="3:18">
      <c r="C466" s="27">
        <v>465</v>
      </c>
      <c r="E466" s="27">
        <v>0</v>
      </c>
      <c r="F466" s="27">
        <v>465</v>
      </c>
      <c r="I466" s="27">
        <v>465</v>
      </c>
      <c r="K466" s="27">
        <v>0</v>
      </c>
      <c r="L466" s="27">
        <v>465</v>
      </c>
      <c r="O466" s="27">
        <v>465</v>
      </c>
      <c r="Q466" s="27">
        <v>0</v>
      </c>
      <c r="R466" s="27">
        <v>465</v>
      </c>
    </row>
    <row r="467" spans="3:18">
      <c r="C467" s="27">
        <v>466</v>
      </c>
      <c r="E467" s="27">
        <v>0</v>
      </c>
      <c r="F467" s="27">
        <v>466</v>
      </c>
      <c r="I467" s="27">
        <v>466</v>
      </c>
      <c r="K467" s="27">
        <v>0</v>
      </c>
      <c r="L467" s="27">
        <v>466</v>
      </c>
      <c r="O467" s="27">
        <v>466</v>
      </c>
      <c r="Q467" s="27">
        <v>0</v>
      </c>
      <c r="R467" s="27">
        <v>466</v>
      </c>
    </row>
    <row r="468" spans="3:18">
      <c r="C468" s="27">
        <v>467</v>
      </c>
      <c r="E468" s="27">
        <v>0</v>
      </c>
      <c r="F468" s="27">
        <v>467</v>
      </c>
      <c r="I468" s="27">
        <v>467</v>
      </c>
      <c r="K468" s="27">
        <v>0</v>
      </c>
      <c r="L468" s="27">
        <v>467</v>
      </c>
      <c r="O468" s="27">
        <v>467</v>
      </c>
      <c r="Q468" s="27">
        <v>0</v>
      </c>
      <c r="R468" s="27">
        <v>467</v>
      </c>
    </row>
    <row r="469" spans="3:18">
      <c r="C469" s="27">
        <v>468</v>
      </c>
      <c r="E469" s="27">
        <v>0</v>
      </c>
      <c r="F469" s="27">
        <v>468</v>
      </c>
      <c r="I469" s="27">
        <v>468</v>
      </c>
      <c r="K469" s="27">
        <v>0</v>
      </c>
      <c r="L469" s="27">
        <v>468</v>
      </c>
      <c r="O469" s="27">
        <v>468</v>
      </c>
      <c r="Q469" s="27">
        <v>0</v>
      </c>
      <c r="R469" s="27">
        <v>468</v>
      </c>
    </row>
    <row r="470" spans="3:18">
      <c r="C470" s="27">
        <v>469</v>
      </c>
      <c r="E470" s="27">
        <v>0</v>
      </c>
      <c r="F470" s="27">
        <v>469</v>
      </c>
      <c r="I470" s="27">
        <v>469</v>
      </c>
      <c r="K470" s="27">
        <v>0</v>
      </c>
      <c r="L470" s="27">
        <v>469</v>
      </c>
      <c r="O470" s="27">
        <v>469</v>
      </c>
      <c r="Q470" s="27">
        <v>0</v>
      </c>
      <c r="R470" s="27">
        <v>469</v>
      </c>
    </row>
    <row r="471" spans="3:18">
      <c r="C471" s="27">
        <v>470</v>
      </c>
      <c r="E471" s="27">
        <v>0</v>
      </c>
      <c r="F471" s="27">
        <v>470</v>
      </c>
      <c r="I471" s="27">
        <v>470</v>
      </c>
      <c r="K471" s="27">
        <v>0</v>
      </c>
      <c r="L471" s="27">
        <v>470</v>
      </c>
      <c r="O471" s="27">
        <v>470</v>
      </c>
      <c r="Q471" s="27">
        <v>0</v>
      </c>
      <c r="R471" s="27">
        <v>470</v>
      </c>
    </row>
    <row r="472" spans="3:18">
      <c r="C472" s="27">
        <v>471</v>
      </c>
      <c r="E472" s="27">
        <v>0</v>
      </c>
      <c r="F472" s="27">
        <v>471</v>
      </c>
      <c r="I472" s="27">
        <v>471</v>
      </c>
      <c r="K472" s="27">
        <v>0</v>
      </c>
      <c r="L472" s="27">
        <v>471</v>
      </c>
      <c r="O472" s="27">
        <v>471</v>
      </c>
      <c r="Q472" s="27">
        <v>0</v>
      </c>
      <c r="R472" s="27">
        <v>471</v>
      </c>
    </row>
    <row r="473" spans="3:18">
      <c r="C473" s="27">
        <v>472</v>
      </c>
      <c r="E473" s="27">
        <v>0</v>
      </c>
      <c r="F473" s="27">
        <v>472</v>
      </c>
      <c r="I473" s="27">
        <v>472</v>
      </c>
      <c r="K473" s="27">
        <v>0</v>
      </c>
      <c r="L473" s="27">
        <v>472</v>
      </c>
      <c r="O473" s="27">
        <v>472</v>
      </c>
      <c r="Q473" s="27">
        <v>0</v>
      </c>
      <c r="R473" s="27">
        <v>472</v>
      </c>
    </row>
    <row r="474" spans="3:18">
      <c r="C474" s="27">
        <v>473</v>
      </c>
      <c r="E474" s="27">
        <v>0</v>
      </c>
      <c r="F474" s="27">
        <v>473</v>
      </c>
      <c r="I474" s="27">
        <v>473</v>
      </c>
      <c r="K474" s="27">
        <v>0</v>
      </c>
      <c r="L474" s="27">
        <v>473</v>
      </c>
      <c r="O474" s="27">
        <v>473</v>
      </c>
      <c r="Q474" s="27">
        <v>0</v>
      </c>
      <c r="R474" s="27">
        <v>473</v>
      </c>
    </row>
    <row r="475" spans="3:18">
      <c r="C475" s="27">
        <v>474</v>
      </c>
      <c r="E475" s="27">
        <v>0</v>
      </c>
      <c r="F475" s="27">
        <v>474</v>
      </c>
      <c r="I475" s="27">
        <v>474</v>
      </c>
      <c r="K475" s="27">
        <v>0</v>
      </c>
      <c r="L475" s="27">
        <v>474</v>
      </c>
      <c r="O475" s="27">
        <v>474</v>
      </c>
      <c r="Q475" s="27">
        <v>0</v>
      </c>
      <c r="R475" s="27">
        <v>474</v>
      </c>
    </row>
    <row r="476" spans="3:18">
      <c r="C476" s="27">
        <v>475</v>
      </c>
      <c r="E476" s="27">
        <v>0</v>
      </c>
      <c r="F476" s="27">
        <v>475</v>
      </c>
      <c r="I476" s="27">
        <v>475</v>
      </c>
      <c r="K476" s="27">
        <v>0</v>
      </c>
      <c r="L476" s="27">
        <v>475</v>
      </c>
      <c r="O476" s="27">
        <v>475</v>
      </c>
      <c r="Q476" s="27">
        <v>0</v>
      </c>
      <c r="R476" s="27">
        <v>475</v>
      </c>
    </row>
    <row r="477" spans="3:18">
      <c r="C477" s="27">
        <v>476</v>
      </c>
      <c r="E477" s="27">
        <v>0</v>
      </c>
      <c r="F477" s="27">
        <v>476</v>
      </c>
      <c r="I477" s="27">
        <v>476</v>
      </c>
      <c r="K477" s="27">
        <v>0</v>
      </c>
      <c r="L477" s="27">
        <v>476</v>
      </c>
      <c r="O477" s="27">
        <v>476</v>
      </c>
      <c r="Q477" s="27">
        <v>0</v>
      </c>
      <c r="R477" s="27">
        <v>476</v>
      </c>
    </row>
    <row r="478" spans="3:18">
      <c r="C478" s="27">
        <v>477</v>
      </c>
      <c r="E478" s="27">
        <v>0</v>
      </c>
      <c r="F478" s="27">
        <v>477</v>
      </c>
      <c r="I478" s="27">
        <v>477</v>
      </c>
      <c r="K478" s="27">
        <v>0</v>
      </c>
      <c r="L478" s="27">
        <v>477</v>
      </c>
      <c r="O478" s="27">
        <v>477</v>
      </c>
      <c r="Q478" s="27">
        <v>0</v>
      </c>
      <c r="R478" s="27">
        <v>477</v>
      </c>
    </row>
    <row r="479" spans="3:18">
      <c r="C479" s="27">
        <v>478</v>
      </c>
      <c r="E479" s="27">
        <v>0</v>
      </c>
      <c r="F479" s="27">
        <v>478</v>
      </c>
      <c r="I479" s="27">
        <v>478</v>
      </c>
      <c r="K479" s="27">
        <v>0</v>
      </c>
      <c r="L479" s="27">
        <v>478</v>
      </c>
      <c r="O479" s="27">
        <v>478</v>
      </c>
      <c r="Q479" s="27">
        <v>0</v>
      </c>
      <c r="R479" s="27">
        <v>478</v>
      </c>
    </row>
    <row r="480" spans="3:18">
      <c r="C480" s="27">
        <v>479</v>
      </c>
      <c r="E480" s="27">
        <v>0</v>
      </c>
      <c r="F480" s="27">
        <v>479</v>
      </c>
      <c r="I480" s="27">
        <v>479</v>
      </c>
      <c r="K480" s="27">
        <v>0</v>
      </c>
      <c r="L480" s="27">
        <v>479</v>
      </c>
      <c r="O480" s="27">
        <v>479</v>
      </c>
      <c r="Q480" s="27">
        <v>0</v>
      </c>
      <c r="R480" s="27">
        <v>479</v>
      </c>
    </row>
    <row r="481" spans="3:18">
      <c r="C481" s="27">
        <v>480</v>
      </c>
      <c r="E481" s="27">
        <v>0</v>
      </c>
      <c r="F481" s="27">
        <v>480</v>
      </c>
      <c r="I481" s="27">
        <v>480</v>
      </c>
      <c r="K481" s="27">
        <v>0</v>
      </c>
      <c r="L481" s="27">
        <v>480</v>
      </c>
      <c r="O481" s="27">
        <v>480</v>
      </c>
      <c r="Q481" s="27">
        <v>0</v>
      </c>
      <c r="R481" s="27">
        <v>480</v>
      </c>
    </row>
    <row r="482" spans="3:18">
      <c r="C482" s="27">
        <v>481</v>
      </c>
      <c r="E482" s="27">
        <v>0</v>
      </c>
      <c r="F482" s="27">
        <v>481</v>
      </c>
      <c r="I482" s="27">
        <v>481</v>
      </c>
      <c r="K482" s="27">
        <v>0</v>
      </c>
      <c r="L482" s="27">
        <v>481</v>
      </c>
      <c r="O482" s="27">
        <v>481</v>
      </c>
      <c r="Q482" s="27">
        <v>0</v>
      </c>
      <c r="R482" s="27">
        <v>481</v>
      </c>
    </row>
    <row r="483" spans="3:18">
      <c r="C483" s="27">
        <v>482</v>
      </c>
      <c r="E483" s="27">
        <v>0</v>
      </c>
      <c r="F483" s="27">
        <v>482</v>
      </c>
      <c r="I483" s="27">
        <v>482</v>
      </c>
      <c r="K483" s="27">
        <v>0</v>
      </c>
      <c r="L483" s="27">
        <v>482</v>
      </c>
      <c r="O483" s="27">
        <v>482</v>
      </c>
      <c r="Q483" s="27">
        <v>0</v>
      </c>
      <c r="R483" s="27">
        <v>482</v>
      </c>
    </row>
    <row r="484" spans="3:18">
      <c r="C484" s="27">
        <v>483</v>
      </c>
      <c r="E484" s="27">
        <v>0</v>
      </c>
      <c r="F484" s="27">
        <v>483</v>
      </c>
      <c r="I484" s="27">
        <v>483</v>
      </c>
      <c r="K484" s="27">
        <v>0</v>
      </c>
      <c r="L484" s="27">
        <v>483</v>
      </c>
      <c r="O484" s="27">
        <v>483</v>
      </c>
      <c r="Q484" s="27">
        <v>0</v>
      </c>
      <c r="R484" s="27">
        <v>483</v>
      </c>
    </row>
    <row r="485" spans="3:18">
      <c r="C485" s="27">
        <v>484</v>
      </c>
      <c r="E485" s="27">
        <v>0</v>
      </c>
      <c r="F485" s="27">
        <v>484</v>
      </c>
      <c r="I485" s="27">
        <v>484</v>
      </c>
      <c r="K485" s="27">
        <v>0</v>
      </c>
      <c r="L485" s="27">
        <v>484</v>
      </c>
      <c r="O485" s="27">
        <v>484</v>
      </c>
      <c r="Q485" s="27">
        <v>0</v>
      </c>
      <c r="R485" s="27">
        <v>484</v>
      </c>
    </row>
    <row r="486" spans="3:18">
      <c r="C486" s="27">
        <v>485</v>
      </c>
      <c r="E486" s="27">
        <v>0</v>
      </c>
      <c r="F486" s="27">
        <v>485</v>
      </c>
      <c r="I486" s="27">
        <v>485</v>
      </c>
      <c r="K486" s="27">
        <v>0</v>
      </c>
      <c r="L486" s="27">
        <v>485</v>
      </c>
      <c r="O486" s="27">
        <v>485</v>
      </c>
      <c r="Q486" s="27">
        <v>0</v>
      </c>
      <c r="R486" s="27">
        <v>485</v>
      </c>
    </row>
    <row r="487" spans="3:18">
      <c r="C487" s="27">
        <v>486</v>
      </c>
      <c r="E487" s="27">
        <v>0</v>
      </c>
      <c r="F487" s="27">
        <v>486</v>
      </c>
      <c r="I487" s="27">
        <v>486</v>
      </c>
      <c r="K487" s="27">
        <v>0</v>
      </c>
      <c r="L487" s="27">
        <v>486</v>
      </c>
      <c r="O487" s="27">
        <v>486</v>
      </c>
      <c r="Q487" s="27">
        <v>0</v>
      </c>
      <c r="R487" s="27">
        <v>486</v>
      </c>
    </row>
    <row r="488" spans="3:18">
      <c r="C488" s="27">
        <v>487</v>
      </c>
      <c r="E488" s="27">
        <v>0</v>
      </c>
      <c r="F488" s="27">
        <v>487</v>
      </c>
      <c r="I488" s="27">
        <v>487</v>
      </c>
      <c r="K488" s="27">
        <v>0</v>
      </c>
      <c r="L488" s="27">
        <v>487</v>
      </c>
      <c r="O488" s="27">
        <v>487</v>
      </c>
      <c r="Q488" s="27">
        <v>0</v>
      </c>
      <c r="R488" s="27">
        <v>487</v>
      </c>
    </row>
    <row r="489" spans="3:18">
      <c r="C489" s="27">
        <v>488</v>
      </c>
      <c r="E489" s="27">
        <v>0</v>
      </c>
      <c r="F489" s="27">
        <v>488</v>
      </c>
      <c r="I489" s="27">
        <v>488</v>
      </c>
      <c r="K489" s="27">
        <v>0</v>
      </c>
      <c r="L489" s="27">
        <v>488</v>
      </c>
      <c r="O489" s="27">
        <v>488</v>
      </c>
      <c r="Q489" s="27">
        <v>0</v>
      </c>
      <c r="R489" s="27">
        <v>488</v>
      </c>
    </row>
    <row r="490" spans="3:18">
      <c r="C490" s="27">
        <v>489</v>
      </c>
      <c r="E490" s="27">
        <v>0</v>
      </c>
      <c r="F490" s="27">
        <v>489</v>
      </c>
      <c r="I490" s="27">
        <v>489</v>
      </c>
      <c r="K490" s="27">
        <v>0</v>
      </c>
      <c r="L490" s="27">
        <v>489</v>
      </c>
      <c r="O490" s="27">
        <v>489</v>
      </c>
      <c r="Q490" s="27">
        <v>0</v>
      </c>
      <c r="R490" s="27">
        <v>489</v>
      </c>
    </row>
    <row r="491" spans="3:18">
      <c r="C491" s="27">
        <v>490</v>
      </c>
      <c r="E491" s="27">
        <v>0</v>
      </c>
      <c r="F491" s="27">
        <v>490</v>
      </c>
      <c r="I491" s="27">
        <v>490</v>
      </c>
      <c r="K491" s="27">
        <v>0</v>
      </c>
      <c r="L491" s="27">
        <v>490</v>
      </c>
      <c r="O491" s="27">
        <v>490</v>
      </c>
      <c r="Q491" s="27">
        <v>0</v>
      </c>
      <c r="R491" s="27">
        <v>490</v>
      </c>
    </row>
    <row r="492" spans="3:18">
      <c r="C492" s="27">
        <v>491</v>
      </c>
      <c r="E492" s="27">
        <v>0</v>
      </c>
      <c r="F492" s="27">
        <v>491</v>
      </c>
      <c r="I492" s="27">
        <v>491</v>
      </c>
      <c r="K492" s="27">
        <v>0</v>
      </c>
      <c r="L492" s="27">
        <v>491</v>
      </c>
      <c r="O492" s="27">
        <v>491</v>
      </c>
      <c r="Q492" s="27">
        <v>0</v>
      </c>
      <c r="R492" s="27">
        <v>491</v>
      </c>
    </row>
    <row r="493" spans="3:18">
      <c r="C493" s="27">
        <v>492</v>
      </c>
      <c r="E493" s="27">
        <v>0</v>
      </c>
      <c r="F493" s="27">
        <v>492</v>
      </c>
      <c r="I493" s="27">
        <v>492</v>
      </c>
      <c r="K493" s="27">
        <v>0</v>
      </c>
      <c r="L493" s="27">
        <v>492</v>
      </c>
      <c r="O493" s="27">
        <v>492</v>
      </c>
      <c r="Q493" s="27">
        <v>0</v>
      </c>
      <c r="R493" s="27">
        <v>492</v>
      </c>
    </row>
    <row r="494" spans="3:18">
      <c r="C494" s="27">
        <v>493</v>
      </c>
      <c r="E494" s="27">
        <v>0</v>
      </c>
      <c r="F494" s="27">
        <v>493</v>
      </c>
      <c r="I494" s="27">
        <v>493</v>
      </c>
      <c r="K494" s="27">
        <v>0</v>
      </c>
      <c r="L494" s="27">
        <v>493</v>
      </c>
      <c r="O494" s="27">
        <v>493</v>
      </c>
      <c r="Q494" s="27">
        <v>0</v>
      </c>
      <c r="R494" s="27">
        <v>493</v>
      </c>
    </row>
    <row r="495" spans="3:18">
      <c r="C495" s="27">
        <v>494</v>
      </c>
      <c r="E495" s="27">
        <v>0</v>
      </c>
      <c r="F495" s="27">
        <v>494</v>
      </c>
      <c r="I495" s="27">
        <v>494</v>
      </c>
      <c r="K495" s="27">
        <v>0</v>
      </c>
      <c r="L495" s="27">
        <v>494</v>
      </c>
      <c r="O495" s="27">
        <v>494</v>
      </c>
      <c r="Q495" s="27">
        <v>0</v>
      </c>
      <c r="R495" s="27">
        <v>494</v>
      </c>
    </row>
    <row r="496" spans="3:18">
      <c r="C496" s="27">
        <v>495</v>
      </c>
      <c r="E496" s="27">
        <v>0</v>
      </c>
      <c r="F496" s="27">
        <v>495</v>
      </c>
      <c r="I496" s="27">
        <v>495</v>
      </c>
      <c r="K496" s="27">
        <v>0</v>
      </c>
      <c r="L496" s="27">
        <v>495</v>
      </c>
      <c r="O496" s="27">
        <v>495</v>
      </c>
      <c r="Q496" s="27">
        <v>0</v>
      </c>
      <c r="R496" s="27">
        <v>495</v>
      </c>
    </row>
    <row r="497" spans="3:18">
      <c r="C497" s="27">
        <v>496</v>
      </c>
      <c r="E497" s="27">
        <v>0</v>
      </c>
      <c r="F497" s="27">
        <v>496</v>
      </c>
      <c r="I497" s="27">
        <v>496</v>
      </c>
      <c r="K497" s="27">
        <v>0</v>
      </c>
      <c r="L497" s="27">
        <v>496</v>
      </c>
      <c r="O497" s="27">
        <v>496</v>
      </c>
      <c r="Q497" s="27">
        <v>0</v>
      </c>
      <c r="R497" s="27">
        <v>496</v>
      </c>
    </row>
    <row r="498" spans="3:18">
      <c r="C498" s="27">
        <v>497</v>
      </c>
      <c r="E498" s="27">
        <v>0</v>
      </c>
      <c r="F498" s="27">
        <v>497</v>
      </c>
      <c r="I498" s="27">
        <v>497</v>
      </c>
      <c r="K498" s="27">
        <v>0</v>
      </c>
      <c r="L498" s="27">
        <v>497</v>
      </c>
      <c r="O498" s="27">
        <v>497</v>
      </c>
      <c r="Q498" s="27">
        <v>0</v>
      </c>
      <c r="R498" s="27">
        <v>497</v>
      </c>
    </row>
    <row r="499" spans="3:18">
      <c r="C499" s="27">
        <v>498</v>
      </c>
      <c r="E499" s="27">
        <v>0</v>
      </c>
      <c r="F499" s="27">
        <v>498</v>
      </c>
      <c r="I499" s="27">
        <v>498</v>
      </c>
      <c r="K499" s="27">
        <v>0</v>
      </c>
      <c r="L499" s="27">
        <v>498</v>
      </c>
      <c r="O499" s="27">
        <v>498</v>
      </c>
      <c r="Q499" s="27">
        <v>0</v>
      </c>
      <c r="R499" s="27">
        <v>498</v>
      </c>
    </row>
    <row r="500" spans="3:18">
      <c r="C500" s="27">
        <v>499</v>
      </c>
      <c r="E500" s="27">
        <v>0</v>
      </c>
      <c r="F500" s="27">
        <v>499</v>
      </c>
      <c r="I500" s="27">
        <v>499</v>
      </c>
      <c r="K500" s="27">
        <v>0</v>
      </c>
      <c r="L500" s="27">
        <v>499</v>
      </c>
      <c r="O500" s="27">
        <v>499</v>
      </c>
      <c r="Q500" s="27">
        <v>0</v>
      </c>
      <c r="R500" s="27">
        <v>499</v>
      </c>
    </row>
    <row r="501" spans="3:18">
      <c r="C501" s="27">
        <v>500</v>
      </c>
      <c r="E501" s="27">
        <v>0</v>
      </c>
      <c r="F501" s="27">
        <v>500</v>
      </c>
      <c r="I501" s="27">
        <v>500</v>
      </c>
      <c r="K501" s="27">
        <v>0</v>
      </c>
      <c r="L501" s="27">
        <v>500</v>
      </c>
      <c r="O501" s="27">
        <v>500</v>
      </c>
      <c r="Q501" s="27">
        <v>0</v>
      </c>
      <c r="R501" s="27">
        <v>500</v>
      </c>
    </row>
    <row r="502" spans="3:18">
      <c r="C502" s="27">
        <v>501</v>
      </c>
      <c r="E502" s="27">
        <v>0</v>
      </c>
      <c r="F502" s="27">
        <v>501</v>
      </c>
      <c r="I502" s="27">
        <v>501</v>
      </c>
      <c r="K502" s="27">
        <v>0</v>
      </c>
      <c r="L502" s="27">
        <v>501</v>
      </c>
      <c r="O502" s="27">
        <v>501</v>
      </c>
      <c r="Q502" s="27">
        <v>0</v>
      </c>
      <c r="R502" s="27">
        <v>501</v>
      </c>
    </row>
    <row r="503" spans="3:18">
      <c r="C503" s="27">
        <v>502</v>
      </c>
      <c r="E503" s="27">
        <v>0</v>
      </c>
      <c r="F503" s="27">
        <v>502</v>
      </c>
      <c r="I503" s="27">
        <v>502</v>
      </c>
      <c r="K503" s="27">
        <v>0</v>
      </c>
      <c r="L503" s="27">
        <v>502</v>
      </c>
      <c r="O503" s="27">
        <v>502</v>
      </c>
      <c r="Q503" s="27">
        <v>0</v>
      </c>
      <c r="R503" s="27">
        <v>502</v>
      </c>
    </row>
    <row r="504" spans="3:18">
      <c r="C504" s="27">
        <v>503</v>
      </c>
      <c r="E504" s="27">
        <v>0</v>
      </c>
      <c r="F504" s="27">
        <v>503</v>
      </c>
      <c r="I504" s="27">
        <v>503</v>
      </c>
      <c r="K504" s="27">
        <v>0</v>
      </c>
      <c r="L504" s="27">
        <v>503</v>
      </c>
      <c r="O504" s="27">
        <v>503</v>
      </c>
      <c r="Q504" s="27">
        <v>0</v>
      </c>
      <c r="R504" s="27">
        <v>503</v>
      </c>
    </row>
    <row r="505" spans="3:18">
      <c r="C505" s="27">
        <v>504</v>
      </c>
      <c r="E505" s="27">
        <v>0</v>
      </c>
      <c r="F505" s="27">
        <v>504</v>
      </c>
      <c r="I505" s="27">
        <v>504</v>
      </c>
      <c r="K505" s="27">
        <v>0</v>
      </c>
      <c r="L505" s="27">
        <v>504</v>
      </c>
      <c r="O505" s="27">
        <v>504</v>
      </c>
      <c r="Q505" s="27">
        <v>0</v>
      </c>
      <c r="R505" s="27">
        <v>504</v>
      </c>
    </row>
    <row r="506" spans="3:18">
      <c r="C506" s="27">
        <v>505</v>
      </c>
      <c r="E506" s="27">
        <v>0</v>
      </c>
      <c r="F506" s="27">
        <v>505</v>
      </c>
      <c r="I506" s="27">
        <v>505</v>
      </c>
      <c r="K506" s="27">
        <v>0</v>
      </c>
      <c r="L506" s="27">
        <v>505</v>
      </c>
      <c r="O506" s="27">
        <v>505</v>
      </c>
      <c r="Q506" s="27">
        <v>0</v>
      </c>
      <c r="R506" s="27">
        <v>505</v>
      </c>
    </row>
    <row r="507" spans="3:18">
      <c r="C507" s="27">
        <v>506</v>
      </c>
      <c r="E507" s="27">
        <v>0</v>
      </c>
      <c r="F507" s="27">
        <v>506</v>
      </c>
      <c r="I507" s="27">
        <v>506</v>
      </c>
      <c r="K507" s="27">
        <v>0</v>
      </c>
      <c r="L507" s="27">
        <v>506</v>
      </c>
      <c r="O507" s="27">
        <v>506</v>
      </c>
      <c r="Q507" s="27">
        <v>0</v>
      </c>
      <c r="R507" s="27">
        <v>506</v>
      </c>
    </row>
    <row r="508" spans="3:18">
      <c r="C508" s="27">
        <v>507</v>
      </c>
      <c r="E508" s="27">
        <v>0</v>
      </c>
      <c r="F508" s="27">
        <v>507</v>
      </c>
      <c r="I508" s="27">
        <v>507</v>
      </c>
      <c r="K508" s="27">
        <v>0</v>
      </c>
      <c r="L508" s="27">
        <v>507</v>
      </c>
      <c r="O508" s="27">
        <v>507</v>
      </c>
      <c r="Q508" s="27">
        <v>0</v>
      </c>
      <c r="R508" s="27">
        <v>507</v>
      </c>
    </row>
    <row r="509" spans="3:18">
      <c r="C509" s="27">
        <v>508</v>
      </c>
      <c r="E509" s="27">
        <v>0</v>
      </c>
      <c r="F509" s="27">
        <v>508</v>
      </c>
      <c r="I509" s="27">
        <v>508</v>
      </c>
      <c r="K509" s="27">
        <v>0</v>
      </c>
      <c r="L509" s="27">
        <v>508</v>
      </c>
      <c r="O509" s="27">
        <v>508</v>
      </c>
      <c r="Q509" s="27">
        <v>0</v>
      </c>
      <c r="R509" s="27">
        <v>508</v>
      </c>
    </row>
    <row r="510" spans="3:18">
      <c r="C510" s="27">
        <v>509</v>
      </c>
      <c r="E510" s="27">
        <v>0</v>
      </c>
      <c r="F510" s="27">
        <v>509</v>
      </c>
      <c r="I510" s="27">
        <v>509</v>
      </c>
      <c r="K510" s="27">
        <v>0</v>
      </c>
      <c r="L510" s="27">
        <v>509</v>
      </c>
      <c r="O510" s="27">
        <v>509</v>
      </c>
      <c r="Q510" s="27">
        <v>0</v>
      </c>
      <c r="R510" s="27">
        <v>509</v>
      </c>
    </row>
    <row r="511" spans="3:18">
      <c r="C511" s="27">
        <v>510</v>
      </c>
      <c r="E511" s="27">
        <v>0</v>
      </c>
      <c r="F511" s="27">
        <v>510</v>
      </c>
      <c r="I511" s="27">
        <v>510</v>
      </c>
      <c r="K511" s="27">
        <v>0</v>
      </c>
      <c r="L511" s="27">
        <v>510</v>
      </c>
      <c r="O511" s="27">
        <v>510</v>
      </c>
      <c r="Q511" s="27">
        <v>0</v>
      </c>
      <c r="R511" s="27">
        <v>510</v>
      </c>
    </row>
    <row r="512" spans="3:18">
      <c r="C512" s="27">
        <v>511</v>
      </c>
      <c r="E512" s="27">
        <v>0</v>
      </c>
      <c r="F512" s="27">
        <v>511</v>
      </c>
      <c r="I512" s="27">
        <v>511</v>
      </c>
      <c r="K512" s="27">
        <v>0</v>
      </c>
      <c r="L512" s="27">
        <v>511</v>
      </c>
      <c r="O512" s="27">
        <v>511</v>
      </c>
      <c r="Q512" s="27">
        <v>0</v>
      </c>
      <c r="R512" s="27">
        <v>511</v>
      </c>
    </row>
    <row r="513" spans="3:18">
      <c r="C513" s="27">
        <v>512</v>
      </c>
      <c r="E513" s="27">
        <v>0</v>
      </c>
      <c r="F513" s="27">
        <v>512</v>
      </c>
      <c r="I513" s="27">
        <v>512</v>
      </c>
      <c r="K513" s="27">
        <v>0</v>
      </c>
      <c r="L513" s="27">
        <v>512</v>
      </c>
      <c r="O513" s="27">
        <v>512</v>
      </c>
      <c r="Q513" s="27">
        <v>0</v>
      </c>
      <c r="R513" s="27">
        <v>512</v>
      </c>
    </row>
    <row r="514" spans="3:18">
      <c r="C514" s="27">
        <v>513</v>
      </c>
      <c r="E514" s="27">
        <v>0</v>
      </c>
      <c r="F514" s="27">
        <v>513</v>
      </c>
      <c r="I514" s="27">
        <v>513</v>
      </c>
      <c r="K514" s="27">
        <v>0</v>
      </c>
      <c r="L514" s="27">
        <v>513</v>
      </c>
      <c r="O514" s="27">
        <v>513</v>
      </c>
      <c r="Q514" s="27">
        <v>0</v>
      </c>
      <c r="R514" s="27">
        <v>513</v>
      </c>
    </row>
    <row r="515" spans="3:18">
      <c r="C515" s="27">
        <v>514</v>
      </c>
      <c r="E515" s="27">
        <v>0</v>
      </c>
      <c r="F515" s="27">
        <v>514</v>
      </c>
      <c r="I515" s="27">
        <v>514</v>
      </c>
      <c r="K515" s="27">
        <v>0</v>
      </c>
      <c r="L515" s="27">
        <v>514</v>
      </c>
      <c r="O515" s="27">
        <v>514</v>
      </c>
      <c r="Q515" s="27">
        <v>0</v>
      </c>
      <c r="R515" s="27">
        <v>514</v>
      </c>
    </row>
    <row r="516" spans="3:18">
      <c r="C516" s="27">
        <v>515</v>
      </c>
      <c r="E516" s="27">
        <v>0</v>
      </c>
      <c r="F516" s="27">
        <v>515</v>
      </c>
      <c r="I516" s="27">
        <v>515</v>
      </c>
      <c r="K516" s="27">
        <v>0</v>
      </c>
      <c r="L516" s="27">
        <v>515</v>
      </c>
      <c r="O516" s="27">
        <v>515</v>
      </c>
      <c r="Q516" s="27">
        <v>0</v>
      </c>
      <c r="R516" s="27">
        <v>515</v>
      </c>
    </row>
    <row r="517" spans="3:18">
      <c r="C517" s="27">
        <v>516</v>
      </c>
      <c r="E517" s="27">
        <v>0</v>
      </c>
      <c r="F517" s="27">
        <v>516</v>
      </c>
      <c r="I517" s="27">
        <v>516</v>
      </c>
      <c r="K517" s="27">
        <v>0</v>
      </c>
      <c r="L517" s="27">
        <v>516</v>
      </c>
      <c r="O517" s="27">
        <v>516</v>
      </c>
      <c r="Q517" s="27">
        <v>0</v>
      </c>
      <c r="R517" s="27">
        <v>516</v>
      </c>
    </row>
    <row r="518" spans="3:18">
      <c r="C518" s="27">
        <v>517</v>
      </c>
      <c r="E518" s="27">
        <v>0</v>
      </c>
      <c r="F518" s="27">
        <v>517</v>
      </c>
      <c r="I518" s="27">
        <v>517</v>
      </c>
      <c r="K518" s="27">
        <v>0</v>
      </c>
      <c r="L518" s="27">
        <v>517</v>
      </c>
      <c r="O518" s="27">
        <v>517</v>
      </c>
      <c r="Q518" s="27">
        <v>0</v>
      </c>
      <c r="R518" s="27">
        <v>517</v>
      </c>
    </row>
    <row r="519" spans="3:18">
      <c r="C519" s="27">
        <v>518</v>
      </c>
      <c r="E519" s="27">
        <v>0</v>
      </c>
      <c r="F519" s="27">
        <v>518</v>
      </c>
      <c r="I519" s="27">
        <v>518</v>
      </c>
      <c r="K519" s="27">
        <v>0</v>
      </c>
      <c r="L519" s="27">
        <v>518</v>
      </c>
      <c r="O519" s="27">
        <v>518</v>
      </c>
      <c r="Q519" s="27">
        <v>0</v>
      </c>
      <c r="R519" s="27">
        <v>518</v>
      </c>
    </row>
    <row r="520" spans="3:18">
      <c r="C520" s="27">
        <v>519</v>
      </c>
      <c r="E520" s="27">
        <v>0</v>
      </c>
      <c r="F520" s="27">
        <v>519</v>
      </c>
      <c r="I520" s="27">
        <v>519</v>
      </c>
      <c r="K520" s="27">
        <v>0</v>
      </c>
      <c r="L520" s="27">
        <v>519</v>
      </c>
      <c r="O520" s="27">
        <v>519</v>
      </c>
      <c r="Q520" s="27">
        <v>0</v>
      </c>
      <c r="R520" s="27">
        <v>519</v>
      </c>
    </row>
    <row r="521" spans="3:18">
      <c r="C521" s="27">
        <v>520</v>
      </c>
      <c r="E521" s="27">
        <v>0</v>
      </c>
      <c r="F521" s="27">
        <v>520</v>
      </c>
      <c r="I521" s="27">
        <v>520</v>
      </c>
      <c r="K521" s="27">
        <v>0</v>
      </c>
      <c r="L521" s="27">
        <v>520</v>
      </c>
      <c r="O521" s="27">
        <v>520</v>
      </c>
      <c r="Q521" s="27">
        <v>0</v>
      </c>
      <c r="R521" s="27">
        <v>520</v>
      </c>
    </row>
    <row r="522" spans="3:18">
      <c r="C522" s="27">
        <v>521</v>
      </c>
      <c r="E522" s="27">
        <v>0</v>
      </c>
      <c r="F522" s="27">
        <v>521</v>
      </c>
      <c r="I522" s="27">
        <v>521</v>
      </c>
      <c r="K522" s="27">
        <v>0</v>
      </c>
      <c r="L522" s="27">
        <v>521</v>
      </c>
      <c r="O522" s="27">
        <v>521</v>
      </c>
      <c r="Q522" s="27">
        <v>0</v>
      </c>
      <c r="R522" s="27">
        <v>521</v>
      </c>
    </row>
    <row r="523" spans="3:18">
      <c r="C523" s="27">
        <v>522</v>
      </c>
      <c r="E523" s="27">
        <v>0</v>
      </c>
      <c r="F523" s="27">
        <v>522</v>
      </c>
      <c r="I523" s="27">
        <v>522</v>
      </c>
      <c r="K523" s="27">
        <v>0</v>
      </c>
      <c r="L523" s="27">
        <v>522</v>
      </c>
      <c r="O523" s="27">
        <v>522</v>
      </c>
      <c r="Q523" s="27">
        <v>0</v>
      </c>
      <c r="R523" s="27">
        <v>522</v>
      </c>
    </row>
    <row r="524" spans="3:18">
      <c r="C524" s="27">
        <v>523</v>
      </c>
      <c r="E524" s="27">
        <v>0</v>
      </c>
      <c r="F524" s="27">
        <v>523</v>
      </c>
      <c r="I524" s="27">
        <v>523</v>
      </c>
      <c r="K524" s="27">
        <v>0</v>
      </c>
      <c r="L524" s="27">
        <v>523</v>
      </c>
      <c r="O524" s="27">
        <v>523</v>
      </c>
      <c r="Q524" s="27">
        <v>0</v>
      </c>
      <c r="R524" s="27">
        <v>523</v>
      </c>
    </row>
    <row r="525" spans="3:18">
      <c r="C525" s="27">
        <v>524</v>
      </c>
      <c r="E525" s="27">
        <v>0</v>
      </c>
      <c r="F525" s="27">
        <v>524</v>
      </c>
      <c r="I525" s="27">
        <v>524</v>
      </c>
      <c r="K525" s="27">
        <v>0</v>
      </c>
      <c r="L525" s="27">
        <v>524</v>
      </c>
      <c r="O525" s="27">
        <v>524</v>
      </c>
      <c r="Q525" s="27">
        <v>0</v>
      </c>
      <c r="R525" s="27">
        <v>524</v>
      </c>
    </row>
    <row r="526" spans="3:18">
      <c r="C526" s="27">
        <v>525</v>
      </c>
      <c r="E526" s="27">
        <v>0</v>
      </c>
      <c r="F526" s="27">
        <v>525</v>
      </c>
      <c r="I526" s="27">
        <v>525</v>
      </c>
      <c r="K526" s="27">
        <v>0</v>
      </c>
      <c r="L526" s="27">
        <v>525</v>
      </c>
      <c r="O526" s="27">
        <v>525</v>
      </c>
      <c r="Q526" s="27">
        <v>0</v>
      </c>
      <c r="R526" s="27">
        <v>525</v>
      </c>
    </row>
    <row r="527" spans="3:18">
      <c r="C527" s="27">
        <v>526</v>
      </c>
      <c r="E527" s="27">
        <v>0</v>
      </c>
      <c r="F527" s="27">
        <v>526</v>
      </c>
      <c r="I527" s="27">
        <v>526</v>
      </c>
      <c r="K527" s="27">
        <v>0</v>
      </c>
      <c r="L527" s="27">
        <v>526</v>
      </c>
      <c r="O527" s="27">
        <v>526</v>
      </c>
      <c r="Q527" s="27">
        <v>0</v>
      </c>
      <c r="R527" s="27">
        <v>526</v>
      </c>
    </row>
    <row r="528" spans="3:18">
      <c r="C528" s="27">
        <v>527</v>
      </c>
      <c r="E528" s="27">
        <v>0</v>
      </c>
      <c r="F528" s="27">
        <v>527</v>
      </c>
      <c r="I528" s="27">
        <v>527</v>
      </c>
      <c r="K528" s="27">
        <v>0</v>
      </c>
      <c r="L528" s="27">
        <v>527</v>
      </c>
      <c r="O528" s="27">
        <v>527</v>
      </c>
      <c r="Q528" s="27">
        <v>0</v>
      </c>
      <c r="R528" s="27">
        <v>527</v>
      </c>
    </row>
    <row r="529" spans="3:18">
      <c r="C529" s="27">
        <v>528</v>
      </c>
      <c r="E529" s="27">
        <v>0</v>
      </c>
      <c r="F529" s="27">
        <v>528</v>
      </c>
      <c r="I529" s="27">
        <v>528</v>
      </c>
      <c r="K529" s="27">
        <v>0</v>
      </c>
      <c r="L529" s="27">
        <v>528</v>
      </c>
      <c r="O529" s="27">
        <v>528</v>
      </c>
      <c r="Q529" s="27">
        <v>0</v>
      </c>
      <c r="R529" s="27">
        <v>528</v>
      </c>
    </row>
    <row r="530" spans="3:18">
      <c r="C530" s="27">
        <v>529</v>
      </c>
      <c r="E530" s="27">
        <v>0</v>
      </c>
      <c r="F530" s="27">
        <v>529</v>
      </c>
      <c r="I530" s="27">
        <v>529</v>
      </c>
      <c r="K530" s="27">
        <v>0</v>
      </c>
      <c r="L530" s="27">
        <v>529</v>
      </c>
      <c r="O530" s="27">
        <v>529</v>
      </c>
      <c r="Q530" s="27">
        <v>0</v>
      </c>
      <c r="R530" s="27">
        <v>529</v>
      </c>
    </row>
    <row r="531" spans="3:18">
      <c r="C531" s="27">
        <v>530</v>
      </c>
      <c r="E531" s="27">
        <v>0</v>
      </c>
      <c r="F531" s="27">
        <v>530</v>
      </c>
      <c r="I531" s="27">
        <v>530</v>
      </c>
      <c r="K531" s="27">
        <v>0</v>
      </c>
      <c r="L531" s="27">
        <v>530</v>
      </c>
      <c r="O531" s="27">
        <v>530</v>
      </c>
      <c r="Q531" s="27">
        <v>0</v>
      </c>
      <c r="R531" s="27">
        <v>530</v>
      </c>
    </row>
    <row r="532" spans="3:18">
      <c r="C532" s="27">
        <v>531</v>
      </c>
      <c r="E532" s="27">
        <v>0</v>
      </c>
      <c r="F532" s="27">
        <v>531</v>
      </c>
      <c r="I532" s="27">
        <v>531</v>
      </c>
      <c r="K532" s="27">
        <v>0</v>
      </c>
      <c r="L532" s="27">
        <v>531</v>
      </c>
      <c r="O532" s="27">
        <v>531</v>
      </c>
      <c r="Q532" s="27">
        <v>0</v>
      </c>
      <c r="R532" s="27">
        <v>531</v>
      </c>
    </row>
    <row r="533" spans="3:18">
      <c r="C533" s="27">
        <v>532</v>
      </c>
      <c r="E533" s="27">
        <v>0</v>
      </c>
      <c r="F533" s="27">
        <v>532</v>
      </c>
      <c r="I533" s="27">
        <v>532</v>
      </c>
      <c r="K533" s="27">
        <v>0</v>
      </c>
      <c r="L533" s="27">
        <v>532</v>
      </c>
      <c r="O533" s="27">
        <v>532</v>
      </c>
      <c r="Q533" s="27">
        <v>0</v>
      </c>
      <c r="R533" s="27">
        <v>532</v>
      </c>
    </row>
    <row r="534" spans="3:18">
      <c r="C534" s="27">
        <v>533</v>
      </c>
      <c r="E534" s="27">
        <v>0</v>
      </c>
      <c r="F534" s="27">
        <v>533</v>
      </c>
      <c r="I534" s="27">
        <v>533</v>
      </c>
      <c r="K534" s="27">
        <v>0</v>
      </c>
      <c r="L534" s="27">
        <v>533</v>
      </c>
      <c r="O534" s="27">
        <v>533</v>
      </c>
      <c r="Q534" s="27">
        <v>0</v>
      </c>
      <c r="R534" s="27">
        <v>533</v>
      </c>
    </row>
    <row r="535" spans="3:18">
      <c r="C535" s="27">
        <v>534</v>
      </c>
      <c r="E535" s="27">
        <v>0</v>
      </c>
      <c r="F535" s="27">
        <v>534</v>
      </c>
      <c r="I535" s="27">
        <v>534</v>
      </c>
      <c r="K535" s="27">
        <v>0</v>
      </c>
      <c r="L535" s="27">
        <v>534</v>
      </c>
      <c r="O535" s="27">
        <v>534</v>
      </c>
      <c r="Q535" s="27">
        <v>0</v>
      </c>
      <c r="R535" s="27">
        <v>534</v>
      </c>
    </row>
    <row r="536" spans="3:18">
      <c r="C536" s="27">
        <v>535</v>
      </c>
      <c r="E536" s="27">
        <v>0</v>
      </c>
      <c r="F536" s="27">
        <v>535</v>
      </c>
      <c r="I536" s="27">
        <v>535</v>
      </c>
      <c r="K536" s="27">
        <v>0</v>
      </c>
      <c r="L536" s="27">
        <v>535</v>
      </c>
      <c r="O536" s="27">
        <v>535</v>
      </c>
      <c r="Q536" s="27">
        <v>0</v>
      </c>
      <c r="R536" s="27">
        <v>535</v>
      </c>
    </row>
    <row r="537" spans="3:18">
      <c r="C537" s="27">
        <v>536</v>
      </c>
      <c r="E537" s="27">
        <v>0</v>
      </c>
      <c r="F537" s="27">
        <v>536</v>
      </c>
      <c r="I537" s="27">
        <v>536</v>
      </c>
      <c r="K537" s="27">
        <v>0</v>
      </c>
      <c r="L537" s="27">
        <v>536</v>
      </c>
      <c r="O537" s="27">
        <v>536</v>
      </c>
      <c r="Q537" s="27">
        <v>0</v>
      </c>
      <c r="R537" s="27">
        <v>536</v>
      </c>
    </row>
    <row r="538" spans="3:18">
      <c r="C538" s="27">
        <v>537</v>
      </c>
      <c r="E538" s="27">
        <v>0</v>
      </c>
      <c r="F538" s="27">
        <v>537</v>
      </c>
      <c r="I538" s="27">
        <v>537</v>
      </c>
      <c r="K538" s="27">
        <v>0</v>
      </c>
      <c r="L538" s="27">
        <v>537</v>
      </c>
      <c r="O538" s="27">
        <v>537</v>
      </c>
      <c r="Q538" s="27">
        <v>0</v>
      </c>
      <c r="R538" s="27">
        <v>537</v>
      </c>
    </row>
    <row r="539" spans="3:18">
      <c r="C539" s="27">
        <v>538</v>
      </c>
      <c r="E539" s="27">
        <v>0</v>
      </c>
      <c r="F539" s="27">
        <v>538</v>
      </c>
      <c r="I539" s="27">
        <v>538</v>
      </c>
      <c r="K539" s="27">
        <v>0</v>
      </c>
      <c r="L539" s="27">
        <v>538</v>
      </c>
      <c r="O539" s="27">
        <v>538</v>
      </c>
      <c r="Q539" s="27">
        <v>0</v>
      </c>
      <c r="R539" s="27">
        <v>538</v>
      </c>
    </row>
    <row r="540" spans="3:18">
      <c r="C540" s="27">
        <v>539</v>
      </c>
      <c r="E540" s="27">
        <v>0</v>
      </c>
      <c r="F540" s="27">
        <v>539</v>
      </c>
      <c r="I540" s="27">
        <v>539</v>
      </c>
      <c r="K540" s="27">
        <v>0</v>
      </c>
      <c r="L540" s="27">
        <v>539</v>
      </c>
      <c r="O540" s="27">
        <v>539</v>
      </c>
      <c r="Q540" s="27">
        <v>0</v>
      </c>
      <c r="R540" s="27">
        <v>539</v>
      </c>
    </row>
    <row r="541" spans="3:18">
      <c r="C541" s="27">
        <v>540</v>
      </c>
      <c r="E541" s="27">
        <v>0</v>
      </c>
      <c r="F541" s="27">
        <v>540</v>
      </c>
      <c r="I541" s="27">
        <v>540</v>
      </c>
      <c r="K541" s="27">
        <v>0</v>
      </c>
      <c r="L541" s="27">
        <v>540</v>
      </c>
      <c r="O541" s="27">
        <v>540</v>
      </c>
      <c r="Q541" s="27">
        <v>0</v>
      </c>
      <c r="R541" s="27">
        <v>540</v>
      </c>
    </row>
    <row r="542" spans="3:18">
      <c r="C542" s="27">
        <v>541</v>
      </c>
      <c r="E542" s="27">
        <v>0</v>
      </c>
      <c r="F542" s="27">
        <v>541</v>
      </c>
      <c r="I542" s="27">
        <v>541</v>
      </c>
      <c r="K542" s="27">
        <v>0</v>
      </c>
      <c r="L542" s="27">
        <v>541</v>
      </c>
      <c r="O542" s="27">
        <v>541</v>
      </c>
      <c r="Q542" s="27">
        <v>0</v>
      </c>
      <c r="R542" s="27">
        <v>541</v>
      </c>
    </row>
    <row r="543" spans="3:18">
      <c r="C543" s="27">
        <v>542</v>
      </c>
      <c r="E543" s="27">
        <v>0</v>
      </c>
      <c r="F543" s="27">
        <v>542</v>
      </c>
      <c r="I543" s="27">
        <v>542</v>
      </c>
      <c r="K543" s="27">
        <v>0</v>
      </c>
      <c r="L543" s="27">
        <v>542</v>
      </c>
      <c r="O543" s="27">
        <v>542</v>
      </c>
      <c r="Q543" s="27">
        <v>0</v>
      </c>
      <c r="R543" s="27">
        <v>542</v>
      </c>
    </row>
    <row r="544" spans="3:18">
      <c r="C544" s="27">
        <v>543</v>
      </c>
      <c r="E544" s="27">
        <v>0</v>
      </c>
      <c r="F544" s="27">
        <v>543</v>
      </c>
      <c r="I544" s="27">
        <v>543</v>
      </c>
      <c r="K544" s="27">
        <v>0</v>
      </c>
      <c r="L544" s="27">
        <v>543</v>
      </c>
      <c r="O544" s="27">
        <v>543</v>
      </c>
      <c r="Q544" s="27">
        <v>0</v>
      </c>
      <c r="R544" s="27">
        <v>543</v>
      </c>
    </row>
    <row r="545" spans="3:18">
      <c r="C545" s="27">
        <v>544</v>
      </c>
      <c r="E545" s="27">
        <v>0</v>
      </c>
      <c r="F545" s="27">
        <v>544</v>
      </c>
      <c r="I545" s="27">
        <v>544</v>
      </c>
      <c r="K545" s="27">
        <v>0</v>
      </c>
      <c r="L545" s="27">
        <v>544</v>
      </c>
      <c r="O545" s="27">
        <v>544</v>
      </c>
      <c r="Q545" s="27">
        <v>0</v>
      </c>
      <c r="R545" s="27">
        <v>544</v>
      </c>
    </row>
    <row r="546" spans="3:18">
      <c r="C546" s="27">
        <v>545</v>
      </c>
      <c r="E546" s="27">
        <v>0</v>
      </c>
      <c r="F546" s="27">
        <v>545</v>
      </c>
      <c r="I546" s="27">
        <v>545</v>
      </c>
      <c r="K546" s="27">
        <v>0</v>
      </c>
      <c r="L546" s="27">
        <v>545</v>
      </c>
      <c r="O546" s="27">
        <v>545</v>
      </c>
      <c r="Q546" s="27">
        <v>0</v>
      </c>
      <c r="R546" s="27">
        <v>545</v>
      </c>
    </row>
    <row r="547" spans="3:18">
      <c r="C547" s="27">
        <v>546</v>
      </c>
      <c r="E547" s="27">
        <v>0</v>
      </c>
      <c r="F547" s="27">
        <v>546</v>
      </c>
      <c r="I547" s="27">
        <v>546</v>
      </c>
      <c r="K547" s="27">
        <v>0</v>
      </c>
      <c r="L547" s="27">
        <v>546</v>
      </c>
      <c r="O547" s="27">
        <v>546</v>
      </c>
      <c r="Q547" s="27">
        <v>0</v>
      </c>
      <c r="R547" s="27">
        <v>546</v>
      </c>
    </row>
    <row r="548" spans="3:18">
      <c r="C548" s="27">
        <v>547</v>
      </c>
      <c r="E548" s="27">
        <v>0</v>
      </c>
      <c r="F548" s="27">
        <v>547</v>
      </c>
      <c r="I548" s="27">
        <v>547</v>
      </c>
      <c r="K548" s="27">
        <v>0</v>
      </c>
      <c r="L548" s="27">
        <v>547</v>
      </c>
      <c r="O548" s="27">
        <v>547</v>
      </c>
      <c r="Q548" s="27">
        <v>0</v>
      </c>
      <c r="R548" s="27">
        <v>547</v>
      </c>
    </row>
    <row r="549" spans="3:18">
      <c r="C549" s="27">
        <v>548</v>
      </c>
      <c r="E549" s="27">
        <v>0</v>
      </c>
      <c r="F549" s="27">
        <v>548</v>
      </c>
      <c r="I549" s="27">
        <v>548</v>
      </c>
      <c r="K549" s="27">
        <v>0</v>
      </c>
      <c r="L549" s="27">
        <v>548</v>
      </c>
      <c r="O549" s="27">
        <v>548</v>
      </c>
      <c r="Q549" s="27">
        <v>0</v>
      </c>
      <c r="R549" s="27">
        <v>548</v>
      </c>
    </row>
    <row r="550" spans="3:18">
      <c r="C550" s="27">
        <v>549</v>
      </c>
      <c r="E550" s="27">
        <v>0</v>
      </c>
      <c r="F550" s="27">
        <v>549</v>
      </c>
      <c r="I550" s="27">
        <v>549</v>
      </c>
      <c r="K550" s="27">
        <v>0</v>
      </c>
      <c r="L550" s="27">
        <v>549</v>
      </c>
      <c r="O550" s="27">
        <v>549</v>
      </c>
      <c r="Q550" s="27">
        <v>0</v>
      </c>
      <c r="R550" s="27">
        <v>549</v>
      </c>
    </row>
    <row r="551" spans="3:18">
      <c r="C551" s="27">
        <v>550</v>
      </c>
      <c r="E551" s="27">
        <v>0</v>
      </c>
      <c r="F551" s="27">
        <v>550</v>
      </c>
      <c r="I551" s="27">
        <v>550</v>
      </c>
      <c r="K551" s="27">
        <v>0</v>
      </c>
      <c r="L551" s="27">
        <v>550</v>
      </c>
      <c r="O551" s="27">
        <v>550</v>
      </c>
      <c r="Q551" s="27">
        <v>0</v>
      </c>
      <c r="R551" s="27">
        <v>550</v>
      </c>
    </row>
    <row r="552" spans="3:18">
      <c r="C552" s="27">
        <v>551</v>
      </c>
      <c r="E552" s="27">
        <v>0</v>
      </c>
      <c r="F552" s="27">
        <v>551</v>
      </c>
      <c r="I552" s="27">
        <v>551</v>
      </c>
      <c r="K552" s="27">
        <v>0</v>
      </c>
      <c r="L552" s="27">
        <v>551</v>
      </c>
      <c r="O552" s="27">
        <v>551</v>
      </c>
      <c r="Q552" s="27">
        <v>0</v>
      </c>
      <c r="R552" s="27">
        <v>551</v>
      </c>
    </row>
    <row r="553" spans="3:18">
      <c r="C553" s="27">
        <v>552</v>
      </c>
      <c r="E553" s="27">
        <v>0</v>
      </c>
      <c r="F553" s="27">
        <v>552</v>
      </c>
      <c r="I553" s="27">
        <v>552</v>
      </c>
      <c r="K553" s="27">
        <v>0</v>
      </c>
      <c r="L553" s="27">
        <v>552</v>
      </c>
      <c r="O553" s="27">
        <v>552</v>
      </c>
      <c r="Q553" s="27">
        <v>0</v>
      </c>
      <c r="R553" s="27">
        <v>552</v>
      </c>
    </row>
    <row r="554" spans="3:18">
      <c r="C554" s="27">
        <v>553</v>
      </c>
      <c r="E554" s="27">
        <v>0</v>
      </c>
      <c r="F554" s="27">
        <v>553</v>
      </c>
      <c r="I554" s="27">
        <v>553</v>
      </c>
      <c r="K554" s="27">
        <v>0</v>
      </c>
      <c r="L554" s="27">
        <v>553</v>
      </c>
      <c r="O554" s="27">
        <v>553</v>
      </c>
      <c r="Q554" s="27">
        <v>0</v>
      </c>
      <c r="R554" s="27">
        <v>553</v>
      </c>
    </row>
    <row r="555" spans="3:18">
      <c r="C555" s="27">
        <v>554</v>
      </c>
      <c r="E555" s="27">
        <v>0</v>
      </c>
      <c r="F555" s="27">
        <v>554</v>
      </c>
      <c r="I555" s="27">
        <v>554</v>
      </c>
      <c r="K555" s="27">
        <v>0</v>
      </c>
      <c r="L555" s="27">
        <v>554</v>
      </c>
      <c r="O555" s="27">
        <v>554</v>
      </c>
      <c r="Q555" s="27">
        <v>0</v>
      </c>
      <c r="R555" s="27">
        <v>554</v>
      </c>
    </row>
    <row r="556" spans="3:18">
      <c r="C556" s="27">
        <v>555</v>
      </c>
      <c r="E556" s="27">
        <v>0</v>
      </c>
      <c r="F556" s="27">
        <v>555</v>
      </c>
      <c r="I556" s="27">
        <v>555</v>
      </c>
      <c r="K556" s="27">
        <v>0</v>
      </c>
      <c r="L556" s="27">
        <v>555</v>
      </c>
      <c r="O556" s="27">
        <v>555</v>
      </c>
      <c r="Q556" s="27">
        <v>0</v>
      </c>
      <c r="R556" s="27">
        <v>555</v>
      </c>
    </row>
    <row r="557" spans="3:18">
      <c r="C557" s="27">
        <v>556</v>
      </c>
      <c r="E557" s="27">
        <v>0</v>
      </c>
      <c r="F557" s="27">
        <v>556</v>
      </c>
      <c r="I557" s="27">
        <v>556</v>
      </c>
      <c r="K557" s="27">
        <v>0</v>
      </c>
      <c r="L557" s="27">
        <v>556</v>
      </c>
      <c r="O557" s="27">
        <v>556</v>
      </c>
      <c r="Q557" s="27">
        <v>0</v>
      </c>
      <c r="R557" s="27">
        <v>556</v>
      </c>
    </row>
    <row r="558" spans="3:18">
      <c r="C558" s="27">
        <v>557</v>
      </c>
      <c r="E558" s="27">
        <v>0</v>
      </c>
      <c r="F558" s="27">
        <v>557</v>
      </c>
      <c r="I558" s="27">
        <v>557</v>
      </c>
      <c r="K558" s="27">
        <v>0</v>
      </c>
      <c r="L558" s="27">
        <v>557</v>
      </c>
      <c r="O558" s="27">
        <v>557</v>
      </c>
      <c r="Q558" s="27">
        <v>0</v>
      </c>
      <c r="R558" s="27">
        <v>557</v>
      </c>
    </row>
    <row r="559" spans="3:18">
      <c r="C559" s="27">
        <v>558</v>
      </c>
      <c r="E559" s="27">
        <v>0</v>
      </c>
      <c r="F559" s="27">
        <v>558</v>
      </c>
      <c r="I559" s="27">
        <v>558</v>
      </c>
      <c r="K559" s="27">
        <v>0</v>
      </c>
      <c r="L559" s="27">
        <v>558</v>
      </c>
      <c r="O559" s="27">
        <v>558</v>
      </c>
      <c r="Q559" s="27">
        <v>0</v>
      </c>
      <c r="R559" s="27">
        <v>558</v>
      </c>
    </row>
    <row r="560" spans="3:18">
      <c r="C560" s="27">
        <v>559</v>
      </c>
      <c r="E560" s="27">
        <v>0</v>
      </c>
      <c r="F560" s="27">
        <v>559</v>
      </c>
      <c r="I560" s="27">
        <v>559</v>
      </c>
      <c r="K560" s="27">
        <v>0</v>
      </c>
      <c r="L560" s="27">
        <v>559</v>
      </c>
      <c r="O560" s="27">
        <v>559</v>
      </c>
      <c r="Q560" s="27">
        <v>0</v>
      </c>
      <c r="R560" s="27">
        <v>559</v>
      </c>
    </row>
    <row r="561" spans="3:18">
      <c r="C561" s="27">
        <v>560</v>
      </c>
      <c r="E561" s="27">
        <v>0</v>
      </c>
      <c r="F561" s="27">
        <v>560</v>
      </c>
      <c r="I561" s="27">
        <v>560</v>
      </c>
      <c r="K561" s="27">
        <v>0</v>
      </c>
      <c r="L561" s="27">
        <v>560</v>
      </c>
      <c r="O561" s="27">
        <v>560</v>
      </c>
      <c r="Q561" s="27">
        <v>0</v>
      </c>
      <c r="R561" s="27">
        <v>560</v>
      </c>
    </row>
    <row r="562" spans="3:18">
      <c r="C562" s="27">
        <v>561</v>
      </c>
      <c r="E562" s="27">
        <v>0</v>
      </c>
      <c r="F562" s="27">
        <v>561</v>
      </c>
      <c r="I562" s="27">
        <v>561</v>
      </c>
      <c r="K562" s="27">
        <v>0</v>
      </c>
      <c r="L562" s="27">
        <v>561</v>
      </c>
      <c r="O562" s="27">
        <v>561</v>
      </c>
      <c r="Q562" s="27">
        <v>0</v>
      </c>
      <c r="R562" s="27">
        <v>561</v>
      </c>
    </row>
    <row r="563" spans="3:18">
      <c r="C563" s="27">
        <v>562</v>
      </c>
      <c r="E563" s="27">
        <v>0</v>
      </c>
      <c r="F563" s="27">
        <v>562</v>
      </c>
      <c r="I563" s="27">
        <v>562</v>
      </c>
      <c r="K563" s="27">
        <v>0</v>
      </c>
      <c r="L563" s="27">
        <v>562</v>
      </c>
      <c r="O563" s="27">
        <v>562</v>
      </c>
      <c r="Q563" s="27">
        <v>0</v>
      </c>
      <c r="R563" s="27">
        <v>562</v>
      </c>
    </row>
    <row r="564" spans="3:18">
      <c r="C564" s="27">
        <v>563</v>
      </c>
      <c r="E564" s="27">
        <v>0</v>
      </c>
      <c r="F564" s="27">
        <v>563</v>
      </c>
      <c r="I564" s="27">
        <v>563</v>
      </c>
      <c r="K564" s="27">
        <v>0</v>
      </c>
      <c r="L564" s="27">
        <v>563</v>
      </c>
      <c r="O564" s="27">
        <v>563</v>
      </c>
      <c r="Q564" s="27">
        <v>0</v>
      </c>
      <c r="R564" s="27">
        <v>563</v>
      </c>
    </row>
    <row r="565" spans="3:18">
      <c r="C565" s="27">
        <v>564</v>
      </c>
      <c r="E565" s="27">
        <v>0</v>
      </c>
      <c r="F565" s="27">
        <v>564</v>
      </c>
      <c r="I565" s="27">
        <v>564</v>
      </c>
      <c r="K565" s="27">
        <v>0</v>
      </c>
      <c r="L565" s="27">
        <v>564</v>
      </c>
      <c r="O565" s="27">
        <v>564</v>
      </c>
      <c r="Q565" s="27">
        <v>0</v>
      </c>
      <c r="R565" s="27">
        <v>564</v>
      </c>
    </row>
    <row r="566" spans="3:18">
      <c r="C566" s="27">
        <v>565</v>
      </c>
      <c r="E566" s="27">
        <v>0</v>
      </c>
      <c r="F566" s="27">
        <v>565</v>
      </c>
      <c r="I566" s="27">
        <v>565</v>
      </c>
      <c r="K566" s="27">
        <v>0</v>
      </c>
      <c r="L566" s="27">
        <v>565</v>
      </c>
      <c r="O566" s="27">
        <v>565</v>
      </c>
      <c r="Q566" s="27">
        <v>0</v>
      </c>
      <c r="R566" s="27">
        <v>565</v>
      </c>
    </row>
    <row r="567" spans="3:18">
      <c r="C567" s="27">
        <v>566</v>
      </c>
      <c r="E567" s="27">
        <v>0</v>
      </c>
      <c r="F567" s="27">
        <v>566</v>
      </c>
      <c r="I567" s="27">
        <v>566</v>
      </c>
      <c r="K567" s="27">
        <v>0</v>
      </c>
      <c r="L567" s="27">
        <v>566</v>
      </c>
      <c r="O567" s="27">
        <v>566</v>
      </c>
      <c r="Q567" s="27">
        <v>0</v>
      </c>
      <c r="R567" s="27">
        <v>566</v>
      </c>
    </row>
    <row r="568" spans="3:18">
      <c r="C568" s="27">
        <v>567</v>
      </c>
      <c r="E568" s="27">
        <v>0</v>
      </c>
      <c r="F568" s="27">
        <v>567</v>
      </c>
      <c r="I568" s="27">
        <v>567</v>
      </c>
      <c r="K568" s="27">
        <v>0</v>
      </c>
      <c r="L568" s="27">
        <v>567</v>
      </c>
      <c r="O568" s="27">
        <v>567</v>
      </c>
      <c r="Q568" s="27">
        <v>0</v>
      </c>
      <c r="R568" s="27">
        <v>567</v>
      </c>
    </row>
    <row r="569" spans="3:18">
      <c r="C569" s="27">
        <v>568</v>
      </c>
      <c r="E569" s="27">
        <v>0</v>
      </c>
      <c r="F569" s="27">
        <v>568</v>
      </c>
      <c r="I569" s="27">
        <v>568</v>
      </c>
      <c r="K569" s="27">
        <v>0</v>
      </c>
      <c r="L569" s="27">
        <v>568</v>
      </c>
      <c r="O569" s="27">
        <v>568</v>
      </c>
      <c r="Q569" s="27">
        <v>0</v>
      </c>
      <c r="R569" s="27">
        <v>568</v>
      </c>
    </row>
    <row r="570" spans="3:18">
      <c r="C570" s="27">
        <v>569</v>
      </c>
      <c r="E570" s="27">
        <v>0</v>
      </c>
      <c r="F570" s="27">
        <v>569</v>
      </c>
      <c r="I570" s="27">
        <v>569</v>
      </c>
      <c r="K570" s="27">
        <v>0</v>
      </c>
      <c r="L570" s="27">
        <v>569</v>
      </c>
      <c r="O570" s="27">
        <v>569</v>
      </c>
      <c r="Q570" s="27">
        <v>0</v>
      </c>
      <c r="R570" s="27">
        <v>569</v>
      </c>
    </row>
    <row r="571" spans="3:18">
      <c r="C571" s="27">
        <v>570</v>
      </c>
      <c r="E571" s="27">
        <v>0</v>
      </c>
      <c r="F571" s="27">
        <v>570</v>
      </c>
      <c r="I571" s="27">
        <v>570</v>
      </c>
      <c r="K571" s="27">
        <v>0</v>
      </c>
      <c r="L571" s="27">
        <v>570</v>
      </c>
      <c r="O571" s="27">
        <v>570</v>
      </c>
      <c r="Q571" s="27">
        <v>0</v>
      </c>
      <c r="R571" s="27">
        <v>570</v>
      </c>
    </row>
    <row r="572" spans="3:18">
      <c r="C572" s="27">
        <v>571</v>
      </c>
      <c r="E572" s="27">
        <v>0</v>
      </c>
      <c r="F572" s="27">
        <v>571</v>
      </c>
      <c r="I572" s="27">
        <v>571</v>
      </c>
      <c r="K572" s="27">
        <v>0</v>
      </c>
      <c r="L572" s="27">
        <v>571</v>
      </c>
      <c r="O572" s="27">
        <v>571</v>
      </c>
      <c r="Q572" s="27">
        <v>0</v>
      </c>
      <c r="R572" s="27">
        <v>571</v>
      </c>
    </row>
    <row r="573" spans="3:18">
      <c r="C573" s="27">
        <v>572</v>
      </c>
      <c r="E573" s="27">
        <v>0</v>
      </c>
      <c r="F573" s="27">
        <v>572</v>
      </c>
      <c r="I573" s="27">
        <v>572</v>
      </c>
      <c r="K573" s="27">
        <v>0</v>
      </c>
      <c r="L573" s="27">
        <v>572</v>
      </c>
      <c r="O573" s="27">
        <v>572</v>
      </c>
      <c r="Q573" s="27">
        <v>0</v>
      </c>
      <c r="R573" s="27">
        <v>572</v>
      </c>
    </row>
    <row r="574" spans="3:18">
      <c r="C574" s="27">
        <v>573</v>
      </c>
      <c r="E574" s="27">
        <v>0</v>
      </c>
      <c r="F574" s="27">
        <v>573</v>
      </c>
      <c r="I574" s="27">
        <v>573</v>
      </c>
      <c r="K574" s="27">
        <v>0</v>
      </c>
      <c r="L574" s="27">
        <v>573</v>
      </c>
      <c r="O574" s="27">
        <v>573</v>
      </c>
      <c r="Q574" s="27">
        <v>0</v>
      </c>
      <c r="R574" s="27">
        <v>573</v>
      </c>
    </row>
    <row r="575" spans="3:18">
      <c r="C575" s="27">
        <v>574</v>
      </c>
      <c r="E575" s="27">
        <v>0</v>
      </c>
      <c r="F575" s="27">
        <v>574</v>
      </c>
      <c r="I575" s="27">
        <v>574</v>
      </c>
      <c r="K575" s="27">
        <v>0</v>
      </c>
      <c r="L575" s="27">
        <v>574</v>
      </c>
      <c r="O575" s="27">
        <v>574</v>
      </c>
      <c r="Q575" s="27">
        <v>0</v>
      </c>
      <c r="R575" s="27">
        <v>574</v>
      </c>
    </row>
    <row r="576" spans="3:18">
      <c r="C576" s="27">
        <v>575</v>
      </c>
      <c r="E576" s="27">
        <v>0</v>
      </c>
      <c r="F576" s="27">
        <v>575</v>
      </c>
      <c r="I576" s="27">
        <v>575</v>
      </c>
      <c r="K576" s="27">
        <v>0</v>
      </c>
      <c r="L576" s="27">
        <v>575</v>
      </c>
      <c r="O576" s="27">
        <v>575</v>
      </c>
      <c r="Q576" s="27">
        <v>0</v>
      </c>
      <c r="R576" s="27">
        <v>575</v>
      </c>
    </row>
    <row r="577" spans="3:18">
      <c r="C577" s="27">
        <v>576</v>
      </c>
      <c r="E577" s="27">
        <v>0</v>
      </c>
      <c r="F577" s="27">
        <v>576</v>
      </c>
      <c r="I577" s="27">
        <v>576</v>
      </c>
      <c r="K577" s="27">
        <v>0</v>
      </c>
      <c r="L577" s="27">
        <v>576</v>
      </c>
      <c r="O577" s="27">
        <v>576</v>
      </c>
      <c r="Q577" s="27">
        <v>0</v>
      </c>
      <c r="R577" s="27">
        <v>576</v>
      </c>
    </row>
    <row r="578" spans="3:18">
      <c r="C578" s="27">
        <v>577</v>
      </c>
      <c r="E578" s="27">
        <v>0</v>
      </c>
      <c r="F578" s="27">
        <v>577</v>
      </c>
      <c r="I578" s="27">
        <v>577</v>
      </c>
      <c r="K578" s="27">
        <v>0</v>
      </c>
      <c r="L578" s="27">
        <v>577</v>
      </c>
      <c r="O578" s="27">
        <v>577</v>
      </c>
      <c r="Q578" s="27">
        <v>0</v>
      </c>
      <c r="R578" s="27">
        <v>577</v>
      </c>
    </row>
    <row r="579" spans="3:18">
      <c r="C579" s="27">
        <v>578</v>
      </c>
      <c r="E579" s="27">
        <v>0</v>
      </c>
      <c r="F579" s="27">
        <v>578</v>
      </c>
      <c r="I579" s="27">
        <v>578</v>
      </c>
      <c r="K579" s="27">
        <v>0</v>
      </c>
      <c r="L579" s="27">
        <v>578</v>
      </c>
      <c r="O579" s="27">
        <v>578</v>
      </c>
      <c r="Q579" s="27">
        <v>0</v>
      </c>
      <c r="R579" s="27">
        <v>578</v>
      </c>
    </row>
    <row r="580" spans="3:18">
      <c r="C580" s="27">
        <v>579</v>
      </c>
      <c r="E580" s="27">
        <v>0</v>
      </c>
      <c r="F580" s="27">
        <v>579</v>
      </c>
      <c r="I580" s="27">
        <v>579</v>
      </c>
      <c r="K580" s="27">
        <v>0</v>
      </c>
      <c r="L580" s="27">
        <v>579</v>
      </c>
      <c r="O580" s="27">
        <v>579</v>
      </c>
      <c r="Q580" s="27">
        <v>0</v>
      </c>
      <c r="R580" s="27">
        <v>579</v>
      </c>
    </row>
    <row r="581" spans="3:18">
      <c r="C581" s="27">
        <v>580</v>
      </c>
      <c r="E581" s="27">
        <v>0</v>
      </c>
      <c r="F581" s="27">
        <v>580</v>
      </c>
      <c r="I581" s="27">
        <v>580</v>
      </c>
      <c r="K581" s="27">
        <v>0</v>
      </c>
      <c r="L581" s="27">
        <v>580</v>
      </c>
      <c r="O581" s="27">
        <v>580</v>
      </c>
      <c r="Q581" s="27">
        <v>0</v>
      </c>
      <c r="R581" s="27">
        <v>580</v>
      </c>
    </row>
    <row r="582" spans="3:18">
      <c r="C582" s="27">
        <v>581</v>
      </c>
      <c r="E582" s="27">
        <v>0</v>
      </c>
      <c r="F582" s="27">
        <v>581</v>
      </c>
      <c r="I582" s="27">
        <v>581</v>
      </c>
      <c r="K582" s="27">
        <v>0</v>
      </c>
      <c r="L582" s="27">
        <v>581</v>
      </c>
      <c r="O582" s="27">
        <v>581</v>
      </c>
      <c r="Q582" s="27">
        <v>0</v>
      </c>
      <c r="R582" s="27">
        <v>581</v>
      </c>
    </row>
    <row r="583" spans="3:18">
      <c r="C583" s="27">
        <v>582</v>
      </c>
      <c r="E583" s="27">
        <v>0</v>
      </c>
      <c r="F583" s="27">
        <v>582</v>
      </c>
      <c r="I583" s="27">
        <v>582</v>
      </c>
      <c r="K583" s="27">
        <v>0</v>
      </c>
      <c r="L583" s="27">
        <v>582</v>
      </c>
      <c r="O583" s="27">
        <v>582</v>
      </c>
      <c r="Q583" s="27">
        <v>0</v>
      </c>
      <c r="R583" s="27">
        <v>582</v>
      </c>
    </row>
    <row r="584" spans="3:18">
      <c r="C584" s="27">
        <v>583</v>
      </c>
      <c r="E584" s="27">
        <v>0</v>
      </c>
      <c r="F584" s="27">
        <v>583</v>
      </c>
      <c r="I584" s="27">
        <v>583</v>
      </c>
      <c r="K584" s="27">
        <v>0</v>
      </c>
      <c r="L584" s="27">
        <v>583</v>
      </c>
      <c r="O584" s="27">
        <v>583</v>
      </c>
      <c r="Q584" s="27">
        <v>0</v>
      </c>
      <c r="R584" s="27">
        <v>583</v>
      </c>
    </row>
    <row r="585" spans="3:18">
      <c r="C585" s="27">
        <v>584</v>
      </c>
      <c r="E585" s="27">
        <v>0</v>
      </c>
      <c r="F585" s="27">
        <v>584</v>
      </c>
      <c r="I585" s="27">
        <v>584</v>
      </c>
      <c r="K585" s="27">
        <v>0</v>
      </c>
      <c r="L585" s="27">
        <v>584</v>
      </c>
      <c r="O585" s="27">
        <v>584</v>
      </c>
      <c r="Q585" s="27">
        <v>0</v>
      </c>
      <c r="R585" s="27">
        <v>584</v>
      </c>
    </row>
    <row r="586" spans="3:18">
      <c r="C586" s="27">
        <v>585</v>
      </c>
      <c r="E586" s="27">
        <v>0</v>
      </c>
      <c r="F586" s="27">
        <v>585</v>
      </c>
      <c r="I586" s="27">
        <v>585</v>
      </c>
      <c r="K586" s="27">
        <v>0</v>
      </c>
      <c r="L586" s="27">
        <v>585</v>
      </c>
      <c r="O586" s="27">
        <v>585</v>
      </c>
      <c r="Q586" s="27">
        <v>0</v>
      </c>
      <c r="R586" s="27">
        <v>585</v>
      </c>
    </row>
    <row r="587" spans="3:18">
      <c r="C587" s="27">
        <v>586</v>
      </c>
      <c r="E587" s="27">
        <v>0</v>
      </c>
      <c r="F587" s="27">
        <v>586</v>
      </c>
      <c r="I587" s="27">
        <v>586</v>
      </c>
      <c r="K587" s="27">
        <v>0</v>
      </c>
      <c r="L587" s="27">
        <v>586</v>
      </c>
      <c r="O587" s="27">
        <v>586</v>
      </c>
      <c r="Q587" s="27">
        <v>0</v>
      </c>
      <c r="R587" s="27">
        <v>586</v>
      </c>
    </row>
    <row r="588" spans="3:18">
      <c r="C588" s="27">
        <v>587</v>
      </c>
      <c r="E588" s="27">
        <v>0</v>
      </c>
      <c r="F588" s="27">
        <v>587</v>
      </c>
      <c r="I588" s="27">
        <v>587</v>
      </c>
      <c r="K588" s="27">
        <v>0</v>
      </c>
      <c r="L588" s="27">
        <v>587</v>
      </c>
      <c r="O588" s="27">
        <v>587</v>
      </c>
      <c r="Q588" s="27">
        <v>0</v>
      </c>
      <c r="R588" s="27">
        <v>587</v>
      </c>
    </row>
    <row r="589" spans="3:18">
      <c r="C589" s="27">
        <v>588</v>
      </c>
      <c r="E589" s="27">
        <v>0</v>
      </c>
      <c r="F589" s="27">
        <v>588</v>
      </c>
      <c r="I589" s="27">
        <v>588</v>
      </c>
      <c r="K589" s="27">
        <v>0</v>
      </c>
      <c r="L589" s="27">
        <v>588</v>
      </c>
      <c r="O589" s="27">
        <v>588</v>
      </c>
      <c r="Q589" s="27">
        <v>0</v>
      </c>
      <c r="R589" s="27">
        <v>588</v>
      </c>
    </row>
    <row r="590" spans="3:18">
      <c r="C590" s="27">
        <v>589</v>
      </c>
      <c r="E590" s="27">
        <v>0</v>
      </c>
      <c r="F590" s="27">
        <v>589</v>
      </c>
      <c r="I590" s="27">
        <v>589</v>
      </c>
      <c r="K590" s="27">
        <v>0</v>
      </c>
      <c r="L590" s="27">
        <v>589</v>
      </c>
      <c r="O590" s="27">
        <v>589</v>
      </c>
      <c r="Q590" s="27">
        <v>0</v>
      </c>
      <c r="R590" s="27">
        <v>589</v>
      </c>
    </row>
    <row r="591" spans="3:18">
      <c r="C591" s="27">
        <v>590</v>
      </c>
      <c r="E591" s="27">
        <v>0</v>
      </c>
      <c r="F591" s="27">
        <v>590</v>
      </c>
      <c r="I591" s="27">
        <v>590</v>
      </c>
      <c r="K591" s="27">
        <v>0</v>
      </c>
      <c r="L591" s="27">
        <v>590</v>
      </c>
      <c r="O591" s="27">
        <v>590</v>
      </c>
      <c r="Q591" s="27">
        <v>0</v>
      </c>
      <c r="R591" s="27">
        <v>590</v>
      </c>
    </row>
    <row r="592" spans="3:18">
      <c r="C592" s="27">
        <v>591</v>
      </c>
      <c r="E592" s="27">
        <v>0</v>
      </c>
      <c r="F592" s="27">
        <v>591</v>
      </c>
      <c r="I592" s="27">
        <v>591</v>
      </c>
      <c r="K592" s="27">
        <v>0</v>
      </c>
      <c r="L592" s="27">
        <v>591</v>
      </c>
      <c r="O592" s="27">
        <v>591</v>
      </c>
      <c r="Q592" s="27">
        <v>0</v>
      </c>
      <c r="R592" s="27">
        <v>591</v>
      </c>
    </row>
    <row r="593" spans="3:18">
      <c r="C593" s="27">
        <v>592</v>
      </c>
      <c r="E593" s="27">
        <v>0</v>
      </c>
      <c r="F593" s="27">
        <v>592</v>
      </c>
      <c r="I593" s="27">
        <v>592</v>
      </c>
      <c r="K593" s="27">
        <v>0</v>
      </c>
      <c r="L593" s="27">
        <v>592</v>
      </c>
      <c r="O593" s="27">
        <v>592</v>
      </c>
      <c r="Q593" s="27">
        <v>0</v>
      </c>
      <c r="R593" s="27">
        <v>592</v>
      </c>
    </row>
    <row r="594" spans="3:18">
      <c r="C594" s="27">
        <v>593</v>
      </c>
      <c r="E594" s="27">
        <v>0</v>
      </c>
      <c r="F594" s="27">
        <v>593</v>
      </c>
      <c r="I594" s="27">
        <v>593</v>
      </c>
      <c r="K594" s="27">
        <v>0</v>
      </c>
      <c r="L594" s="27">
        <v>593</v>
      </c>
      <c r="O594" s="27">
        <v>593</v>
      </c>
      <c r="Q594" s="27">
        <v>0</v>
      </c>
      <c r="R594" s="27">
        <v>593</v>
      </c>
    </row>
    <row r="595" spans="3:18">
      <c r="C595" s="27">
        <v>594</v>
      </c>
      <c r="E595" s="27">
        <v>0</v>
      </c>
      <c r="F595" s="27">
        <v>594</v>
      </c>
      <c r="I595" s="27">
        <v>594</v>
      </c>
      <c r="K595" s="27">
        <v>0</v>
      </c>
      <c r="L595" s="27">
        <v>594</v>
      </c>
      <c r="O595" s="27">
        <v>594</v>
      </c>
      <c r="Q595" s="27">
        <v>0</v>
      </c>
      <c r="R595" s="27">
        <v>594</v>
      </c>
    </row>
    <row r="596" spans="3:18">
      <c r="C596" s="27">
        <v>595</v>
      </c>
      <c r="E596" s="27">
        <v>0</v>
      </c>
      <c r="F596" s="27">
        <v>595</v>
      </c>
      <c r="I596" s="27">
        <v>595</v>
      </c>
      <c r="K596" s="27">
        <v>0</v>
      </c>
      <c r="L596" s="27">
        <v>595</v>
      </c>
      <c r="O596" s="27">
        <v>595</v>
      </c>
      <c r="Q596" s="27">
        <v>0</v>
      </c>
      <c r="R596" s="27">
        <v>595</v>
      </c>
    </row>
    <row r="597" spans="3:18">
      <c r="C597" s="27">
        <v>596</v>
      </c>
      <c r="E597" s="27">
        <v>0</v>
      </c>
      <c r="F597" s="27">
        <v>596</v>
      </c>
      <c r="I597" s="27">
        <v>596</v>
      </c>
      <c r="K597" s="27">
        <v>0</v>
      </c>
      <c r="L597" s="27">
        <v>596</v>
      </c>
      <c r="O597" s="27">
        <v>596</v>
      </c>
      <c r="Q597" s="27">
        <v>0</v>
      </c>
      <c r="R597" s="27">
        <v>596</v>
      </c>
    </row>
    <row r="598" spans="3:18">
      <c r="C598" s="27">
        <v>597</v>
      </c>
      <c r="E598" s="27">
        <v>0</v>
      </c>
      <c r="F598" s="27">
        <v>597</v>
      </c>
      <c r="I598" s="27">
        <v>597</v>
      </c>
      <c r="K598" s="27">
        <v>0</v>
      </c>
      <c r="L598" s="27">
        <v>597</v>
      </c>
      <c r="O598" s="27">
        <v>597</v>
      </c>
      <c r="Q598" s="27">
        <v>0</v>
      </c>
      <c r="R598" s="27">
        <v>597</v>
      </c>
    </row>
    <row r="599" spans="3:18">
      <c r="C599" s="27">
        <v>598</v>
      </c>
      <c r="E599" s="27">
        <v>0</v>
      </c>
      <c r="F599" s="27">
        <v>598</v>
      </c>
      <c r="I599" s="27">
        <v>598</v>
      </c>
      <c r="K599" s="27">
        <v>0</v>
      </c>
      <c r="L599" s="27">
        <v>598</v>
      </c>
      <c r="O599" s="27">
        <v>598</v>
      </c>
      <c r="Q599" s="27">
        <v>0</v>
      </c>
      <c r="R599" s="27">
        <v>598</v>
      </c>
    </row>
    <row r="600" spans="3:18">
      <c r="C600" s="27">
        <v>599</v>
      </c>
      <c r="E600" s="27">
        <v>0</v>
      </c>
      <c r="F600" s="27">
        <v>599</v>
      </c>
      <c r="I600" s="27">
        <v>599</v>
      </c>
      <c r="K600" s="27">
        <v>0</v>
      </c>
      <c r="L600" s="27">
        <v>599</v>
      </c>
      <c r="O600" s="27">
        <v>599</v>
      </c>
      <c r="Q600" s="27">
        <v>0</v>
      </c>
      <c r="R600" s="27">
        <v>599</v>
      </c>
    </row>
    <row r="601" spans="3:18">
      <c r="C601" s="27">
        <v>600</v>
      </c>
      <c r="E601" s="27">
        <v>0</v>
      </c>
      <c r="F601" s="27">
        <v>600</v>
      </c>
      <c r="I601" s="27">
        <v>600</v>
      </c>
      <c r="K601" s="27">
        <v>0</v>
      </c>
      <c r="L601" s="27">
        <v>600</v>
      </c>
      <c r="O601" s="27">
        <v>600</v>
      </c>
      <c r="Q601" s="27">
        <v>0</v>
      </c>
      <c r="R601" s="27">
        <v>600</v>
      </c>
    </row>
    <row r="602" spans="3:18">
      <c r="C602" s="27">
        <v>601</v>
      </c>
      <c r="E602" s="27">
        <v>0</v>
      </c>
      <c r="F602" s="27">
        <v>601</v>
      </c>
      <c r="I602" s="27">
        <v>601</v>
      </c>
      <c r="K602" s="27">
        <v>0</v>
      </c>
      <c r="L602" s="27">
        <v>601</v>
      </c>
      <c r="O602" s="27">
        <v>601</v>
      </c>
      <c r="Q602" s="27">
        <v>0</v>
      </c>
      <c r="R602" s="27">
        <v>601</v>
      </c>
    </row>
    <row r="603" spans="3:18">
      <c r="C603" s="27">
        <v>602</v>
      </c>
      <c r="E603" s="27">
        <v>0</v>
      </c>
      <c r="F603" s="27">
        <v>602</v>
      </c>
      <c r="I603" s="27">
        <v>602</v>
      </c>
      <c r="K603" s="27">
        <v>0</v>
      </c>
      <c r="L603" s="27">
        <v>602</v>
      </c>
      <c r="O603" s="27">
        <v>602</v>
      </c>
      <c r="Q603" s="27">
        <v>0</v>
      </c>
      <c r="R603" s="27">
        <v>602</v>
      </c>
    </row>
    <row r="604" spans="3:18">
      <c r="C604" s="27">
        <v>603</v>
      </c>
      <c r="E604" s="27">
        <v>0</v>
      </c>
      <c r="F604" s="27">
        <v>603</v>
      </c>
      <c r="I604" s="27">
        <v>603</v>
      </c>
      <c r="K604" s="27">
        <v>0</v>
      </c>
      <c r="L604" s="27">
        <v>603</v>
      </c>
      <c r="O604" s="27">
        <v>603</v>
      </c>
      <c r="Q604" s="27">
        <v>0</v>
      </c>
      <c r="R604" s="27">
        <v>603</v>
      </c>
    </row>
    <row r="605" spans="3:18">
      <c r="C605" s="27">
        <v>604</v>
      </c>
      <c r="E605" s="27">
        <v>0</v>
      </c>
      <c r="F605" s="27">
        <v>604</v>
      </c>
      <c r="I605" s="27">
        <v>604</v>
      </c>
      <c r="K605" s="27">
        <v>0</v>
      </c>
      <c r="L605" s="27">
        <v>604</v>
      </c>
      <c r="O605" s="27">
        <v>604</v>
      </c>
      <c r="Q605" s="27">
        <v>0</v>
      </c>
      <c r="R605" s="27">
        <v>604</v>
      </c>
    </row>
    <row r="606" spans="3:18">
      <c r="C606" s="27">
        <v>605</v>
      </c>
      <c r="E606" s="27">
        <v>0</v>
      </c>
      <c r="F606" s="27">
        <v>605</v>
      </c>
      <c r="I606" s="27">
        <v>605</v>
      </c>
      <c r="K606" s="27">
        <v>0</v>
      </c>
      <c r="L606" s="27">
        <v>605</v>
      </c>
      <c r="O606" s="27">
        <v>605</v>
      </c>
      <c r="Q606" s="27">
        <v>0</v>
      </c>
      <c r="R606" s="27">
        <v>605</v>
      </c>
    </row>
    <row r="607" spans="3:18">
      <c r="C607" s="27">
        <v>606</v>
      </c>
      <c r="E607" s="27">
        <v>0</v>
      </c>
      <c r="F607" s="27">
        <v>606</v>
      </c>
      <c r="I607" s="27">
        <v>606</v>
      </c>
      <c r="K607" s="27">
        <v>0</v>
      </c>
      <c r="L607" s="27">
        <v>606</v>
      </c>
      <c r="O607" s="27">
        <v>606</v>
      </c>
      <c r="Q607" s="27">
        <v>0</v>
      </c>
      <c r="R607" s="27">
        <v>606</v>
      </c>
    </row>
    <row r="608" spans="3:18">
      <c r="C608" s="27">
        <v>607</v>
      </c>
      <c r="E608" s="27">
        <v>0</v>
      </c>
      <c r="F608" s="27">
        <v>607</v>
      </c>
      <c r="I608" s="27">
        <v>607</v>
      </c>
      <c r="K608" s="27">
        <v>0</v>
      </c>
      <c r="L608" s="27">
        <v>607</v>
      </c>
      <c r="O608" s="27">
        <v>607</v>
      </c>
      <c r="Q608" s="27">
        <v>0</v>
      </c>
      <c r="R608" s="27">
        <v>607</v>
      </c>
    </row>
    <row r="609" spans="3:18">
      <c r="C609" s="27">
        <v>608</v>
      </c>
      <c r="E609" s="27">
        <v>0</v>
      </c>
      <c r="F609" s="27">
        <v>608</v>
      </c>
      <c r="I609" s="27">
        <v>608</v>
      </c>
      <c r="K609" s="27">
        <v>0</v>
      </c>
      <c r="L609" s="27">
        <v>608</v>
      </c>
      <c r="O609" s="27">
        <v>608</v>
      </c>
      <c r="Q609" s="27">
        <v>0</v>
      </c>
      <c r="R609" s="27">
        <v>608</v>
      </c>
    </row>
    <row r="610" spans="3:18">
      <c r="C610" s="27">
        <v>609</v>
      </c>
      <c r="E610" s="27">
        <v>0</v>
      </c>
      <c r="F610" s="27">
        <v>609</v>
      </c>
      <c r="I610" s="27">
        <v>609</v>
      </c>
      <c r="K610" s="27">
        <v>0</v>
      </c>
      <c r="L610" s="27">
        <v>609</v>
      </c>
      <c r="O610" s="27">
        <v>609</v>
      </c>
      <c r="Q610" s="27">
        <v>0</v>
      </c>
      <c r="R610" s="27">
        <v>609</v>
      </c>
    </row>
    <row r="611" spans="3:18">
      <c r="C611" s="27">
        <v>610</v>
      </c>
      <c r="E611" s="27">
        <v>0</v>
      </c>
      <c r="F611" s="27">
        <v>610</v>
      </c>
      <c r="I611" s="27">
        <v>610</v>
      </c>
      <c r="K611" s="27">
        <v>0</v>
      </c>
      <c r="L611" s="27">
        <v>610</v>
      </c>
      <c r="O611" s="27">
        <v>610</v>
      </c>
      <c r="Q611" s="27">
        <v>0</v>
      </c>
      <c r="R611" s="27">
        <v>610</v>
      </c>
    </row>
    <row r="612" spans="3:18">
      <c r="C612" s="27">
        <v>611</v>
      </c>
      <c r="E612" s="27">
        <v>0</v>
      </c>
      <c r="F612" s="27">
        <v>611</v>
      </c>
      <c r="I612" s="27">
        <v>611</v>
      </c>
      <c r="K612" s="27">
        <v>0</v>
      </c>
      <c r="L612" s="27">
        <v>611</v>
      </c>
      <c r="O612" s="27">
        <v>611</v>
      </c>
      <c r="Q612" s="27">
        <v>0</v>
      </c>
      <c r="R612" s="27">
        <v>611</v>
      </c>
    </row>
    <row r="613" spans="3:18">
      <c r="C613" s="27">
        <v>612</v>
      </c>
      <c r="E613" s="27">
        <v>0</v>
      </c>
      <c r="F613" s="27">
        <v>612</v>
      </c>
      <c r="I613" s="27">
        <v>612</v>
      </c>
      <c r="K613" s="27">
        <v>0</v>
      </c>
      <c r="L613" s="27">
        <v>612</v>
      </c>
      <c r="O613" s="27">
        <v>612</v>
      </c>
      <c r="Q613" s="27">
        <v>0</v>
      </c>
      <c r="R613" s="27">
        <v>612</v>
      </c>
    </row>
    <row r="614" spans="3:18">
      <c r="C614" s="27">
        <v>613</v>
      </c>
      <c r="E614" s="27">
        <v>0</v>
      </c>
      <c r="F614" s="27">
        <v>613</v>
      </c>
      <c r="I614" s="27">
        <v>613</v>
      </c>
      <c r="K614" s="27">
        <v>0</v>
      </c>
      <c r="L614" s="27">
        <v>613</v>
      </c>
      <c r="O614" s="27">
        <v>613</v>
      </c>
      <c r="Q614" s="27">
        <v>0</v>
      </c>
      <c r="R614" s="27">
        <v>613</v>
      </c>
    </row>
    <row r="615" spans="3:18">
      <c r="C615" s="27">
        <v>614</v>
      </c>
      <c r="E615" s="27">
        <v>0</v>
      </c>
      <c r="F615" s="27">
        <v>614</v>
      </c>
      <c r="I615" s="27">
        <v>614</v>
      </c>
      <c r="K615" s="27">
        <v>0</v>
      </c>
      <c r="L615" s="27">
        <v>614</v>
      </c>
      <c r="O615" s="27">
        <v>614</v>
      </c>
      <c r="Q615" s="27">
        <v>0</v>
      </c>
      <c r="R615" s="27">
        <v>614</v>
      </c>
    </row>
    <row r="616" spans="3:18">
      <c r="C616" s="27">
        <v>615</v>
      </c>
      <c r="E616" s="27">
        <v>0</v>
      </c>
      <c r="F616" s="27">
        <v>615</v>
      </c>
      <c r="I616" s="27">
        <v>615</v>
      </c>
      <c r="K616" s="27">
        <v>0</v>
      </c>
      <c r="L616" s="27">
        <v>615</v>
      </c>
      <c r="O616" s="27">
        <v>615</v>
      </c>
      <c r="Q616" s="27">
        <v>0</v>
      </c>
      <c r="R616" s="27">
        <v>615</v>
      </c>
    </row>
    <row r="617" spans="3:18">
      <c r="C617" s="27">
        <v>616</v>
      </c>
      <c r="E617" s="27">
        <v>0</v>
      </c>
      <c r="F617" s="27">
        <v>616</v>
      </c>
      <c r="I617" s="27">
        <v>616</v>
      </c>
      <c r="K617" s="27">
        <v>0</v>
      </c>
      <c r="L617" s="27">
        <v>616</v>
      </c>
      <c r="O617" s="27">
        <v>616</v>
      </c>
      <c r="Q617" s="27">
        <v>0</v>
      </c>
      <c r="R617" s="27">
        <v>616</v>
      </c>
    </row>
    <row r="618" spans="3:18">
      <c r="C618" s="27">
        <v>617</v>
      </c>
      <c r="E618" s="27">
        <v>0</v>
      </c>
      <c r="F618" s="27">
        <v>617</v>
      </c>
      <c r="I618" s="27">
        <v>617</v>
      </c>
      <c r="K618" s="27">
        <v>0</v>
      </c>
      <c r="L618" s="27">
        <v>617</v>
      </c>
      <c r="O618" s="27">
        <v>617</v>
      </c>
      <c r="Q618" s="27">
        <v>0</v>
      </c>
      <c r="R618" s="27">
        <v>617</v>
      </c>
    </row>
    <row r="619" spans="3:18">
      <c r="C619" s="27">
        <v>618</v>
      </c>
      <c r="E619" s="27">
        <v>0</v>
      </c>
      <c r="F619" s="27">
        <v>618</v>
      </c>
      <c r="I619" s="27">
        <v>618</v>
      </c>
      <c r="K619" s="27">
        <v>0</v>
      </c>
      <c r="L619" s="27">
        <v>618</v>
      </c>
      <c r="O619" s="27">
        <v>618</v>
      </c>
      <c r="Q619" s="27">
        <v>0</v>
      </c>
      <c r="R619" s="27">
        <v>618</v>
      </c>
    </row>
    <row r="620" spans="3:18">
      <c r="C620" s="27">
        <v>619</v>
      </c>
      <c r="E620" s="27">
        <v>0</v>
      </c>
      <c r="F620" s="27">
        <v>619</v>
      </c>
      <c r="I620" s="27">
        <v>619</v>
      </c>
      <c r="K620" s="27">
        <v>0</v>
      </c>
      <c r="L620" s="27">
        <v>619</v>
      </c>
      <c r="O620" s="27">
        <v>619</v>
      </c>
      <c r="Q620" s="27">
        <v>0</v>
      </c>
      <c r="R620" s="27">
        <v>619</v>
      </c>
    </row>
    <row r="621" spans="3:18">
      <c r="C621" s="27">
        <v>620</v>
      </c>
      <c r="E621" s="27">
        <v>0</v>
      </c>
      <c r="F621" s="27">
        <v>620</v>
      </c>
      <c r="I621" s="27">
        <v>620</v>
      </c>
      <c r="K621" s="27">
        <v>0</v>
      </c>
      <c r="L621" s="27">
        <v>620</v>
      </c>
      <c r="O621" s="27">
        <v>620</v>
      </c>
      <c r="Q621" s="27">
        <v>0</v>
      </c>
      <c r="R621" s="27">
        <v>620</v>
      </c>
    </row>
    <row r="622" spans="3:18">
      <c r="C622" s="27">
        <v>621</v>
      </c>
      <c r="E622" s="27">
        <v>0</v>
      </c>
      <c r="F622" s="27">
        <v>621</v>
      </c>
      <c r="I622" s="27">
        <v>621</v>
      </c>
      <c r="K622" s="27">
        <v>0</v>
      </c>
      <c r="L622" s="27">
        <v>621</v>
      </c>
      <c r="O622" s="27">
        <v>621</v>
      </c>
      <c r="Q622" s="27">
        <v>0</v>
      </c>
      <c r="R622" s="27">
        <v>621</v>
      </c>
    </row>
    <row r="623" spans="3:18">
      <c r="C623" s="27">
        <v>622</v>
      </c>
      <c r="E623" s="27">
        <v>0</v>
      </c>
      <c r="F623" s="27">
        <v>622</v>
      </c>
      <c r="I623" s="27">
        <v>622</v>
      </c>
      <c r="K623" s="27">
        <v>0</v>
      </c>
      <c r="L623" s="27">
        <v>622</v>
      </c>
      <c r="O623" s="27">
        <v>622</v>
      </c>
      <c r="Q623" s="27">
        <v>0</v>
      </c>
      <c r="R623" s="27">
        <v>622</v>
      </c>
    </row>
    <row r="624" spans="3:18">
      <c r="C624" s="27">
        <v>623</v>
      </c>
      <c r="E624" s="27">
        <v>0</v>
      </c>
      <c r="F624" s="27">
        <v>623</v>
      </c>
      <c r="I624" s="27">
        <v>623</v>
      </c>
      <c r="K624" s="27">
        <v>0</v>
      </c>
      <c r="L624" s="27">
        <v>623</v>
      </c>
      <c r="O624" s="27">
        <v>623</v>
      </c>
      <c r="Q624" s="27">
        <v>0</v>
      </c>
      <c r="R624" s="27">
        <v>623</v>
      </c>
    </row>
    <row r="625" spans="3:18">
      <c r="C625" s="27">
        <v>624</v>
      </c>
      <c r="E625" s="27">
        <v>0</v>
      </c>
      <c r="F625" s="27">
        <v>624</v>
      </c>
      <c r="I625" s="27">
        <v>624</v>
      </c>
      <c r="K625" s="27">
        <v>0</v>
      </c>
      <c r="L625" s="27">
        <v>624</v>
      </c>
      <c r="O625" s="27">
        <v>624</v>
      </c>
      <c r="Q625" s="27">
        <v>0</v>
      </c>
      <c r="R625" s="27">
        <v>624</v>
      </c>
    </row>
    <row r="626" spans="3:18">
      <c r="C626" s="27">
        <v>625</v>
      </c>
      <c r="E626" s="27">
        <v>0</v>
      </c>
      <c r="F626" s="27">
        <v>625</v>
      </c>
      <c r="I626" s="27">
        <v>625</v>
      </c>
      <c r="K626" s="27">
        <v>0</v>
      </c>
      <c r="L626" s="27">
        <v>625</v>
      </c>
      <c r="O626" s="27">
        <v>625</v>
      </c>
      <c r="Q626" s="27">
        <v>0</v>
      </c>
      <c r="R626" s="27">
        <v>625</v>
      </c>
    </row>
    <row r="627" spans="3:18">
      <c r="C627" s="27">
        <v>626</v>
      </c>
      <c r="E627" s="27">
        <v>0</v>
      </c>
      <c r="F627" s="27">
        <v>626</v>
      </c>
      <c r="I627" s="27">
        <v>626</v>
      </c>
      <c r="K627" s="27">
        <v>0</v>
      </c>
      <c r="L627" s="27">
        <v>626</v>
      </c>
      <c r="O627" s="27">
        <v>626</v>
      </c>
      <c r="Q627" s="27">
        <v>0</v>
      </c>
      <c r="R627" s="27">
        <v>626</v>
      </c>
    </row>
    <row r="628" spans="3:18">
      <c r="C628" s="27">
        <v>627</v>
      </c>
      <c r="E628" s="27">
        <v>0</v>
      </c>
      <c r="F628" s="27">
        <v>627</v>
      </c>
      <c r="I628" s="27">
        <v>627</v>
      </c>
      <c r="K628" s="27">
        <v>0</v>
      </c>
      <c r="L628" s="27">
        <v>627</v>
      </c>
      <c r="O628" s="27">
        <v>627</v>
      </c>
      <c r="Q628" s="27">
        <v>0</v>
      </c>
      <c r="R628" s="27">
        <v>627</v>
      </c>
    </row>
    <row r="629" spans="3:18">
      <c r="C629" s="27">
        <v>628</v>
      </c>
      <c r="E629" s="27">
        <v>0</v>
      </c>
      <c r="F629" s="27">
        <v>628</v>
      </c>
      <c r="I629" s="27">
        <v>628</v>
      </c>
      <c r="K629" s="27">
        <v>0</v>
      </c>
      <c r="L629" s="27">
        <v>628</v>
      </c>
      <c r="O629" s="27">
        <v>628</v>
      </c>
      <c r="Q629" s="27">
        <v>0</v>
      </c>
      <c r="R629" s="27">
        <v>628</v>
      </c>
    </row>
    <row r="630" spans="3:18">
      <c r="C630" s="27">
        <v>629</v>
      </c>
      <c r="E630" s="27">
        <v>0</v>
      </c>
      <c r="F630" s="27">
        <v>629</v>
      </c>
      <c r="I630" s="27">
        <v>629</v>
      </c>
      <c r="K630" s="27">
        <v>0</v>
      </c>
      <c r="L630" s="27">
        <v>629</v>
      </c>
      <c r="O630" s="27">
        <v>629</v>
      </c>
      <c r="Q630" s="27">
        <v>0</v>
      </c>
      <c r="R630" s="27">
        <v>629</v>
      </c>
    </row>
    <row r="631" spans="3:18">
      <c r="C631" s="27">
        <v>630</v>
      </c>
      <c r="E631" s="27">
        <v>0</v>
      </c>
      <c r="F631" s="27">
        <v>630</v>
      </c>
      <c r="I631" s="27">
        <v>630</v>
      </c>
      <c r="K631" s="27">
        <v>0</v>
      </c>
      <c r="L631" s="27">
        <v>630</v>
      </c>
      <c r="O631" s="27">
        <v>630</v>
      </c>
      <c r="Q631" s="27">
        <v>0</v>
      </c>
      <c r="R631" s="27">
        <v>630</v>
      </c>
    </row>
    <row r="632" spans="3:18">
      <c r="C632" s="27">
        <v>631</v>
      </c>
      <c r="E632" s="27">
        <v>0</v>
      </c>
      <c r="F632" s="27">
        <v>631</v>
      </c>
      <c r="I632" s="27">
        <v>631</v>
      </c>
      <c r="K632" s="27">
        <v>0</v>
      </c>
      <c r="L632" s="27">
        <v>631</v>
      </c>
      <c r="O632" s="27">
        <v>631</v>
      </c>
      <c r="Q632" s="27">
        <v>0</v>
      </c>
      <c r="R632" s="27">
        <v>631</v>
      </c>
    </row>
    <row r="633" spans="3:18">
      <c r="C633" s="27">
        <v>632</v>
      </c>
      <c r="E633" s="27">
        <v>0</v>
      </c>
      <c r="F633" s="27">
        <v>632</v>
      </c>
      <c r="I633" s="27">
        <v>632</v>
      </c>
      <c r="K633" s="27">
        <v>0</v>
      </c>
      <c r="L633" s="27">
        <v>632</v>
      </c>
      <c r="O633" s="27">
        <v>632</v>
      </c>
      <c r="Q633" s="27">
        <v>0</v>
      </c>
      <c r="R633" s="27">
        <v>632</v>
      </c>
    </row>
    <row r="634" spans="3:18">
      <c r="C634" s="27">
        <v>633</v>
      </c>
      <c r="E634" s="27">
        <v>0</v>
      </c>
      <c r="F634" s="27">
        <v>633</v>
      </c>
      <c r="I634" s="27">
        <v>633</v>
      </c>
      <c r="K634" s="27">
        <v>0</v>
      </c>
      <c r="L634" s="27">
        <v>633</v>
      </c>
      <c r="O634" s="27">
        <v>633</v>
      </c>
      <c r="Q634" s="27">
        <v>0</v>
      </c>
      <c r="R634" s="27">
        <v>633</v>
      </c>
    </row>
    <row r="635" spans="3:18">
      <c r="C635" s="27">
        <v>634</v>
      </c>
      <c r="E635" s="27">
        <v>0</v>
      </c>
      <c r="F635" s="27">
        <v>634</v>
      </c>
      <c r="I635" s="27">
        <v>634</v>
      </c>
      <c r="K635" s="27">
        <v>0</v>
      </c>
      <c r="L635" s="27">
        <v>634</v>
      </c>
      <c r="O635" s="27">
        <v>634</v>
      </c>
      <c r="Q635" s="27">
        <v>0</v>
      </c>
      <c r="R635" s="27">
        <v>634</v>
      </c>
    </row>
    <row r="636" spans="3:18">
      <c r="C636" s="27">
        <v>635</v>
      </c>
      <c r="E636" s="27">
        <v>0</v>
      </c>
      <c r="F636" s="27">
        <v>635</v>
      </c>
      <c r="I636" s="27">
        <v>635</v>
      </c>
      <c r="K636" s="27">
        <v>0</v>
      </c>
      <c r="L636" s="27">
        <v>635</v>
      </c>
      <c r="O636" s="27">
        <v>635</v>
      </c>
      <c r="Q636" s="27">
        <v>0</v>
      </c>
      <c r="R636" s="27">
        <v>635</v>
      </c>
    </row>
    <row r="637" spans="3:18">
      <c r="C637" s="27">
        <v>636</v>
      </c>
      <c r="E637" s="27">
        <v>0</v>
      </c>
      <c r="F637" s="27">
        <v>636</v>
      </c>
      <c r="I637" s="27">
        <v>636</v>
      </c>
      <c r="K637" s="27">
        <v>0</v>
      </c>
      <c r="L637" s="27">
        <v>636</v>
      </c>
      <c r="O637" s="27">
        <v>636</v>
      </c>
      <c r="Q637" s="27">
        <v>0</v>
      </c>
      <c r="R637" s="27">
        <v>636</v>
      </c>
    </row>
    <row r="638" spans="3:18">
      <c r="C638" s="27">
        <v>637</v>
      </c>
      <c r="E638" s="27">
        <v>0</v>
      </c>
      <c r="F638" s="27">
        <v>637</v>
      </c>
      <c r="I638" s="27">
        <v>637</v>
      </c>
      <c r="K638" s="27">
        <v>0</v>
      </c>
      <c r="L638" s="27">
        <v>637</v>
      </c>
      <c r="O638" s="27">
        <v>637</v>
      </c>
      <c r="Q638" s="27">
        <v>0</v>
      </c>
      <c r="R638" s="27">
        <v>637</v>
      </c>
    </row>
    <row r="639" spans="3:18">
      <c r="C639" s="27">
        <v>638</v>
      </c>
      <c r="E639" s="27">
        <v>0</v>
      </c>
      <c r="F639" s="27">
        <v>638</v>
      </c>
      <c r="I639" s="27">
        <v>638</v>
      </c>
      <c r="K639" s="27">
        <v>0</v>
      </c>
      <c r="L639" s="27">
        <v>638</v>
      </c>
      <c r="O639" s="27">
        <v>638</v>
      </c>
      <c r="Q639" s="27">
        <v>0</v>
      </c>
      <c r="R639" s="27">
        <v>638</v>
      </c>
    </row>
    <row r="640" spans="3:18">
      <c r="C640" s="27">
        <v>639</v>
      </c>
      <c r="E640" s="27">
        <v>0</v>
      </c>
      <c r="F640" s="27">
        <v>639</v>
      </c>
      <c r="I640" s="27">
        <v>639</v>
      </c>
      <c r="K640" s="27">
        <v>0</v>
      </c>
      <c r="L640" s="27">
        <v>639</v>
      </c>
      <c r="O640" s="27">
        <v>639</v>
      </c>
      <c r="Q640" s="27">
        <v>0</v>
      </c>
      <c r="R640" s="27">
        <v>639</v>
      </c>
    </row>
    <row r="641" spans="3:18">
      <c r="C641" s="27">
        <v>640</v>
      </c>
      <c r="E641" s="27">
        <v>0</v>
      </c>
      <c r="F641" s="27">
        <v>640</v>
      </c>
      <c r="I641" s="27">
        <v>640</v>
      </c>
      <c r="K641" s="27">
        <v>0</v>
      </c>
      <c r="L641" s="27">
        <v>640</v>
      </c>
      <c r="O641" s="27">
        <v>640</v>
      </c>
      <c r="Q641" s="27">
        <v>0</v>
      </c>
      <c r="R641" s="27">
        <v>640</v>
      </c>
    </row>
    <row r="642" spans="3:18">
      <c r="C642" s="27">
        <v>641</v>
      </c>
      <c r="E642" s="27">
        <v>0</v>
      </c>
      <c r="F642" s="27">
        <v>641</v>
      </c>
      <c r="I642" s="27">
        <v>641</v>
      </c>
      <c r="K642" s="27">
        <v>0</v>
      </c>
      <c r="L642" s="27">
        <v>641</v>
      </c>
      <c r="O642" s="27">
        <v>641</v>
      </c>
      <c r="Q642" s="27">
        <v>0</v>
      </c>
      <c r="R642" s="27">
        <v>641</v>
      </c>
    </row>
    <row r="643" spans="3:18">
      <c r="C643" s="27">
        <v>642</v>
      </c>
      <c r="E643" s="27">
        <v>0</v>
      </c>
      <c r="F643" s="27">
        <v>642</v>
      </c>
      <c r="I643" s="27">
        <v>642</v>
      </c>
      <c r="K643" s="27">
        <v>0</v>
      </c>
      <c r="L643" s="27">
        <v>642</v>
      </c>
      <c r="O643" s="27">
        <v>642</v>
      </c>
      <c r="Q643" s="27">
        <v>0</v>
      </c>
      <c r="R643" s="27">
        <v>642</v>
      </c>
    </row>
    <row r="644" spans="3:18">
      <c r="C644" s="27">
        <v>643</v>
      </c>
      <c r="E644" s="27">
        <v>0</v>
      </c>
      <c r="F644" s="27">
        <v>643</v>
      </c>
      <c r="I644" s="27">
        <v>643</v>
      </c>
      <c r="K644" s="27">
        <v>0</v>
      </c>
      <c r="L644" s="27">
        <v>643</v>
      </c>
      <c r="O644" s="27">
        <v>643</v>
      </c>
      <c r="Q644" s="27">
        <v>0</v>
      </c>
      <c r="R644" s="27">
        <v>643</v>
      </c>
    </row>
    <row r="645" spans="3:18">
      <c r="C645" s="27">
        <v>644</v>
      </c>
      <c r="E645" s="27">
        <v>0</v>
      </c>
      <c r="F645" s="27">
        <v>644</v>
      </c>
      <c r="I645" s="27">
        <v>644</v>
      </c>
      <c r="K645" s="27">
        <v>0</v>
      </c>
      <c r="L645" s="27">
        <v>644</v>
      </c>
      <c r="O645" s="27">
        <v>644</v>
      </c>
      <c r="Q645" s="27">
        <v>0</v>
      </c>
      <c r="R645" s="27">
        <v>644</v>
      </c>
    </row>
    <row r="646" spans="3:18">
      <c r="C646" s="27">
        <v>645</v>
      </c>
      <c r="E646" s="27">
        <v>0</v>
      </c>
      <c r="F646" s="27">
        <v>645</v>
      </c>
      <c r="I646" s="27">
        <v>645</v>
      </c>
      <c r="K646" s="27">
        <v>0</v>
      </c>
      <c r="L646" s="27">
        <v>645</v>
      </c>
      <c r="O646" s="27">
        <v>645</v>
      </c>
      <c r="Q646" s="27">
        <v>0</v>
      </c>
      <c r="R646" s="27">
        <v>645</v>
      </c>
    </row>
    <row r="647" spans="3:18">
      <c r="C647" s="27">
        <v>646</v>
      </c>
      <c r="E647" s="27">
        <v>0</v>
      </c>
      <c r="F647" s="27">
        <v>646</v>
      </c>
      <c r="I647" s="27">
        <v>646</v>
      </c>
      <c r="K647" s="27">
        <v>0</v>
      </c>
      <c r="L647" s="27">
        <v>646</v>
      </c>
      <c r="O647" s="27">
        <v>646</v>
      </c>
      <c r="Q647" s="27">
        <v>0</v>
      </c>
      <c r="R647" s="27">
        <v>646</v>
      </c>
    </row>
    <row r="648" spans="3:18">
      <c r="C648" s="27">
        <v>647</v>
      </c>
      <c r="E648" s="27">
        <v>0</v>
      </c>
      <c r="F648" s="27">
        <v>647</v>
      </c>
      <c r="I648" s="27">
        <v>647</v>
      </c>
      <c r="K648" s="27">
        <v>0</v>
      </c>
      <c r="L648" s="27">
        <v>647</v>
      </c>
      <c r="O648" s="27">
        <v>647</v>
      </c>
      <c r="Q648" s="27">
        <v>0</v>
      </c>
      <c r="R648" s="27">
        <v>647</v>
      </c>
    </row>
    <row r="649" spans="3:18">
      <c r="C649" s="27">
        <v>648</v>
      </c>
      <c r="E649" s="27">
        <v>0</v>
      </c>
      <c r="F649" s="27">
        <v>648</v>
      </c>
      <c r="I649" s="27">
        <v>648</v>
      </c>
      <c r="K649" s="27">
        <v>0</v>
      </c>
      <c r="L649" s="27">
        <v>648</v>
      </c>
      <c r="O649" s="27">
        <v>648</v>
      </c>
      <c r="Q649" s="27">
        <v>0</v>
      </c>
      <c r="R649" s="27">
        <v>648</v>
      </c>
    </row>
    <row r="650" spans="3:18">
      <c r="C650" s="27">
        <v>649</v>
      </c>
      <c r="E650" s="27">
        <v>0</v>
      </c>
      <c r="F650" s="27">
        <v>649</v>
      </c>
      <c r="I650" s="27">
        <v>649</v>
      </c>
      <c r="K650" s="27">
        <v>0</v>
      </c>
      <c r="L650" s="27">
        <v>649</v>
      </c>
      <c r="O650" s="27">
        <v>649</v>
      </c>
      <c r="Q650" s="27">
        <v>0</v>
      </c>
      <c r="R650" s="27">
        <v>649</v>
      </c>
    </row>
    <row r="651" spans="3:18">
      <c r="C651" s="27">
        <v>650</v>
      </c>
      <c r="E651" s="27">
        <v>0</v>
      </c>
      <c r="F651" s="27">
        <v>650</v>
      </c>
      <c r="I651" s="27">
        <v>650</v>
      </c>
      <c r="K651" s="27">
        <v>0</v>
      </c>
      <c r="L651" s="27">
        <v>650</v>
      </c>
      <c r="O651" s="27">
        <v>650</v>
      </c>
      <c r="Q651" s="27">
        <v>0</v>
      </c>
      <c r="R651" s="27">
        <v>650</v>
      </c>
    </row>
    <row r="652" spans="3:18">
      <c r="C652" s="27">
        <v>651</v>
      </c>
      <c r="E652" s="27">
        <v>0</v>
      </c>
      <c r="F652" s="27">
        <v>651</v>
      </c>
      <c r="I652" s="27">
        <v>651</v>
      </c>
      <c r="K652" s="27">
        <v>0</v>
      </c>
      <c r="L652" s="27">
        <v>651</v>
      </c>
      <c r="O652" s="27">
        <v>651</v>
      </c>
      <c r="Q652" s="27">
        <v>0</v>
      </c>
      <c r="R652" s="27">
        <v>651</v>
      </c>
    </row>
    <row r="653" spans="3:18">
      <c r="C653" s="27">
        <v>652</v>
      </c>
      <c r="E653" s="27">
        <v>0</v>
      </c>
      <c r="F653" s="27">
        <v>652</v>
      </c>
      <c r="I653" s="27">
        <v>652</v>
      </c>
      <c r="K653" s="27">
        <v>0</v>
      </c>
      <c r="L653" s="27">
        <v>652</v>
      </c>
      <c r="O653" s="27">
        <v>652</v>
      </c>
      <c r="Q653" s="27">
        <v>0</v>
      </c>
      <c r="R653" s="27">
        <v>652</v>
      </c>
    </row>
    <row r="654" spans="3:18">
      <c r="C654" s="27">
        <v>653</v>
      </c>
      <c r="E654" s="27">
        <v>0</v>
      </c>
      <c r="F654" s="27">
        <v>653</v>
      </c>
      <c r="I654" s="27">
        <v>653</v>
      </c>
      <c r="K654" s="27">
        <v>0</v>
      </c>
      <c r="L654" s="27">
        <v>653</v>
      </c>
      <c r="O654" s="27">
        <v>653</v>
      </c>
      <c r="Q654" s="27">
        <v>0</v>
      </c>
      <c r="R654" s="27">
        <v>653</v>
      </c>
    </row>
    <row r="655" spans="3:18">
      <c r="C655" s="27">
        <v>654</v>
      </c>
      <c r="E655" s="27">
        <v>0</v>
      </c>
      <c r="F655" s="27">
        <v>654</v>
      </c>
      <c r="I655" s="27">
        <v>654</v>
      </c>
      <c r="K655" s="27">
        <v>0</v>
      </c>
      <c r="L655" s="27">
        <v>654</v>
      </c>
      <c r="O655" s="27">
        <v>654</v>
      </c>
      <c r="Q655" s="27">
        <v>0</v>
      </c>
      <c r="R655" s="27">
        <v>654</v>
      </c>
    </row>
    <row r="656" spans="3:18">
      <c r="C656" s="27">
        <v>655</v>
      </c>
      <c r="E656" s="27">
        <v>0</v>
      </c>
      <c r="F656" s="27">
        <v>655</v>
      </c>
      <c r="I656" s="27">
        <v>655</v>
      </c>
      <c r="K656" s="27">
        <v>0</v>
      </c>
      <c r="L656" s="27">
        <v>655</v>
      </c>
      <c r="O656" s="27">
        <v>655</v>
      </c>
      <c r="Q656" s="27">
        <v>0</v>
      </c>
      <c r="R656" s="27">
        <v>655</v>
      </c>
    </row>
    <row r="657" spans="3:18">
      <c r="C657" s="27">
        <v>656</v>
      </c>
      <c r="E657" s="27">
        <v>0</v>
      </c>
      <c r="F657" s="27">
        <v>656</v>
      </c>
      <c r="I657" s="27">
        <v>656</v>
      </c>
      <c r="K657" s="27">
        <v>0</v>
      </c>
      <c r="L657" s="27">
        <v>656</v>
      </c>
      <c r="O657" s="27">
        <v>656</v>
      </c>
      <c r="Q657" s="27">
        <v>0</v>
      </c>
      <c r="R657" s="27">
        <v>656</v>
      </c>
    </row>
    <row r="658" spans="3:18">
      <c r="C658" s="27">
        <v>657</v>
      </c>
      <c r="E658" s="27">
        <v>0</v>
      </c>
      <c r="F658" s="27">
        <v>657</v>
      </c>
      <c r="I658" s="27">
        <v>657</v>
      </c>
      <c r="K658" s="27">
        <v>0</v>
      </c>
      <c r="L658" s="27">
        <v>657</v>
      </c>
      <c r="O658" s="27">
        <v>657</v>
      </c>
      <c r="Q658" s="27">
        <v>0</v>
      </c>
      <c r="R658" s="27">
        <v>657</v>
      </c>
    </row>
    <row r="659" spans="3:18">
      <c r="C659" s="27">
        <v>658</v>
      </c>
      <c r="E659" s="27">
        <v>0</v>
      </c>
      <c r="F659" s="27">
        <v>658</v>
      </c>
      <c r="I659" s="27">
        <v>658</v>
      </c>
      <c r="K659" s="27">
        <v>0</v>
      </c>
      <c r="L659" s="27">
        <v>658</v>
      </c>
      <c r="O659" s="27">
        <v>658</v>
      </c>
      <c r="Q659" s="27">
        <v>0</v>
      </c>
      <c r="R659" s="27">
        <v>658</v>
      </c>
    </row>
    <row r="660" spans="3:18">
      <c r="C660" s="27">
        <v>659</v>
      </c>
      <c r="E660" s="27">
        <v>0</v>
      </c>
      <c r="F660" s="27">
        <v>659</v>
      </c>
      <c r="I660" s="27">
        <v>659</v>
      </c>
      <c r="K660" s="27">
        <v>0</v>
      </c>
      <c r="L660" s="27">
        <v>659</v>
      </c>
      <c r="O660" s="27">
        <v>659</v>
      </c>
      <c r="Q660" s="27">
        <v>0</v>
      </c>
      <c r="R660" s="27">
        <v>659</v>
      </c>
    </row>
    <row r="661" spans="3:18">
      <c r="C661" s="27">
        <v>660</v>
      </c>
      <c r="E661" s="27">
        <v>0</v>
      </c>
      <c r="F661" s="27">
        <v>660</v>
      </c>
      <c r="I661" s="27">
        <v>660</v>
      </c>
      <c r="K661" s="27">
        <v>0</v>
      </c>
      <c r="L661" s="27">
        <v>660</v>
      </c>
      <c r="O661" s="27">
        <v>660</v>
      </c>
      <c r="Q661" s="27">
        <v>0</v>
      </c>
      <c r="R661" s="27">
        <v>660</v>
      </c>
    </row>
    <row r="662" spans="3:18">
      <c r="C662" s="27">
        <v>661</v>
      </c>
      <c r="E662" s="27">
        <v>0</v>
      </c>
      <c r="F662" s="27">
        <v>661</v>
      </c>
      <c r="I662" s="27">
        <v>661</v>
      </c>
      <c r="K662" s="27">
        <v>0</v>
      </c>
      <c r="L662" s="27">
        <v>661</v>
      </c>
      <c r="O662" s="27">
        <v>661</v>
      </c>
      <c r="Q662" s="27">
        <v>0</v>
      </c>
      <c r="R662" s="27">
        <v>661</v>
      </c>
    </row>
    <row r="663" spans="3:18">
      <c r="C663" s="27">
        <v>662</v>
      </c>
      <c r="E663" s="27">
        <v>0</v>
      </c>
      <c r="F663" s="27">
        <v>662</v>
      </c>
      <c r="I663" s="27">
        <v>662</v>
      </c>
      <c r="K663" s="27">
        <v>0</v>
      </c>
      <c r="L663" s="27">
        <v>662</v>
      </c>
      <c r="O663" s="27">
        <v>662</v>
      </c>
      <c r="Q663" s="27">
        <v>0</v>
      </c>
      <c r="R663" s="27">
        <v>662</v>
      </c>
    </row>
    <row r="664" spans="3:18">
      <c r="C664" s="27">
        <v>663</v>
      </c>
      <c r="E664" s="27">
        <v>0</v>
      </c>
      <c r="F664" s="27">
        <v>663</v>
      </c>
      <c r="I664" s="27">
        <v>663</v>
      </c>
      <c r="K664" s="27">
        <v>0</v>
      </c>
      <c r="L664" s="27">
        <v>663</v>
      </c>
      <c r="O664" s="27">
        <v>663</v>
      </c>
      <c r="Q664" s="27">
        <v>0</v>
      </c>
      <c r="R664" s="27">
        <v>663</v>
      </c>
    </row>
    <row r="665" spans="3:18">
      <c r="C665" s="27">
        <v>664</v>
      </c>
      <c r="E665" s="27">
        <v>0</v>
      </c>
      <c r="F665" s="27">
        <v>664</v>
      </c>
      <c r="I665" s="27">
        <v>664</v>
      </c>
      <c r="K665" s="27">
        <v>0</v>
      </c>
      <c r="L665" s="27">
        <v>664</v>
      </c>
      <c r="O665" s="27">
        <v>664</v>
      </c>
      <c r="Q665" s="27">
        <v>0</v>
      </c>
      <c r="R665" s="27">
        <v>664</v>
      </c>
    </row>
    <row r="666" spans="3:18">
      <c r="C666" s="27">
        <v>665</v>
      </c>
      <c r="E666" s="27">
        <v>0</v>
      </c>
      <c r="F666" s="27">
        <v>665</v>
      </c>
      <c r="I666" s="27">
        <v>665</v>
      </c>
      <c r="K666" s="27">
        <v>0</v>
      </c>
      <c r="L666" s="27">
        <v>665</v>
      </c>
      <c r="O666" s="27">
        <v>665</v>
      </c>
      <c r="Q666" s="27">
        <v>0</v>
      </c>
      <c r="R666" s="27">
        <v>665</v>
      </c>
    </row>
    <row r="667" spans="3:18">
      <c r="C667" s="27">
        <v>666</v>
      </c>
      <c r="E667" s="27">
        <v>0</v>
      </c>
      <c r="F667" s="27">
        <v>666</v>
      </c>
      <c r="I667" s="27">
        <v>666</v>
      </c>
      <c r="K667" s="27">
        <v>0</v>
      </c>
      <c r="L667" s="27">
        <v>666</v>
      </c>
      <c r="O667" s="27">
        <v>666</v>
      </c>
      <c r="Q667" s="27">
        <v>0</v>
      </c>
      <c r="R667" s="27">
        <v>666</v>
      </c>
    </row>
    <row r="668" spans="3:18">
      <c r="C668" s="27">
        <v>667</v>
      </c>
      <c r="E668" s="27">
        <v>0</v>
      </c>
      <c r="F668" s="27">
        <v>667</v>
      </c>
      <c r="I668" s="27">
        <v>667</v>
      </c>
      <c r="K668" s="27">
        <v>0</v>
      </c>
      <c r="L668" s="27">
        <v>667</v>
      </c>
      <c r="O668" s="27">
        <v>667</v>
      </c>
      <c r="Q668" s="27">
        <v>0</v>
      </c>
      <c r="R668" s="27">
        <v>667</v>
      </c>
    </row>
    <row r="669" spans="3:18">
      <c r="C669" s="27">
        <v>668</v>
      </c>
      <c r="E669" s="27">
        <v>0</v>
      </c>
      <c r="F669" s="27">
        <v>668</v>
      </c>
      <c r="I669" s="27">
        <v>668</v>
      </c>
      <c r="K669" s="27">
        <v>0</v>
      </c>
      <c r="L669" s="27">
        <v>668</v>
      </c>
      <c r="O669" s="27">
        <v>668</v>
      </c>
      <c r="Q669" s="27">
        <v>0</v>
      </c>
      <c r="R669" s="27">
        <v>668</v>
      </c>
    </row>
    <row r="670" spans="3:18">
      <c r="C670" s="27">
        <v>669</v>
      </c>
      <c r="E670" s="27">
        <v>0</v>
      </c>
      <c r="F670" s="27">
        <v>669</v>
      </c>
      <c r="I670" s="27">
        <v>669</v>
      </c>
      <c r="K670" s="27">
        <v>0</v>
      </c>
      <c r="L670" s="27">
        <v>669</v>
      </c>
      <c r="O670" s="27">
        <v>669</v>
      </c>
      <c r="Q670" s="27">
        <v>0</v>
      </c>
      <c r="R670" s="27">
        <v>669</v>
      </c>
    </row>
    <row r="671" spans="3:18">
      <c r="C671" s="27">
        <v>670</v>
      </c>
      <c r="E671" s="27">
        <v>0</v>
      </c>
      <c r="F671" s="27">
        <v>670</v>
      </c>
      <c r="I671" s="27">
        <v>670</v>
      </c>
      <c r="K671" s="27">
        <v>0</v>
      </c>
      <c r="L671" s="27">
        <v>670</v>
      </c>
      <c r="O671" s="27">
        <v>670</v>
      </c>
      <c r="Q671" s="27">
        <v>0</v>
      </c>
      <c r="R671" s="27">
        <v>670</v>
      </c>
    </row>
    <row r="672" spans="3:18">
      <c r="C672" s="27">
        <v>671</v>
      </c>
      <c r="E672" s="27">
        <v>0</v>
      </c>
      <c r="F672" s="27">
        <v>671</v>
      </c>
      <c r="I672" s="27">
        <v>671</v>
      </c>
      <c r="K672" s="27">
        <v>0</v>
      </c>
      <c r="L672" s="27">
        <v>671</v>
      </c>
      <c r="O672" s="27">
        <v>671</v>
      </c>
      <c r="Q672" s="27">
        <v>0</v>
      </c>
      <c r="R672" s="27">
        <v>671</v>
      </c>
    </row>
    <row r="673" spans="3:18">
      <c r="C673" s="27">
        <v>672</v>
      </c>
      <c r="E673" s="27">
        <v>0</v>
      </c>
      <c r="F673" s="27">
        <v>672</v>
      </c>
      <c r="I673" s="27">
        <v>672</v>
      </c>
      <c r="K673" s="27">
        <v>0</v>
      </c>
      <c r="L673" s="27">
        <v>672</v>
      </c>
      <c r="O673" s="27">
        <v>672</v>
      </c>
      <c r="Q673" s="27">
        <v>0</v>
      </c>
      <c r="R673" s="27">
        <v>672</v>
      </c>
    </row>
    <row r="674" spans="3:18">
      <c r="C674" s="27">
        <v>673</v>
      </c>
      <c r="E674" s="27">
        <v>0</v>
      </c>
      <c r="F674" s="27">
        <v>673</v>
      </c>
      <c r="I674" s="27">
        <v>673</v>
      </c>
      <c r="K674" s="27">
        <v>0</v>
      </c>
      <c r="L674" s="27">
        <v>673</v>
      </c>
      <c r="O674" s="27">
        <v>673</v>
      </c>
      <c r="Q674" s="27">
        <v>0</v>
      </c>
      <c r="R674" s="27">
        <v>673</v>
      </c>
    </row>
    <row r="675" spans="3:18">
      <c r="C675" s="27">
        <v>674</v>
      </c>
      <c r="E675" s="27">
        <v>0</v>
      </c>
      <c r="F675" s="27">
        <v>674</v>
      </c>
      <c r="I675" s="27">
        <v>674</v>
      </c>
      <c r="K675" s="27">
        <v>0</v>
      </c>
      <c r="L675" s="27">
        <v>674</v>
      </c>
      <c r="O675" s="27">
        <v>674</v>
      </c>
      <c r="Q675" s="27">
        <v>0</v>
      </c>
      <c r="R675" s="27">
        <v>674</v>
      </c>
    </row>
    <row r="676" spans="3:18">
      <c r="C676" s="27">
        <v>675</v>
      </c>
      <c r="E676" s="27">
        <v>0</v>
      </c>
      <c r="F676" s="27">
        <v>675</v>
      </c>
      <c r="I676" s="27">
        <v>675</v>
      </c>
      <c r="K676" s="27">
        <v>0</v>
      </c>
      <c r="L676" s="27">
        <v>675</v>
      </c>
      <c r="O676" s="27">
        <v>675</v>
      </c>
      <c r="Q676" s="27">
        <v>0</v>
      </c>
      <c r="R676" s="27">
        <v>675</v>
      </c>
    </row>
    <row r="677" spans="3:18">
      <c r="C677" s="27">
        <v>676</v>
      </c>
      <c r="E677" s="27">
        <v>0</v>
      </c>
      <c r="F677" s="27">
        <v>676</v>
      </c>
      <c r="I677" s="27">
        <v>676</v>
      </c>
      <c r="K677" s="27">
        <v>0</v>
      </c>
      <c r="L677" s="27">
        <v>676</v>
      </c>
      <c r="O677" s="27">
        <v>676</v>
      </c>
      <c r="Q677" s="27">
        <v>0</v>
      </c>
      <c r="R677" s="27">
        <v>676</v>
      </c>
    </row>
    <row r="678" spans="3:18">
      <c r="C678" s="27">
        <v>677</v>
      </c>
      <c r="E678" s="27">
        <v>0</v>
      </c>
      <c r="F678" s="27">
        <v>677</v>
      </c>
      <c r="I678" s="27">
        <v>677</v>
      </c>
      <c r="K678" s="27">
        <v>0</v>
      </c>
      <c r="L678" s="27">
        <v>677</v>
      </c>
      <c r="O678" s="27">
        <v>677</v>
      </c>
      <c r="Q678" s="27">
        <v>0</v>
      </c>
      <c r="R678" s="27">
        <v>677</v>
      </c>
    </row>
    <row r="679" spans="3:18">
      <c r="C679" s="27">
        <v>678</v>
      </c>
      <c r="E679" s="27">
        <v>0</v>
      </c>
      <c r="F679" s="27">
        <v>678</v>
      </c>
      <c r="I679" s="27">
        <v>678</v>
      </c>
      <c r="K679" s="27">
        <v>0</v>
      </c>
      <c r="L679" s="27">
        <v>678</v>
      </c>
      <c r="O679" s="27">
        <v>678</v>
      </c>
      <c r="Q679" s="27">
        <v>0</v>
      </c>
      <c r="R679" s="27">
        <v>678</v>
      </c>
    </row>
    <row r="680" spans="3:18">
      <c r="C680" s="27">
        <v>679</v>
      </c>
      <c r="E680" s="27">
        <v>0</v>
      </c>
      <c r="F680" s="27">
        <v>679</v>
      </c>
      <c r="I680" s="27">
        <v>679</v>
      </c>
      <c r="K680" s="27">
        <v>0</v>
      </c>
      <c r="L680" s="27">
        <v>679</v>
      </c>
      <c r="O680" s="27">
        <v>679</v>
      </c>
      <c r="Q680" s="27">
        <v>0</v>
      </c>
      <c r="R680" s="27">
        <v>679</v>
      </c>
    </row>
    <row r="681" spans="3:18">
      <c r="C681" s="27">
        <v>680</v>
      </c>
      <c r="E681" s="27">
        <v>0</v>
      </c>
      <c r="F681" s="27">
        <v>680</v>
      </c>
      <c r="I681" s="27">
        <v>680</v>
      </c>
      <c r="K681" s="27">
        <v>0</v>
      </c>
      <c r="L681" s="27">
        <v>680</v>
      </c>
      <c r="O681" s="27">
        <v>680</v>
      </c>
      <c r="Q681" s="27">
        <v>0</v>
      </c>
      <c r="R681" s="27">
        <v>680</v>
      </c>
    </row>
    <row r="682" spans="3:18">
      <c r="C682" s="27">
        <v>681</v>
      </c>
      <c r="E682" s="27">
        <v>0</v>
      </c>
      <c r="F682" s="27">
        <v>681</v>
      </c>
      <c r="I682" s="27">
        <v>681</v>
      </c>
      <c r="K682" s="27">
        <v>0</v>
      </c>
      <c r="L682" s="27">
        <v>681</v>
      </c>
      <c r="O682" s="27">
        <v>681</v>
      </c>
      <c r="Q682" s="27">
        <v>0</v>
      </c>
      <c r="R682" s="27">
        <v>681</v>
      </c>
    </row>
    <row r="683" spans="3:18">
      <c r="C683" s="27">
        <v>682</v>
      </c>
      <c r="E683" s="27">
        <v>0</v>
      </c>
      <c r="F683" s="27">
        <v>682</v>
      </c>
      <c r="I683" s="27">
        <v>682</v>
      </c>
      <c r="K683" s="27">
        <v>0</v>
      </c>
      <c r="L683" s="27">
        <v>682</v>
      </c>
      <c r="O683" s="27">
        <v>682</v>
      </c>
      <c r="Q683" s="27">
        <v>0</v>
      </c>
      <c r="R683" s="27">
        <v>682</v>
      </c>
    </row>
    <row r="684" spans="3:18">
      <c r="C684" s="27">
        <v>683</v>
      </c>
      <c r="E684" s="27">
        <v>0</v>
      </c>
      <c r="F684" s="27">
        <v>683</v>
      </c>
      <c r="I684" s="27">
        <v>683</v>
      </c>
      <c r="K684" s="27">
        <v>0</v>
      </c>
      <c r="L684" s="27">
        <v>683</v>
      </c>
      <c r="O684" s="27">
        <v>683</v>
      </c>
      <c r="Q684" s="27">
        <v>0</v>
      </c>
      <c r="R684" s="27">
        <v>683</v>
      </c>
    </row>
    <row r="685" spans="3:18">
      <c r="C685" s="27">
        <v>684</v>
      </c>
      <c r="E685" s="27">
        <v>0</v>
      </c>
      <c r="F685" s="27">
        <v>684</v>
      </c>
      <c r="I685" s="27">
        <v>684</v>
      </c>
      <c r="K685" s="27">
        <v>0</v>
      </c>
      <c r="L685" s="27">
        <v>684</v>
      </c>
      <c r="O685" s="27">
        <v>684</v>
      </c>
      <c r="Q685" s="27">
        <v>0</v>
      </c>
      <c r="R685" s="27">
        <v>684</v>
      </c>
    </row>
    <row r="686" spans="3:18">
      <c r="C686" s="27">
        <v>685</v>
      </c>
      <c r="E686" s="27">
        <v>0</v>
      </c>
      <c r="F686" s="27">
        <v>685</v>
      </c>
      <c r="I686" s="27">
        <v>685</v>
      </c>
      <c r="K686" s="27">
        <v>0</v>
      </c>
      <c r="L686" s="27">
        <v>685</v>
      </c>
      <c r="O686" s="27">
        <v>685</v>
      </c>
      <c r="Q686" s="27">
        <v>0</v>
      </c>
      <c r="R686" s="27">
        <v>685</v>
      </c>
    </row>
    <row r="687" spans="3:18">
      <c r="C687" s="27">
        <v>686</v>
      </c>
      <c r="E687" s="27">
        <v>0</v>
      </c>
      <c r="F687" s="27">
        <v>686</v>
      </c>
      <c r="I687" s="27">
        <v>686</v>
      </c>
      <c r="K687" s="27">
        <v>0</v>
      </c>
      <c r="L687" s="27">
        <v>686</v>
      </c>
      <c r="O687" s="27">
        <v>686</v>
      </c>
      <c r="Q687" s="27">
        <v>0</v>
      </c>
      <c r="R687" s="27">
        <v>686</v>
      </c>
    </row>
    <row r="688" spans="3:18">
      <c r="C688" s="27">
        <v>687</v>
      </c>
      <c r="E688" s="27">
        <v>0</v>
      </c>
      <c r="F688" s="27">
        <v>687</v>
      </c>
      <c r="I688" s="27">
        <v>687</v>
      </c>
      <c r="K688" s="27">
        <v>0</v>
      </c>
      <c r="L688" s="27">
        <v>687</v>
      </c>
      <c r="O688" s="27">
        <v>687</v>
      </c>
      <c r="Q688" s="27">
        <v>0</v>
      </c>
      <c r="R688" s="27">
        <v>687</v>
      </c>
    </row>
    <row r="689" spans="3:18">
      <c r="C689" s="27">
        <v>688</v>
      </c>
      <c r="E689" s="27">
        <v>0</v>
      </c>
      <c r="F689" s="27">
        <v>688</v>
      </c>
      <c r="I689" s="27">
        <v>688</v>
      </c>
      <c r="K689" s="27">
        <v>0</v>
      </c>
      <c r="L689" s="27">
        <v>688</v>
      </c>
      <c r="O689" s="27">
        <v>688</v>
      </c>
      <c r="Q689" s="27">
        <v>0</v>
      </c>
      <c r="R689" s="27">
        <v>688</v>
      </c>
    </row>
    <row r="690" spans="3:18">
      <c r="C690" s="27">
        <v>689</v>
      </c>
      <c r="E690" s="27">
        <v>0</v>
      </c>
      <c r="F690" s="27">
        <v>689</v>
      </c>
      <c r="I690" s="27">
        <v>689</v>
      </c>
      <c r="K690" s="27">
        <v>0</v>
      </c>
      <c r="L690" s="27">
        <v>689</v>
      </c>
      <c r="O690" s="27">
        <v>689</v>
      </c>
      <c r="Q690" s="27">
        <v>0</v>
      </c>
      <c r="R690" s="27">
        <v>689</v>
      </c>
    </row>
    <row r="691" spans="3:18">
      <c r="C691" s="27">
        <v>690</v>
      </c>
      <c r="E691" s="27">
        <v>0</v>
      </c>
      <c r="F691" s="27">
        <v>690</v>
      </c>
      <c r="I691" s="27">
        <v>690</v>
      </c>
      <c r="K691" s="27">
        <v>0</v>
      </c>
      <c r="L691" s="27">
        <v>690</v>
      </c>
      <c r="O691" s="27">
        <v>690</v>
      </c>
      <c r="Q691" s="27">
        <v>0</v>
      </c>
      <c r="R691" s="27">
        <v>690</v>
      </c>
    </row>
    <row r="692" spans="3:18">
      <c r="C692" s="27">
        <v>691</v>
      </c>
      <c r="E692" s="27">
        <v>0</v>
      </c>
      <c r="F692" s="27">
        <v>691</v>
      </c>
      <c r="I692" s="27">
        <v>691</v>
      </c>
      <c r="K692" s="27">
        <v>0</v>
      </c>
      <c r="L692" s="27">
        <v>691</v>
      </c>
      <c r="O692" s="27">
        <v>691</v>
      </c>
      <c r="Q692" s="27">
        <v>0</v>
      </c>
      <c r="R692" s="27">
        <v>691</v>
      </c>
    </row>
    <row r="693" spans="3:18">
      <c r="C693" s="27">
        <v>692</v>
      </c>
      <c r="E693" s="27">
        <v>0</v>
      </c>
      <c r="F693" s="27">
        <v>692</v>
      </c>
      <c r="I693" s="27">
        <v>692</v>
      </c>
      <c r="K693" s="27">
        <v>0</v>
      </c>
      <c r="L693" s="27">
        <v>692</v>
      </c>
      <c r="O693" s="27">
        <v>692</v>
      </c>
      <c r="Q693" s="27">
        <v>0</v>
      </c>
      <c r="R693" s="27">
        <v>692</v>
      </c>
    </row>
    <row r="694" spans="3:18">
      <c r="C694" s="27">
        <v>693</v>
      </c>
      <c r="E694" s="27">
        <v>0</v>
      </c>
      <c r="F694" s="27">
        <v>693</v>
      </c>
      <c r="I694" s="27">
        <v>693</v>
      </c>
      <c r="K694" s="27">
        <v>0</v>
      </c>
      <c r="L694" s="27">
        <v>693</v>
      </c>
      <c r="O694" s="27">
        <v>693</v>
      </c>
      <c r="Q694" s="27">
        <v>0</v>
      </c>
      <c r="R694" s="27">
        <v>693</v>
      </c>
    </row>
    <row r="695" spans="3:18">
      <c r="C695" s="27">
        <v>694</v>
      </c>
      <c r="E695" s="27">
        <v>0</v>
      </c>
      <c r="F695" s="27">
        <v>694</v>
      </c>
      <c r="I695" s="27">
        <v>694</v>
      </c>
      <c r="K695" s="27">
        <v>0</v>
      </c>
      <c r="L695" s="27">
        <v>694</v>
      </c>
      <c r="O695" s="27">
        <v>694</v>
      </c>
      <c r="Q695" s="27">
        <v>0</v>
      </c>
      <c r="R695" s="27">
        <v>694</v>
      </c>
    </row>
    <row r="696" spans="3:18">
      <c r="C696" s="27">
        <v>695</v>
      </c>
      <c r="E696" s="27">
        <v>0</v>
      </c>
      <c r="F696" s="27">
        <v>695</v>
      </c>
      <c r="I696" s="27">
        <v>695</v>
      </c>
      <c r="K696" s="27">
        <v>0</v>
      </c>
      <c r="L696" s="27">
        <v>695</v>
      </c>
      <c r="O696" s="27">
        <v>695</v>
      </c>
      <c r="Q696" s="27">
        <v>0</v>
      </c>
      <c r="R696" s="27">
        <v>695</v>
      </c>
    </row>
    <row r="697" spans="3:18">
      <c r="C697" s="27">
        <v>696</v>
      </c>
      <c r="E697" s="27">
        <v>0</v>
      </c>
      <c r="F697" s="27">
        <v>696</v>
      </c>
      <c r="I697" s="27">
        <v>696</v>
      </c>
      <c r="K697" s="27">
        <v>0</v>
      </c>
      <c r="L697" s="27">
        <v>696</v>
      </c>
      <c r="O697" s="27">
        <v>696</v>
      </c>
      <c r="Q697" s="27">
        <v>0</v>
      </c>
      <c r="R697" s="27">
        <v>696</v>
      </c>
    </row>
    <row r="698" spans="3:18">
      <c r="C698" s="27">
        <v>697</v>
      </c>
      <c r="E698" s="27">
        <v>0</v>
      </c>
      <c r="F698" s="27">
        <v>697</v>
      </c>
      <c r="I698" s="27">
        <v>697</v>
      </c>
      <c r="K698" s="27">
        <v>0</v>
      </c>
      <c r="L698" s="27">
        <v>697</v>
      </c>
      <c r="O698" s="27">
        <v>697</v>
      </c>
      <c r="Q698" s="27">
        <v>0</v>
      </c>
      <c r="R698" s="27">
        <v>697</v>
      </c>
    </row>
    <row r="699" spans="3:18">
      <c r="C699" s="27">
        <v>698</v>
      </c>
      <c r="E699" s="27">
        <v>0</v>
      </c>
      <c r="F699" s="27">
        <v>698</v>
      </c>
      <c r="I699" s="27">
        <v>698</v>
      </c>
      <c r="K699" s="27">
        <v>0</v>
      </c>
      <c r="L699" s="27">
        <v>698</v>
      </c>
      <c r="O699" s="27">
        <v>698</v>
      </c>
      <c r="Q699" s="27">
        <v>0</v>
      </c>
      <c r="R699" s="27">
        <v>698</v>
      </c>
    </row>
    <row r="700" spans="3:18">
      <c r="C700" s="27">
        <v>699</v>
      </c>
      <c r="E700" s="27">
        <v>0</v>
      </c>
      <c r="F700" s="27">
        <v>699</v>
      </c>
      <c r="I700" s="27">
        <v>699</v>
      </c>
      <c r="K700" s="27">
        <v>0</v>
      </c>
      <c r="L700" s="27">
        <v>699</v>
      </c>
      <c r="O700" s="27">
        <v>699</v>
      </c>
      <c r="Q700" s="27">
        <v>0</v>
      </c>
      <c r="R700" s="27">
        <v>699</v>
      </c>
    </row>
    <row r="701" spans="3:18">
      <c r="C701" s="27">
        <v>700</v>
      </c>
      <c r="E701" s="27">
        <v>0</v>
      </c>
      <c r="F701" s="27">
        <v>700</v>
      </c>
      <c r="I701" s="27">
        <v>700</v>
      </c>
      <c r="K701" s="27">
        <v>0</v>
      </c>
      <c r="L701" s="27">
        <v>700</v>
      </c>
      <c r="O701" s="27">
        <v>700</v>
      </c>
      <c r="Q701" s="27">
        <v>0</v>
      </c>
      <c r="R701" s="27">
        <v>700</v>
      </c>
    </row>
    <row r="702" spans="3:18">
      <c r="C702" s="27">
        <v>701</v>
      </c>
      <c r="E702" s="27">
        <v>0</v>
      </c>
      <c r="F702" s="27">
        <v>701</v>
      </c>
      <c r="I702" s="27">
        <v>701</v>
      </c>
      <c r="K702" s="27">
        <v>0</v>
      </c>
      <c r="L702" s="27">
        <v>701</v>
      </c>
      <c r="O702" s="27">
        <v>701</v>
      </c>
      <c r="Q702" s="27">
        <v>0</v>
      </c>
      <c r="R702" s="27">
        <v>701</v>
      </c>
    </row>
    <row r="703" spans="3:18">
      <c r="C703" s="27">
        <v>702</v>
      </c>
      <c r="E703" s="27">
        <v>0</v>
      </c>
      <c r="F703" s="27">
        <v>702</v>
      </c>
      <c r="I703" s="27">
        <v>702</v>
      </c>
      <c r="K703" s="27">
        <v>0</v>
      </c>
      <c r="L703" s="27">
        <v>702</v>
      </c>
      <c r="O703" s="27">
        <v>702</v>
      </c>
      <c r="Q703" s="27">
        <v>0</v>
      </c>
      <c r="R703" s="27">
        <v>702</v>
      </c>
    </row>
    <row r="704" spans="3:18">
      <c r="C704" s="27">
        <v>703</v>
      </c>
      <c r="E704" s="27">
        <v>0</v>
      </c>
      <c r="F704" s="27">
        <v>703</v>
      </c>
      <c r="I704" s="27">
        <v>703</v>
      </c>
      <c r="K704" s="27">
        <v>0</v>
      </c>
      <c r="L704" s="27">
        <v>703</v>
      </c>
      <c r="O704" s="27">
        <v>703</v>
      </c>
      <c r="Q704" s="27">
        <v>0</v>
      </c>
      <c r="R704" s="27">
        <v>703</v>
      </c>
    </row>
    <row r="705" spans="3:18">
      <c r="C705" s="27">
        <v>704</v>
      </c>
      <c r="E705" s="27">
        <v>0</v>
      </c>
      <c r="F705" s="27">
        <v>704</v>
      </c>
      <c r="I705" s="27">
        <v>704</v>
      </c>
      <c r="K705" s="27">
        <v>0</v>
      </c>
      <c r="L705" s="27">
        <v>704</v>
      </c>
      <c r="O705" s="27">
        <v>704</v>
      </c>
      <c r="Q705" s="27">
        <v>0</v>
      </c>
      <c r="R705" s="27">
        <v>704</v>
      </c>
    </row>
    <row r="706" spans="3:18">
      <c r="C706" s="27">
        <v>705</v>
      </c>
      <c r="E706" s="27">
        <v>0</v>
      </c>
      <c r="F706" s="27">
        <v>705</v>
      </c>
      <c r="I706" s="27">
        <v>705</v>
      </c>
      <c r="K706" s="27">
        <v>0</v>
      </c>
      <c r="L706" s="27">
        <v>705</v>
      </c>
      <c r="O706" s="27">
        <v>705</v>
      </c>
      <c r="Q706" s="27">
        <v>0</v>
      </c>
      <c r="R706" s="27">
        <v>705</v>
      </c>
    </row>
    <row r="707" spans="3:18">
      <c r="C707" s="27">
        <v>706</v>
      </c>
      <c r="E707" s="27">
        <v>0</v>
      </c>
      <c r="F707" s="27">
        <v>706</v>
      </c>
      <c r="I707" s="27">
        <v>706</v>
      </c>
      <c r="K707" s="27">
        <v>0</v>
      </c>
      <c r="L707" s="27">
        <v>706</v>
      </c>
      <c r="O707" s="27">
        <v>706</v>
      </c>
      <c r="Q707" s="27">
        <v>0</v>
      </c>
      <c r="R707" s="27">
        <v>706</v>
      </c>
    </row>
    <row r="708" spans="3:18">
      <c r="C708" s="27">
        <v>707</v>
      </c>
      <c r="E708" s="27">
        <v>0</v>
      </c>
      <c r="F708" s="27">
        <v>707</v>
      </c>
      <c r="I708" s="27">
        <v>707</v>
      </c>
      <c r="K708" s="27">
        <v>0</v>
      </c>
      <c r="L708" s="27">
        <v>707</v>
      </c>
      <c r="O708" s="27">
        <v>707</v>
      </c>
      <c r="Q708" s="27">
        <v>0</v>
      </c>
      <c r="R708" s="27">
        <v>707</v>
      </c>
    </row>
    <row r="709" spans="3:18">
      <c r="C709" s="27">
        <v>708</v>
      </c>
      <c r="E709" s="27">
        <v>0</v>
      </c>
      <c r="F709" s="27">
        <v>708</v>
      </c>
      <c r="I709" s="27">
        <v>708</v>
      </c>
      <c r="K709" s="27">
        <v>0</v>
      </c>
      <c r="L709" s="27">
        <v>708</v>
      </c>
      <c r="O709" s="27">
        <v>708</v>
      </c>
      <c r="Q709" s="27">
        <v>0</v>
      </c>
      <c r="R709" s="27">
        <v>708</v>
      </c>
    </row>
    <row r="710" spans="3:18">
      <c r="C710" s="27">
        <v>709</v>
      </c>
      <c r="E710" s="27">
        <v>0</v>
      </c>
      <c r="F710" s="27">
        <v>709</v>
      </c>
      <c r="I710" s="27">
        <v>709</v>
      </c>
      <c r="K710" s="27">
        <v>0</v>
      </c>
      <c r="L710" s="27">
        <v>709</v>
      </c>
      <c r="O710" s="27">
        <v>709</v>
      </c>
      <c r="Q710" s="27">
        <v>0</v>
      </c>
      <c r="R710" s="27">
        <v>709</v>
      </c>
    </row>
    <row r="711" spans="3:18">
      <c r="C711" s="27">
        <v>710</v>
      </c>
      <c r="E711" s="27">
        <v>0</v>
      </c>
      <c r="F711" s="27">
        <v>710</v>
      </c>
      <c r="I711" s="27">
        <v>710</v>
      </c>
      <c r="K711" s="27">
        <v>0</v>
      </c>
      <c r="L711" s="27">
        <v>710</v>
      </c>
      <c r="O711" s="27">
        <v>710</v>
      </c>
      <c r="Q711" s="27">
        <v>0</v>
      </c>
      <c r="R711" s="27">
        <v>710</v>
      </c>
    </row>
    <row r="712" spans="3:18">
      <c r="C712" s="27">
        <v>711</v>
      </c>
      <c r="E712" s="27">
        <v>0</v>
      </c>
      <c r="F712" s="27">
        <v>711</v>
      </c>
      <c r="I712" s="27">
        <v>711</v>
      </c>
      <c r="K712" s="27">
        <v>0</v>
      </c>
      <c r="L712" s="27">
        <v>711</v>
      </c>
      <c r="O712" s="27">
        <v>711</v>
      </c>
      <c r="Q712" s="27">
        <v>0</v>
      </c>
      <c r="R712" s="27">
        <v>711</v>
      </c>
    </row>
    <row r="713" spans="3:18">
      <c r="C713" s="27">
        <v>712</v>
      </c>
      <c r="E713" s="27">
        <v>0</v>
      </c>
      <c r="F713" s="27">
        <v>712</v>
      </c>
      <c r="I713" s="27">
        <v>712</v>
      </c>
      <c r="K713" s="27">
        <v>0</v>
      </c>
      <c r="L713" s="27">
        <v>712</v>
      </c>
      <c r="O713" s="27">
        <v>712</v>
      </c>
      <c r="Q713" s="27">
        <v>0</v>
      </c>
      <c r="R713" s="27">
        <v>712</v>
      </c>
    </row>
    <row r="714" spans="3:18">
      <c r="C714" s="27">
        <v>713</v>
      </c>
      <c r="E714" s="27">
        <v>0</v>
      </c>
      <c r="F714" s="27">
        <v>713</v>
      </c>
      <c r="I714" s="27">
        <v>713</v>
      </c>
      <c r="K714" s="27">
        <v>0</v>
      </c>
      <c r="L714" s="27">
        <v>713</v>
      </c>
      <c r="O714" s="27">
        <v>713</v>
      </c>
      <c r="Q714" s="27">
        <v>0</v>
      </c>
      <c r="R714" s="27">
        <v>713</v>
      </c>
    </row>
    <row r="715" spans="3:18">
      <c r="C715" s="27">
        <v>714</v>
      </c>
      <c r="E715" s="27">
        <v>0</v>
      </c>
      <c r="F715" s="27">
        <v>714</v>
      </c>
      <c r="I715" s="27">
        <v>714</v>
      </c>
      <c r="K715" s="27">
        <v>0</v>
      </c>
      <c r="L715" s="27">
        <v>714</v>
      </c>
      <c r="O715" s="27">
        <v>714</v>
      </c>
      <c r="Q715" s="27">
        <v>0</v>
      </c>
      <c r="R715" s="27">
        <v>714</v>
      </c>
    </row>
    <row r="716" spans="3:18">
      <c r="C716" s="27">
        <v>715</v>
      </c>
      <c r="E716" s="27">
        <v>0</v>
      </c>
      <c r="F716" s="27">
        <v>715</v>
      </c>
      <c r="I716" s="27">
        <v>715</v>
      </c>
      <c r="K716" s="27">
        <v>0</v>
      </c>
      <c r="L716" s="27">
        <v>715</v>
      </c>
      <c r="O716" s="27">
        <v>715</v>
      </c>
      <c r="Q716" s="27">
        <v>0</v>
      </c>
      <c r="R716" s="27">
        <v>715</v>
      </c>
    </row>
    <row r="717" spans="3:18">
      <c r="C717" s="27">
        <v>716</v>
      </c>
      <c r="E717" s="27">
        <v>0</v>
      </c>
      <c r="F717" s="27">
        <v>716</v>
      </c>
      <c r="I717" s="27">
        <v>716</v>
      </c>
      <c r="K717" s="27">
        <v>0</v>
      </c>
      <c r="L717" s="27">
        <v>716</v>
      </c>
      <c r="O717" s="27">
        <v>716</v>
      </c>
      <c r="Q717" s="27">
        <v>0</v>
      </c>
      <c r="R717" s="27">
        <v>716</v>
      </c>
    </row>
    <row r="718" spans="3:18">
      <c r="C718" s="27">
        <v>717</v>
      </c>
      <c r="E718" s="27">
        <v>0</v>
      </c>
      <c r="F718" s="27">
        <v>717</v>
      </c>
      <c r="I718" s="27">
        <v>717</v>
      </c>
      <c r="K718" s="27">
        <v>0</v>
      </c>
      <c r="L718" s="27">
        <v>717</v>
      </c>
      <c r="O718" s="27">
        <v>717</v>
      </c>
      <c r="Q718" s="27">
        <v>0</v>
      </c>
      <c r="R718" s="27">
        <v>717</v>
      </c>
    </row>
    <row r="719" spans="3:18">
      <c r="C719" s="27">
        <v>718</v>
      </c>
      <c r="E719" s="27">
        <v>0</v>
      </c>
      <c r="F719" s="27">
        <v>718</v>
      </c>
      <c r="I719" s="27">
        <v>718</v>
      </c>
      <c r="K719" s="27">
        <v>0</v>
      </c>
      <c r="L719" s="27">
        <v>718</v>
      </c>
      <c r="O719" s="27">
        <v>718</v>
      </c>
      <c r="Q719" s="27">
        <v>0</v>
      </c>
      <c r="R719" s="27">
        <v>718</v>
      </c>
    </row>
    <row r="720" spans="3:18">
      <c r="C720" s="27">
        <v>719</v>
      </c>
      <c r="E720" s="27">
        <v>0</v>
      </c>
      <c r="F720" s="27">
        <v>719</v>
      </c>
      <c r="I720" s="27">
        <v>719</v>
      </c>
      <c r="K720" s="27">
        <v>0</v>
      </c>
      <c r="L720" s="27">
        <v>719</v>
      </c>
      <c r="O720" s="27">
        <v>719</v>
      </c>
      <c r="Q720" s="27">
        <v>0</v>
      </c>
      <c r="R720" s="27">
        <v>719</v>
      </c>
    </row>
    <row r="721" spans="3:18">
      <c r="C721" s="27">
        <v>720</v>
      </c>
      <c r="E721" s="27">
        <v>0</v>
      </c>
      <c r="F721" s="27">
        <v>720</v>
      </c>
      <c r="I721" s="27">
        <v>720</v>
      </c>
      <c r="K721" s="27">
        <v>0</v>
      </c>
      <c r="L721" s="27">
        <v>720</v>
      </c>
      <c r="O721" s="27">
        <v>720</v>
      </c>
      <c r="Q721" s="27">
        <v>0</v>
      </c>
      <c r="R721" s="27">
        <v>720</v>
      </c>
    </row>
    <row r="722" spans="3:18">
      <c r="C722" s="27">
        <v>721</v>
      </c>
      <c r="E722" s="27">
        <v>0</v>
      </c>
      <c r="F722" s="27">
        <v>721</v>
      </c>
      <c r="I722" s="27">
        <v>721</v>
      </c>
      <c r="K722" s="27">
        <v>0</v>
      </c>
      <c r="L722" s="27">
        <v>721</v>
      </c>
      <c r="O722" s="27">
        <v>721</v>
      </c>
      <c r="Q722" s="27">
        <v>0</v>
      </c>
      <c r="R722" s="27">
        <v>721</v>
      </c>
    </row>
    <row r="723" spans="3:18">
      <c r="C723" s="27">
        <v>722</v>
      </c>
      <c r="E723" s="27">
        <v>0</v>
      </c>
      <c r="F723" s="27">
        <v>722</v>
      </c>
      <c r="I723" s="27">
        <v>722</v>
      </c>
      <c r="K723" s="27">
        <v>0</v>
      </c>
      <c r="L723" s="27">
        <v>722</v>
      </c>
      <c r="O723" s="27">
        <v>722</v>
      </c>
      <c r="Q723" s="27">
        <v>0</v>
      </c>
      <c r="R723" s="27">
        <v>722</v>
      </c>
    </row>
    <row r="724" spans="3:18">
      <c r="C724" s="27">
        <v>723</v>
      </c>
      <c r="E724" s="27">
        <v>0</v>
      </c>
      <c r="F724" s="27">
        <v>723</v>
      </c>
      <c r="I724" s="27">
        <v>723</v>
      </c>
      <c r="K724" s="27">
        <v>0</v>
      </c>
      <c r="L724" s="27">
        <v>723</v>
      </c>
      <c r="O724" s="27">
        <v>723</v>
      </c>
      <c r="Q724" s="27">
        <v>0</v>
      </c>
      <c r="R724" s="27">
        <v>723</v>
      </c>
    </row>
    <row r="725" spans="3:18">
      <c r="C725" s="27">
        <v>724</v>
      </c>
      <c r="E725" s="27">
        <v>0</v>
      </c>
      <c r="F725" s="27">
        <v>724</v>
      </c>
      <c r="I725" s="27">
        <v>724</v>
      </c>
      <c r="K725" s="27">
        <v>0</v>
      </c>
      <c r="L725" s="27">
        <v>724</v>
      </c>
      <c r="O725" s="27">
        <v>724</v>
      </c>
      <c r="Q725" s="27">
        <v>0</v>
      </c>
      <c r="R725" s="27">
        <v>724</v>
      </c>
    </row>
    <row r="726" spans="3:18">
      <c r="C726" s="27">
        <v>725</v>
      </c>
      <c r="E726" s="27">
        <v>0</v>
      </c>
      <c r="F726" s="27">
        <v>725</v>
      </c>
      <c r="I726" s="27">
        <v>725</v>
      </c>
      <c r="K726" s="27">
        <v>0</v>
      </c>
      <c r="L726" s="27">
        <v>725</v>
      </c>
      <c r="O726" s="27">
        <v>725</v>
      </c>
      <c r="Q726" s="27">
        <v>0</v>
      </c>
      <c r="R726" s="27">
        <v>725</v>
      </c>
    </row>
    <row r="727" spans="3:18">
      <c r="C727" s="27">
        <v>726</v>
      </c>
      <c r="E727" s="27">
        <v>0</v>
      </c>
      <c r="F727" s="27">
        <v>726</v>
      </c>
      <c r="I727" s="27">
        <v>726</v>
      </c>
      <c r="K727" s="27">
        <v>0</v>
      </c>
      <c r="L727" s="27">
        <v>726</v>
      </c>
      <c r="O727" s="27">
        <v>726</v>
      </c>
      <c r="Q727" s="27">
        <v>0</v>
      </c>
      <c r="R727" s="27">
        <v>726</v>
      </c>
    </row>
    <row r="728" spans="3:18">
      <c r="C728" s="27">
        <v>727</v>
      </c>
      <c r="E728" s="27">
        <v>0</v>
      </c>
      <c r="F728" s="27">
        <v>727</v>
      </c>
      <c r="I728" s="27">
        <v>727</v>
      </c>
      <c r="K728" s="27">
        <v>0</v>
      </c>
      <c r="L728" s="27">
        <v>727</v>
      </c>
      <c r="O728" s="27">
        <v>727</v>
      </c>
      <c r="Q728" s="27">
        <v>0</v>
      </c>
      <c r="R728" s="27">
        <v>727</v>
      </c>
    </row>
    <row r="729" spans="3:18">
      <c r="C729" s="27">
        <v>728</v>
      </c>
      <c r="E729" s="27">
        <v>0</v>
      </c>
      <c r="F729" s="27">
        <v>728</v>
      </c>
      <c r="I729" s="27">
        <v>728</v>
      </c>
      <c r="K729" s="27">
        <v>0</v>
      </c>
      <c r="L729" s="27">
        <v>728</v>
      </c>
      <c r="O729" s="27">
        <v>728</v>
      </c>
      <c r="Q729" s="27">
        <v>0</v>
      </c>
      <c r="R729" s="27">
        <v>728</v>
      </c>
    </row>
    <row r="730" spans="3:18">
      <c r="C730" s="27">
        <v>729</v>
      </c>
      <c r="E730" s="27">
        <v>0</v>
      </c>
      <c r="F730" s="27">
        <v>729</v>
      </c>
      <c r="I730" s="27">
        <v>729</v>
      </c>
      <c r="K730" s="27">
        <v>0</v>
      </c>
      <c r="L730" s="27">
        <v>729</v>
      </c>
      <c r="O730" s="27">
        <v>729</v>
      </c>
      <c r="Q730" s="27">
        <v>0</v>
      </c>
      <c r="R730" s="27">
        <v>729</v>
      </c>
    </row>
    <row r="731" spans="3:18">
      <c r="C731" s="27">
        <v>730</v>
      </c>
      <c r="E731" s="27">
        <v>0</v>
      </c>
      <c r="F731" s="27">
        <v>730</v>
      </c>
      <c r="I731" s="27">
        <v>730</v>
      </c>
      <c r="K731" s="27">
        <v>0</v>
      </c>
      <c r="L731" s="27">
        <v>730</v>
      </c>
      <c r="O731" s="27">
        <v>730</v>
      </c>
      <c r="Q731" s="27">
        <v>0</v>
      </c>
      <c r="R731" s="27">
        <v>730</v>
      </c>
    </row>
    <row r="732" spans="3:18">
      <c r="C732" s="27">
        <v>731</v>
      </c>
      <c r="E732" s="27">
        <v>0</v>
      </c>
      <c r="F732" s="27">
        <v>731</v>
      </c>
      <c r="I732" s="27">
        <v>731</v>
      </c>
      <c r="K732" s="27">
        <v>0</v>
      </c>
      <c r="L732" s="27">
        <v>731</v>
      </c>
      <c r="O732" s="27">
        <v>731</v>
      </c>
      <c r="Q732" s="27">
        <v>0</v>
      </c>
      <c r="R732" s="27">
        <v>731</v>
      </c>
    </row>
    <row r="733" spans="3:18">
      <c r="C733" s="27">
        <v>732</v>
      </c>
      <c r="E733" s="27">
        <v>0</v>
      </c>
      <c r="F733" s="27">
        <v>732</v>
      </c>
      <c r="I733" s="27">
        <v>732</v>
      </c>
      <c r="K733" s="27">
        <v>0</v>
      </c>
      <c r="L733" s="27">
        <v>732</v>
      </c>
      <c r="O733" s="27">
        <v>732</v>
      </c>
      <c r="Q733" s="27">
        <v>0</v>
      </c>
      <c r="R733" s="27">
        <v>732</v>
      </c>
    </row>
    <row r="734" spans="3:18">
      <c r="C734" s="27">
        <v>733</v>
      </c>
      <c r="E734" s="27">
        <v>0</v>
      </c>
      <c r="F734" s="27">
        <v>733</v>
      </c>
      <c r="I734" s="27">
        <v>733</v>
      </c>
      <c r="K734" s="27">
        <v>0</v>
      </c>
      <c r="L734" s="27">
        <v>733</v>
      </c>
      <c r="O734" s="27">
        <v>733</v>
      </c>
      <c r="Q734" s="27">
        <v>0</v>
      </c>
      <c r="R734" s="27">
        <v>733</v>
      </c>
    </row>
    <row r="735" spans="3:18">
      <c r="C735" s="27">
        <v>734</v>
      </c>
      <c r="E735" s="27">
        <v>0</v>
      </c>
      <c r="F735" s="27">
        <v>734</v>
      </c>
      <c r="I735" s="27">
        <v>734</v>
      </c>
      <c r="K735" s="27">
        <v>0</v>
      </c>
      <c r="L735" s="27">
        <v>734</v>
      </c>
      <c r="O735" s="27">
        <v>734</v>
      </c>
      <c r="Q735" s="27">
        <v>0</v>
      </c>
      <c r="R735" s="27">
        <v>734</v>
      </c>
    </row>
    <row r="736" spans="3:18">
      <c r="C736" s="27">
        <v>735</v>
      </c>
      <c r="E736" s="27">
        <v>0</v>
      </c>
      <c r="F736" s="27">
        <v>735</v>
      </c>
      <c r="I736" s="27">
        <v>735</v>
      </c>
      <c r="K736" s="27">
        <v>0</v>
      </c>
      <c r="L736" s="27">
        <v>735</v>
      </c>
      <c r="O736" s="27">
        <v>735</v>
      </c>
      <c r="Q736" s="27">
        <v>0</v>
      </c>
      <c r="R736" s="27">
        <v>735</v>
      </c>
    </row>
    <row r="737" spans="3:18">
      <c r="C737" s="27">
        <v>736</v>
      </c>
      <c r="E737" s="27">
        <v>0</v>
      </c>
      <c r="F737" s="27">
        <v>736</v>
      </c>
      <c r="I737" s="27">
        <v>736</v>
      </c>
      <c r="K737" s="27">
        <v>0</v>
      </c>
      <c r="L737" s="27">
        <v>736</v>
      </c>
      <c r="O737" s="27">
        <v>736</v>
      </c>
      <c r="Q737" s="27">
        <v>0</v>
      </c>
      <c r="R737" s="27">
        <v>736</v>
      </c>
    </row>
    <row r="738" spans="3:18">
      <c r="C738" s="27">
        <v>737</v>
      </c>
      <c r="E738" s="27">
        <v>0</v>
      </c>
      <c r="F738" s="27">
        <v>737</v>
      </c>
      <c r="I738" s="27">
        <v>737</v>
      </c>
      <c r="K738" s="27">
        <v>0</v>
      </c>
      <c r="L738" s="27">
        <v>737</v>
      </c>
      <c r="O738" s="27">
        <v>737</v>
      </c>
      <c r="Q738" s="27">
        <v>0</v>
      </c>
      <c r="R738" s="27">
        <v>737</v>
      </c>
    </row>
    <row r="739" spans="3:18">
      <c r="C739" s="27">
        <v>738</v>
      </c>
      <c r="E739" s="27">
        <v>0</v>
      </c>
      <c r="F739" s="27">
        <v>738</v>
      </c>
      <c r="I739" s="27">
        <v>738</v>
      </c>
      <c r="K739" s="27">
        <v>0</v>
      </c>
      <c r="L739" s="27">
        <v>738</v>
      </c>
      <c r="O739" s="27">
        <v>738</v>
      </c>
      <c r="Q739" s="27">
        <v>0</v>
      </c>
      <c r="R739" s="27">
        <v>738</v>
      </c>
    </row>
    <row r="740" spans="3:18">
      <c r="C740" s="27">
        <v>739</v>
      </c>
      <c r="E740" s="27">
        <v>0</v>
      </c>
      <c r="F740" s="27">
        <v>739</v>
      </c>
      <c r="I740" s="27">
        <v>739</v>
      </c>
      <c r="K740" s="27">
        <v>0</v>
      </c>
      <c r="L740" s="27">
        <v>739</v>
      </c>
      <c r="O740" s="27">
        <v>739</v>
      </c>
      <c r="Q740" s="27">
        <v>0</v>
      </c>
      <c r="R740" s="27">
        <v>739</v>
      </c>
    </row>
    <row r="741" spans="3:18">
      <c r="C741" s="27">
        <v>740</v>
      </c>
      <c r="E741" s="27">
        <v>0</v>
      </c>
      <c r="F741" s="27">
        <v>740</v>
      </c>
      <c r="I741" s="27">
        <v>740</v>
      </c>
      <c r="K741" s="27">
        <v>0</v>
      </c>
      <c r="L741" s="27">
        <v>740</v>
      </c>
      <c r="O741" s="27">
        <v>740</v>
      </c>
      <c r="Q741" s="27">
        <v>0</v>
      </c>
      <c r="R741" s="27">
        <v>740</v>
      </c>
    </row>
    <row r="742" spans="3:18">
      <c r="C742" s="27">
        <v>741</v>
      </c>
      <c r="E742" s="27">
        <v>0</v>
      </c>
      <c r="F742" s="27">
        <v>741</v>
      </c>
      <c r="I742" s="27">
        <v>741</v>
      </c>
      <c r="K742" s="27">
        <v>0</v>
      </c>
      <c r="L742" s="27">
        <v>741</v>
      </c>
      <c r="O742" s="27">
        <v>741</v>
      </c>
      <c r="Q742" s="27">
        <v>0</v>
      </c>
      <c r="R742" s="27">
        <v>741</v>
      </c>
    </row>
    <row r="743" spans="3:18">
      <c r="C743" s="27">
        <v>742</v>
      </c>
      <c r="E743" s="27">
        <v>0</v>
      </c>
      <c r="F743" s="27">
        <v>742</v>
      </c>
      <c r="I743" s="27">
        <v>742</v>
      </c>
      <c r="K743" s="27">
        <v>0</v>
      </c>
      <c r="L743" s="27">
        <v>742</v>
      </c>
      <c r="O743" s="27">
        <v>742</v>
      </c>
      <c r="Q743" s="27">
        <v>0</v>
      </c>
      <c r="R743" s="27">
        <v>742</v>
      </c>
    </row>
    <row r="744" spans="3:18">
      <c r="C744" s="27">
        <v>743</v>
      </c>
      <c r="E744" s="27">
        <v>0</v>
      </c>
      <c r="F744" s="27">
        <v>743</v>
      </c>
      <c r="I744" s="27">
        <v>743</v>
      </c>
      <c r="K744" s="27">
        <v>0</v>
      </c>
      <c r="L744" s="27">
        <v>743</v>
      </c>
      <c r="O744" s="27">
        <v>743</v>
      </c>
      <c r="Q744" s="27">
        <v>0</v>
      </c>
      <c r="R744" s="27">
        <v>743</v>
      </c>
    </row>
    <row r="745" spans="3:18">
      <c r="C745" s="27">
        <v>744</v>
      </c>
      <c r="E745" s="27">
        <v>0</v>
      </c>
      <c r="F745" s="27">
        <v>744</v>
      </c>
      <c r="I745" s="27">
        <v>744</v>
      </c>
      <c r="K745" s="27">
        <v>0</v>
      </c>
      <c r="L745" s="27">
        <v>744</v>
      </c>
      <c r="O745" s="27">
        <v>744</v>
      </c>
      <c r="Q745" s="27">
        <v>0</v>
      </c>
      <c r="R745" s="27">
        <v>744</v>
      </c>
    </row>
    <row r="746" spans="3:18">
      <c r="C746" s="27">
        <v>745</v>
      </c>
      <c r="E746" s="27">
        <v>0</v>
      </c>
      <c r="F746" s="27">
        <v>745</v>
      </c>
      <c r="I746" s="27">
        <v>745</v>
      </c>
      <c r="K746" s="27">
        <v>0</v>
      </c>
      <c r="L746" s="27">
        <v>745</v>
      </c>
      <c r="O746" s="27">
        <v>745</v>
      </c>
      <c r="Q746" s="27">
        <v>0</v>
      </c>
      <c r="R746" s="27">
        <v>745</v>
      </c>
    </row>
    <row r="747" spans="3:18">
      <c r="C747" s="27">
        <v>746</v>
      </c>
      <c r="E747" s="27">
        <v>0</v>
      </c>
      <c r="F747" s="27">
        <v>746</v>
      </c>
      <c r="I747" s="27">
        <v>746</v>
      </c>
      <c r="K747" s="27">
        <v>0</v>
      </c>
      <c r="L747" s="27">
        <v>746</v>
      </c>
      <c r="O747" s="27">
        <v>746</v>
      </c>
      <c r="Q747" s="27">
        <v>0</v>
      </c>
      <c r="R747" s="27">
        <v>746</v>
      </c>
    </row>
    <row r="748" spans="3:18">
      <c r="C748" s="27">
        <v>747</v>
      </c>
      <c r="E748" s="27">
        <v>0</v>
      </c>
      <c r="F748" s="27">
        <v>747</v>
      </c>
      <c r="I748" s="27">
        <v>747</v>
      </c>
      <c r="K748" s="27">
        <v>0</v>
      </c>
      <c r="L748" s="27">
        <v>747</v>
      </c>
      <c r="O748" s="27">
        <v>747</v>
      </c>
      <c r="Q748" s="27">
        <v>0</v>
      </c>
      <c r="R748" s="27">
        <v>747</v>
      </c>
    </row>
    <row r="749" spans="3:18">
      <c r="C749" s="27">
        <v>748</v>
      </c>
      <c r="E749" s="27">
        <v>0</v>
      </c>
      <c r="F749" s="27">
        <v>748</v>
      </c>
      <c r="I749" s="27">
        <v>748</v>
      </c>
      <c r="K749" s="27">
        <v>0</v>
      </c>
      <c r="L749" s="27">
        <v>748</v>
      </c>
      <c r="O749" s="27">
        <v>748</v>
      </c>
      <c r="Q749" s="27">
        <v>0</v>
      </c>
      <c r="R749" s="27">
        <v>748</v>
      </c>
    </row>
    <row r="750" spans="3:18">
      <c r="C750" s="27">
        <v>749</v>
      </c>
      <c r="E750" s="27">
        <v>0</v>
      </c>
      <c r="F750" s="27">
        <v>749</v>
      </c>
      <c r="I750" s="27">
        <v>749</v>
      </c>
      <c r="K750" s="27">
        <v>0</v>
      </c>
      <c r="L750" s="27">
        <v>749</v>
      </c>
      <c r="O750" s="27">
        <v>749</v>
      </c>
      <c r="Q750" s="27">
        <v>0</v>
      </c>
      <c r="R750" s="27">
        <v>749</v>
      </c>
    </row>
    <row r="751" spans="3:18">
      <c r="C751" s="27">
        <v>750</v>
      </c>
      <c r="E751" s="27">
        <v>0</v>
      </c>
      <c r="F751" s="27">
        <v>750</v>
      </c>
      <c r="I751" s="27">
        <v>750</v>
      </c>
      <c r="K751" s="27">
        <v>0</v>
      </c>
      <c r="L751" s="27">
        <v>750</v>
      </c>
      <c r="O751" s="27">
        <v>750</v>
      </c>
      <c r="Q751" s="27">
        <v>0</v>
      </c>
      <c r="R751" s="27">
        <v>750</v>
      </c>
    </row>
    <row r="752" spans="3:18">
      <c r="C752" s="27">
        <v>751</v>
      </c>
      <c r="E752" s="27">
        <v>0</v>
      </c>
      <c r="F752" s="27">
        <v>751</v>
      </c>
      <c r="I752" s="27">
        <v>751</v>
      </c>
      <c r="K752" s="27">
        <v>0</v>
      </c>
      <c r="L752" s="27">
        <v>751</v>
      </c>
      <c r="O752" s="27">
        <v>751</v>
      </c>
      <c r="Q752" s="27">
        <v>0</v>
      </c>
      <c r="R752" s="27">
        <v>751</v>
      </c>
    </row>
    <row r="753" spans="3:18">
      <c r="C753" s="27">
        <v>752</v>
      </c>
      <c r="E753" s="27">
        <v>0</v>
      </c>
      <c r="F753" s="27">
        <v>752</v>
      </c>
      <c r="I753" s="27">
        <v>752</v>
      </c>
      <c r="K753" s="27">
        <v>0</v>
      </c>
      <c r="L753" s="27">
        <v>752</v>
      </c>
      <c r="O753" s="27">
        <v>752</v>
      </c>
      <c r="Q753" s="27">
        <v>0</v>
      </c>
      <c r="R753" s="27">
        <v>752</v>
      </c>
    </row>
    <row r="754" spans="3:18">
      <c r="C754" s="27">
        <v>753</v>
      </c>
      <c r="E754" s="27">
        <v>0</v>
      </c>
      <c r="F754" s="27">
        <v>753</v>
      </c>
      <c r="I754" s="27">
        <v>753</v>
      </c>
      <c r="K754" s="27">
        <v>0</v>
      </c>
      <c r="L754" s="27">
        <v>753</v>
      </c>
      <c r="O754" s="27">
        <v>753</v>
      </c>
      <c r="Q754" s="27">
        <v>0</v>
      </c>
      <c r="R754" s="27">
        <v>753</v>
      </c>
    </row>
    <row r="755" spans="3:18">
      <c r="C755" s="27">
        <v>754</v>
      </c>
      <c r="E755" s="27">
        <v>0</v>
      </c>
      <c r="F755" s="27">
        <v>754</v>
      </c>
      <c r="I755" s="27">
        <v>754</v>
      </c>
      <c r="K755" s="27">
        <v>0</v>
      </c>
      <c r="L755" s="27">
        <v>754</v>
      </c>
      <c r="O755" s="27">
        <v>754</v>
      </c>
      <c r="Q755" s="27">
        <v>0</v>
      </c>
      <c r="R755" s="27">
        <v>754</v>
      </c>
    </row>
    <row r="756" spans="3:18">
      <c r="C756" s="27">
        <v>755</v>
      </c>
      <c r="E756" s="27">
        <v>0</v>
      </c>
      <c r="F756" s="27">
        <v>755</v>
      </c>
      <c r="I756" s="27">
        <v>755</v>
      </c>
      <c r="K756" s="27">
        <v>0</v>
      </c>
      <c r="L756" s="27">
        <v>755</v>
      </c>
      <c r="O756" s="27">
        <v>755</v>
      </c>
      <c r="Q756" s="27">
        <v>0</v>
      </c>
      <c r="R756" s="27">
        <v>755</v>
      </c>
    </row>
    <row r="757" spans="3:18">
      <c r="C757" s="27">
        <v>756</v>
      </c>
      <c r="E757" s="27">
        <v>0</v>
      </c>
      <c r="F757" s="27">
        <v>756</v>
      </c>
      <c r="I757" s="27">
        <v>756</v>
      </c>
      <c r="K757" s="27">
        <v>0</v>
      </c>
      <c r="L757" s="27">
        <v>756</v>
      </c>
      <c r="O757" s="27">
        <v>756</v>
      </c>
      <c r="Q757" s="27">
        <v>0</v>
      </c>
      <c r="R757" s="27">
        <v>756</v>
      </c>
    </row>
    <row r="758" spans="3:18">
      <c r="C758" s="27">
        <v>757</v>
      </c>
      <c r="E758" s="27">
        <v>0</v>
      </c>
      <c r="F758" s="27">
        <v>757</v>
      </c>
      <c r="I758" s="27">
        <v>757</v>
      </c>
      <c r="K758" s="27">
        <v>0</v>
      </c>
      <c r="L758" s="27">
        <v>757</v>
      </c>
      <c r="O758" s="27">
        <v>757</v>
      </c>
      <c r="Q758" s="27">
        <v>0</v>
      </c>
      <c r="R758" s="27">
        <v>757</v>
      </c>
    </row>
    <row r="759" spans="3:18">
      <c r="C759" s="27">
        <v>758</v>
      </c>
      <c r="E759" s="27">
        <v>0</v>
      </c>
      <c r="F759" s="27">
        <v>758</v>
      </c>
      <c r="I759" s="27">
        <v>758</v>
      </c>
      <c r="K759" s="27">
        <v>0</v>
      </c>
      <c r="L759" s="27">
        <v>758</v>
      </c>
      <c r="O759" s="27">
        <v>758</v>
      </c>
      <c r="Q759" s="27">
        <v>0</v>
      </c>
      <c r="R759" s="27">
        <v>758</v>
      </c>
    </row>
    <row r="760" spans="3:18">
      <c r="C760" s="27">
        <v>759</v>
      </c>
      <c r="E760" s="27">
        <v>0</v>
      </c>
      <c r="F760" s="27">
        <v>759</v>
      </c>
      <c r="I760" s="27">
        <v>759</v>
      </c>
      <c r="K760" s="27">
        <v>0</v>
      </c>
      <c r="L760" s="27">
        <v>759</v>
      </c>
      <c r="O760" s="27">
        <v>759</v>
      </c>
      <c r="Q760" s="27">
        <v>0</v>
      </c>
      <c r="R760" s="27">
        <v>759</v>
      </c>
    </row>
    <row r="761" spans="3:18">
      <c r="C761" s="27">
        <v>760</v>
      </c>
      <c r="E761" s="27">
        <v>0</v>
      </c>
      <c r="F761" s="27">
        <v>760</v>
      </c>
      <c r="I761" s="27">
        <v>760</v>
      </c>
      <c r="K761" s="27">
        <v>0</v>
      </c>
      <c r="L761" s="27">
        <v>760</v>
      </c>
      <c r="O761" s="27">
        <v>760</v>
      </c>
      <c r="Q761" s="27">
        <v>0</v>
      </c>
      <c r="R761" s="27">
        <v>760</v>
      </c>
    </row>
    <row r="762" spans="3:18">
      <c r="C762" s="27">
        <v>761</v>
      </c>
      <c r="E762" s="27">
        <v>0</v>
      </c>
      <c r="F762" s="27">
        <v>761</v>
      </c>
      <c r="I762" s="27">
        <v>761</v>
      </c>
      <c r="K762" s="27">
        <v>0</v>
      </c>
      <c r="L762" s="27">
        <v>761</v>
      </c>
      <c r="O762" s="27">
        <v>761</v>
      </c>
      <c r="Q762" s="27">
        <v>0</v>
      </c>
      <c r="R762" s="27">
        <v>761</v>
      </c>
    </row>
    <row r="763" spans="3:18">
      <c r="C763" s="27">
        <v>762</v>
      </c>
      <c r="E763" s="27">
        <v>0</v>
      </c>
      <c r="F763" s="27">
        <v>762</v>
      </c>
      <c r="I763" s="27">
        <v>762</v>
      </c>
      <c r="K763" s="27">
        <v>0</v>
      </c>
      <c r="L763" s="27">
        <v>762</v>
      </c>
      <c r="O763" s="27">
        <v>762</v>
      </c>
      <c r="Q763" s="27">
        <v>0</v>
      </c>
      <c r="R763" s="27">
        <v>762</v>
      </c>
    </row>
    <row r="764" spans="3:18">
      <c r="C764" s="27">
        <v>763</v>
      </c>
      <c r="E764" s="27">
        <v>0</v>
      </c>
      <c r="F764" s="27">
        <v>763</v>
      </c>
      <c r="I764" s="27">
        <v>763</v>
      </c>
      <c r="K764" s="27">
        <v>0</v>
      </c>
      <c r="L764" s="27">
        <v>763</v>
      </c>
      <c r="O764" s="27">
        <v>763</v>
      </c>
      <c r="Q764" s="27">
        <v>0</v>
      </c>
      <c r="R764" s="27">
        <v>763</v>
      </c>
    </row>
    <row r="765" spans="3:18">
      <c r="C765" s="27">
        <v>764</v>
      </c>
      <c r="E765" s="27">
        <v>0</v>
      </c>
      <c r="F765" s="27">
        <v>764</v>
      </c>
      <c r="I765" s="27">
        <v>764</v>
      </c>
      <c r="K765" s="27">
        <v>0</v>
      </c>
      <c r="L765" s="27">
        <v>764</v>
      </c>
      <c r="O765" s="27">
        <v>764</v>
      </c>
      <c r="Q765" s="27">
        <v>0</v>
      </c>
      <c r="R765" s="27">
        <v>764</v>
      </c>
    </row>
    <row r="766" spans="3:18">
      <c r="C766" s="27">
        <v>765</v>
      </c>
      <c r="E766" s="27">
        <v>0</v>
      </c>
      <c r="F766" s="27">
        <v>765</v>
      </c>
      <c r="I766" s="27">
        <v>765</v>
      </c>
      <c r="K766" s="27">
        <v>0</v>
      </c>
      <c r="L766" s="27">
        <v>765</v>
      </c>
      <c r="O766" s="27">
        <v>765</v>
      </c>
      <c r="Q766" s="27">
        <v>0</v>
      </c>
      <c r="R766" s="27">
        <v>765</v>
      </c>
    </row>
    <row r="767" spans="3:18">
      <c r="C767" s="27">
        <v>766</v>
      </c>
      <c r="E767" s="27">
        <v>0</v>
      </c>
      <c r="F767" s="27">
        <v>766</v>
      </c>
      <c r="I767" s="27">
        <v>766</v>
      </c>
      <c r="K767" s="27">
        <v>0</v>
      </c>
      <c r="L767" s="27">
        <v>766</v>
      </c>
      <c r="O767" s="27">
        <v>766</v>
      </c>
      <c r="Q767" s="27">
        <v>0</v>
      </c>
      <c r="R767" s="27">
        <v>766</v>
      </c>
    </row>
    <row r="768" spans="3:18">
      <c r="C768" s="27">
        <v>767</v>
      </c>
      <c r="E768" s="27">
        <v>0</v>
      </c>
      <c r="F768" s="27">
        <v>767</v>
      </c>
      <c r="I768" s="27">
        <v>767</v>
      </c>
      <c r="K768" s="27">
        <v>0</v>
      </c>
      <c r="L768" s="27">
        <v>767</v>
      </c>
      <c r="O768" s="27">
        <v>767</v>
      </c>
      <c r="Q768" s="27">
        <v>0</v>
      </c>
      <c r="R768" s="27">
        <v>767</v>
      </c>
    </row>
    <row r="769" spans="3:18">
      <c r="C769" s="27">
        <v>768</v>
      </c>
      <c r="E769" s="27">
        <v>0</v>
      </c>
      <c r="F769" s="27">
        <v>768</v>
      </c>
      <c r="I769" s="27">
        <v>768</v>
      </c>
      <c r="K769" s="27">
        <v>0</v>
      </c>
      <c r="L769" s="27">
        <v>768</v>
      </c>
      <c r="O769" s="27">
        <v>768</v>
      </c>
      <c r="Q769" s="27">
        <v>0</v>
      </c>
      <c r="R769" s="27">
        <v>768</v>
      </c>
    </row>
    <row r="770" spans="3:18">
      <c r="C770" s="27">
        <v>769</v>
      </c>
      <c r="E770" s="27">
        <v>0</v>
      </c>
      <c r="F770" s="27">
        <v>769</v>
      </c>
      <c r="I770" s="27">
        <v>769</v>
      </c>
      <c r="K770" s="27">
        <v>0</v>
      </c>
      <c r="L770" s="27">
        <v>769</v>
      </c>
      <c r="O770" s="27">
        <v>769</v>
      </c>
      <c r="Q770" s="27">
        <v>0</v>
      </c>
      <c r="R770" s="27">
        <v>769</v>
      </c>
    </row>
    <row r="771" spans="3:18">
      <c r="C771" s="27">
        <v>770</v>
      </c>
      <c r="E771" s="27">
        <v>0</v>
      </c>
      <c r="F771" s="27">
        <v>770</v>
      </c>
      <c r="I771" s="27">
        <v>770</v>
      </c>
      <c r="K771" s="27">
        <v>0</v>
      </c>
      <c r="L771" s="27">
        <v>770</v>
      </c>
      <c r="O771" s="27">
        <v>770</v>
      </c>
      <c r="Q771" s="27">
        <v>0</v>
      </c>
      <c r="R771" s="27">
        <v>770</v>
      </c>
    </row>
    <row r="772" spans="3:18">
      <c r="C772" s="27">
        <v>771</v>
      </c>
      <c r="E772" s="27">
        <v>0</v>
      </c>
      <c r="F772" s="27">
        <v>771</v>
      </c>
      <c r="I772" s="27">
        <v>771</v>
      </c>
      <c r="K772" s="27">
        <v>0</v>
      </c>
      <c r="L772" s="27">
        <v>771</v>
      </c>
      <c r="O772" s="27">
        <v>771</v>
      </c>
      <c r="Q772" s="27">
        <v>0</v>
      </c>
      <c r="R772" s="27">
        <v>771</v>
      </c>
    </row>
    <row r="773" spans="3:18">
      <c r="C773" s="27">
        <v>772</v>
      </c>
      <c r="E773" s="27">
        <v>0</v>
      </c>
      <c r="F773" s="27">
        <v>772</v>
      </c>
      <c r="I773" s="27">
        <v>772</v>
      </c>
      <c r="K773" s="27">
        <v>0</v>
      </c>
      <c r="L773" s="27">
        <v>772</v>
      </c>
      <c r="O773" s="27">
        <v>772</v>
      </c>
      <c r="Q773" s="27">
        <v>0</v>
      </c>
      <c r="R773" s="27">
        <v>772</v>
      </c>
    </row>
    <row r="774" spans="3:18">
      <c r="C774" s="27">
        <v>773</v>
      </c>
      <c r="E774" s="27">
        <v>0</v>
      </c>
      <c r="F774" s="27">
        <v>773</v>
      </c>
      <c r="I774" s="27">
        <v>773</v>
      </c>
      <c r="K774" s="27">
        <v>0</v>
      </c>
      <c r="L774" s="27">
        <v>773</v>
      </c>
      <c r="O774" s="27">
        <v>773</v>
      </c>
      <c r="Q774" s="27">
        <v>0</v>
      </c>
      <c r="R774" s="27">
        <v>773</v>
      </c>
    </row>
    <row r="775" spans="3:18">
      <c r="C775" s="27">
        <v>774</v>
      </c>
      <c r="E775" s="27">
        <v>0</v>
      </c>
      <c r="F775" s="27">
        <v>774</v>
      </c>
      <c r="I775" s="27">
        <v>774</v>
      </c>
      <c r="K775" s="27">
        <v>0</v>
      </c>
      <c r="L775" s="27">
        <v>774</v>
      </c>
      <c r="O775" s="27">
        <v>774</v>
      </c>
      <c r="Q775" s="27">
        <v>0</v>
      </c>
      <c r="R775" s="27">
        <v>774</v>
      </c>
    </row>
    <row r="776" spans="3:18">
      <c r="C776" s="27">
        <v>775</v>
      </c>
      <c r="E776" s="27">
        <v>0</v>
      </c>
      <c r="F776" s="27">
        <v>775</v>
      </c>
      <c r="I776" s="27">
        <v>775</v>
      </c>
      <c r="K776" s="27">
        <v>0</v>
      </c>
      <c r="L776" s="27">
        <v>775</v>
      </c>
      <c r="O776" s="27">
        <v>775</v>
      </c>
      <c r="Q776" s="27">
        <v>0</v>
      </c>
      <c r="R776" s="27">
        <v>775</v>
      </c>
    </row>
    <row r="777" spans="3:18">
      <c r="C777" s="27">
        <v>776</v>
      </c>
      <c r="E777" s="27">
        <v>0</v>
      </c>
      <c r="F777" s="27">
        <v>776</v>
      </c>
      <c r="I777" s="27">
        <v>776</v>
      </c>
      <c r="K777" s="27">
        <v>0</v>
      </c>
      <c r="L777" s="27">
        <v>776</v>
      </c>
      <c r="O777" s="27">
        <v>776</v>
      </c>
      <c r="Q777" s="27">
        <v>0</v>
      </c>
      <c r="R777" s="27">
        <v>776</v>
      </c>
    </row>
    <row r="778" spans="3:18">
      <c r="C778" s="27">
        <v>777</v>
      </c>
      <c r="E778" s="27">
        <v>0</v>
      </c>
      <c r="F778" s="27">
        <v>777</v>
      </c>
      <c r="I778" s="27">
        <v>777</v>
      </c>
      <c r="K778" s="27">
        <v>0</v>
      </c>
      <c r="L778" s="27">
        <v>777</v>
      </c>
      <c r="O778" s="27">
        <v>777</v>
      </c>
      <c r="Q778" s="27">
        <v>0</v>
      </c>
      <c r="R778" s="27">
        <v>777</v>
      </c>
    </row>
    <row r="779" spans="3:18">
      <c r="C779" s="27">
        <v>778</v>
      </c>
      <c r="E779" s="27">
        <v>0</v>
      </c>
      <c r="F779" s="27">
        <v>778</v>
      </c>
      <c r="I779" s="27">
        <v>778</v>
      </c>
      <c r="K779" s="27">
        <v>0</v>
      </c>
      <c r="L779" s="27">
        <v>778</v>
      </c>
      <c r="O779" s="27">
        <v>778</v>
      </c>
      <c r="Q779" s="27">
        <v>0</v>
      </c>
      <c r="R779" s="27">
        <v>778</v>
      </c>
    </row>
    <row r="780" spans="3:18">
      <c r="C780" s="27">
        <v>779</v>
      </c>
      <c r="E780" s="27">
        <v>0</v>
      </c>
      <c r="F780" s="27">
        <v>779</v>
      </c>
      <c r="I780" s="27">
        <v>779</v>
      </c>
      <c r="K780" s="27">
        <v>0</v>
      </c>
      <c r="L780" s="27">
        <v>779</v>
      </c>
      <c r="O780" s="27">
        <v>779</v>
      </c>
      <c r="Q780" s="27">
        <v>0</v>
      </c>
      <c r="R780" s="27">
        <v>779</v>
      </c>
    </row>
    <row r="781" spans="3:18">
      <c r="C781" s="27">
        <v>780</v>
      </c>
      <c r="E781" s="27">
        <v>0</v>
      </c>
      <c r="F781" s="27">
        <v>780</v>
      </c>
      <c r="I781" s="27">
        <v>780</v>
      </c>
      <c r="K781" s="27">
        <v>0</v>
      </c>
      <c r="L781" s="27">
        <v>780</v>
      </c>
      <c r="O781" s="27">
        <v>780</v>
      </c>
      <c r="Q781" s="27">
        <v>0</v>
      </c>
      <c r="R781" s="27">
        <v>780</v>
      </c>
    </row>
    <row r="782" spans="3:18">
      <c r="C782" s="27">
        <v>781</v>
      </c>
      <c r="E782" s="27">
        <v>0</v>
      </c>
      <c r="F782" s="27">
        <v>781</v>
      </c>
      <c r="I782" s="27">
        <v>781</v>
      </c>
      <c r="K782" s="27">
        <v>0</v>
      </c>
      <c r="L782" s="27">
        <v>781</v>
      </c>
      <c r="O782" s="27">
        <v>781</v>
      </c>
      <c r="Q782" s="27">
        <v>0</v>
      </c>
      <c r="R782" s="27">
        <v>781</v>
      </c>
    </row>
    <row r="783" spans="3:18">
      <c r="C783" s="27">
        <v>782</v>
      </c>
      <c r="E783" s="27">
        <v>0</v>
      </c>
      <c r="F783" s="27">
        <v>782</v>
      </c>
      <c r="I783" s="27">
        <v>782</v>
      </c>
      <c r="K783" s="27">
        <v>0</v>
      </c>
      <c r="L783" s="27">
        <v>782</v>
      </c>
      <c r="O783" s="27">
        <v>782</v>
      </c>
      <c r="Q783" s="27">
        <v>0</v>
      </c>
      <c r="R783" s="27">
        <v>782</v>
      </c>
    </row>
    <row r="784" spans="3:18">
      <c r="C784" s="27">
        <v>783</v>
      </c>
      <c r="E784" s="27">
        <v>0</v>
      </c>
      <c r="F784" s="27">
        <v>783</v>
      </c>
      <c r="I784" s="27">
        <v>783</v>
      </c>
      <c r="K784" s="27">
        <v>0</v>
      </c>
      <c r="L784" s="27">
        <v>783</v>
      </c>
      <c r="O784" s="27">
        <v>783</v>
      </c>
      <c r="Q784" s="27">
        <v>0</v>
      </c>
      <c r="R784" s="27">
        <v>783</v>
      </c>
    </row>
    <row r="785" spans="3:18">
      <c r="C785" s="27">
        <v>784</v>
      </c>
      <c r="E785" s="27">
        <v>0</v>
      </c>
      <c r="F785" s="27">
        <v>784</v>
      </c>
      <c r="I785" s="27">
        <v>784</v>
      </c>
      <c r="K785" s="27">
        <v>0</v>
      </c>
      <c r="L785" s="27">
        <v>784</v>
      </c>
      <c r="O785" s="27">
        <v>784</v>
      </c>
      <c r="Q785" s="27">
        <v>0</v>
      </c>
      <c r="R785" s="27">
        <v>784</v>
      </c>
    </row>
    <row r="786" spans="3:18">
      <c r="C786" s="27">
        <v>785</v>
      </c>
      <c r="E786" s="27">
        <v>0</v>
      </c>
      <c r="F786" s="27">
        <v>785</v>
      </c>
      <c r="I786" s="27">
        <v>785</v>
      </c>
      <c r="K786" s="27">
        <v>0</v>
      </c>
      <c r="L786" s="27">
        <v>785</v>
      </c>
      <c r="O786" s="27">
        <v>785</v>
      </c>
      <c r="Q786" s="27">
        <v>0</v>
      </c>
      <c r="R786" s="27">
        <v>785</v>
      </c>
    </row>
    <row r="787" spans="3:18">
      <c r="C787" s="27">
        <v>786</v>
      </c>
      <c r="E787" s="27">
        <v>0</v>
      </c>
      <c r="F787" s="27">
        <v>786</v>
      </c>
      <c r="I787" s="27">
        <v>786</v>
      </c>
      <c r="K787" s="27">
        <v>0</v>
      </c>
      <c r="L787" s="27">
        <v>786</v>
      </c>
      <c r="O787" s="27">
        <v>786</v>
      </c>
      <c r="Q787" s="27">
        <v>0</v>
      </c>
      <c r="R787" s="27">
        <v>786</v>
      </c>
    </row>
    <row r="788" spans="3:18">
      <c r="C788" s="27">
        <v>787</v>
      </c>
      <c r="E788" s="27">
        <v>0</v>
      </c>
      <c r="F788" s="27">
        <v>787</v>
      </c>
      <c r="I788" s="27">
        <v>787</v>
      </c>
      <c r="K788" s="27">
        <v>0</v>
      </c>
      <c r="L788" s="27">
        <v>787</v>
      </c>
      <c r="O788" s="27">
        <v>787</v>
      </c>
      <c r="Q788" s="27">
        <v>0</v>
      </c>
      <c r="R788" s="27">
        <v>787</v>
      </c>
    </row>
    <row r="789" spans="3:18">
      <c r="C789" s="27">
        <v>788</v>
      </c>
      <c r="E789" s="27">
        <v>0</v>
      </c>
      <c r="F789" s="27">
        <v>788</v>
      </c>
      <c r="I789" s="27">
        <v>788</v>
      </c>
      <c r="K789" s="27">
        <v>0</v>
      </c>
      <c r="L789" s="27">
        <v>788</v>
      </c>
      <c r="O789" s="27">
        <v>788</v>
      </c>
      <c r="Q789" s="27">
        <v>0</v>
      </c>
      <c r="R789" s="27">
        <v>788</v>
      </c>
    </row>
    <row r="790" spans="3:18">
      <c r="C790" s="27">
        <v>789</v>
      </c>
      <c r="E790" s="27">
        <v>0</v>
      </c>
      <c r="F790" s="27">
        <v>789</v>
      </c>
      <c r="I790" s="27">
        <v>789</v>
      </c>
      <c r="K790" s="27">
        <v>0</v>
      </c>
      <c r="L790" s="27">
        <v>789</v>
      </c>
      <c r="O790" s="27">
        <v>789</v>
      </c>
      <c r="Q790" s="27">
        <v>0</v>
      </c>
      <c r="R790" s="27">
        <v>789</v>
      </c>
    </row>
    <row r="791" spans="3:18">
      <c r="C791" s="27">
        <v>790</v>
      </c>
      <c r="E791" s="27">
        <v>0</v>
      </c>
      <c r="F791" s="27">
        <v>790</v>
      </c>
      <c r="I791" s="27">
        <v>790</v>
      </c>
      <c r="K791" s="27">
        <v>0</v>
      </c>
      <c r="L791" s="27">
        <v>790</v>
      </c>
      <c r="O791" s="27">
        <v>790</v>
      </c>
      <c r="Q791" s="27">
        <v>0</v>
      </c>
      <c r="R791" s="27">
        <v>790</v>
      </c>
    </row>
    <row r="792" spans="3:18">
      <c r="C792" s="27">
        <v>791</v>
      </c>
      <c r="E792" s="27">
        <v>0</v>
      </c>
      <c r="F792" s="27">
        <v>791</v>
      </c>
      <c r="I792" s="27">
        <v>791</v>
      </c>
      <c r="K792" s="27">
        <v>0</v>
      </c>
      <c r="L792" s="27">
        <v>791</v>
      </c>
      <c r="O792" s="27">
        <v>791</v>
      </c>
      <c r="Q792" s="27">
        <v>0</v>
      </c>
      <c r="R792" s="27">
        <v>791</v>
      </c>
    </row>
    <row r="793" spans="3:18">
      <c r="C793" s="27">
        <v>792</v>
      </c>
      <c r="E793" s="27">
        <v>0</v>
      </c>
      <c r="F793" s="27">
        <v>792</v>
      </c>
      <c r="I793" s="27">
        <v>792</v>
      </c>
      <c r="K793" s="27">
        <v>0</v>
      </c>
      <c r="L793" s="27">
        <v>792</v>
      </c>
      <c r="O793" s="27">
        <v>792</v>
      </c>
      <c r="Q793" s="27">
        <v>0</v>
      </c>
      <c r="R793" s="27">
        <v>792</v>
      </c>
    </row>
    <row r="794" spans="3:18">
      <c r="C794" s="27">
        <v>793</v>
      </c>
      <c r="E794" s="27">
        <v>0</v>
      </c>
      <c r="F794" s="27">
        <v>793</v>
      </c>
      <c r="I794" s="27">
        <v>793</v>
      </c>
      <c r="K794" s="27">
        <v>0</v>
      </c>
      <c r="L794" s="27">
        <v>793</v>
      </c>
      <c r="O794" s="27">
        <v>793</v>
      </c>
      <c r="Q794" s="27">
        <v>0</v>
      </c>
      <c r="R794" s="27">
        <v>793</v>
      </c>
    </row>
    <row r="795" spans="3:18">
      <c r="C795" s="27">
        <v>794</v>
      </c>
      <c r="E795" s="27">
        <v>0</v>
      </c>
      <c r="F795" s="27">
        <v>794</v>
      </c>
      <c r="I795" s="27">
        <v>794</v>
      </c>
      <c r="K795" s="27">
        <v>0</v>
      </c>
      <c r="L795" s="27">
        <v>794</v>
      </c>
      <c r="O795" s="27">
        <v>794</v>
      </c>
      <c r="Q795" s="27">
        <v>0</v>
      </c>
      <c r="R795" s="27">
        <v>794</v>
      </c>
    </row>
    <row r="796" spans="3:18">
      <c r="C796" s="27">
        <v>795</v>
      </c>
      <c r="E796" s="27">
        <v>0</v>
      </c>
      <c r="F796" s="27">
        <v>795</v>
      </c>
      <c r="I796" s="27">
        <v>795</v>
      </c>
      <c r="K796" s="27">
        <v>0</v>
      </c>
      <c r="L796" s="27">
        <v>795</v>
      </c>
      <c r="O796" s="27">
        <v>795</v>
      </c>
      <c r="Q796" s="27">
        <v>0</v>
      </c>
      <c r="R796" s="27">
        <v>795</v>
      </c>
    </row>
    <row r="797" spans="3:18">
      <c r="C797" s="27">
        <v>796</v>
      </c>
      <c r="E797" s="27">
        <v>0</v>
      </c>
      <c r="F797" s="27">
        <v>796</v>
      </c>
      <c r="I797" s="27">
        <v>796</v>
      </c>
      <c r="K797" s="27">
        <v>0</v>
      </c>
      <c r="L797" s="27">
        <v>796</v>
      </c>
      <c r="O797" s="27">
        <v>796</v>
      </c>
      <c r="Q797" s="27">
        <v>0</v>
      </c>
      <c r="R797" s="27">
        <v>796</v>
      </c>
    </row>
    <row r="798" spans="3:18">
      <c r="C798" s="27">
        <v>797</v>
      </c>
      <c r="E798" s="27">
        <v>0</v>
      </c>
      <c r="F798" s="27">
        <v>797</v>
      </c>
      <c r="I798" s="27">
        <v>797</v>
      </c>
      <c r="K798" s="27">
        <v>0</v>
      </c>
      <c r="L798" s="27">
        <v>797</v>
      </c>
      <c r="O798" s="27">
        <v>797</v>
      </c>
      <c r="Q798" s="27">
        <v>0</v>
      </c>
      <c r="R798" s="27">
        <v>797</v>
      </c>
    </row>
    <row r="799" spans="3:18">
      <c r="C799" s="27">
        <v>798</v>
      </c>
      <c r="E799" s="27">
        <v>0</v>
      </c>
      <c r="F799" s="27">
        <v>798</v>
      </c>
      <c r="I799" s="27">
        <v>798</v>
      </c>
      <c r="K799" s="27">
        <v>0</v>
      </c>
      <c r="L799" s="27">
        <v>798</v>
      </c>
      <c r="O799" s="27">
        <v>798</v>
      </c>
      <c r="Q799" s="27">
        <v>0</v>
      </c>
      <c r="R799" s="27">
        <v>798</v>
      </c>
    </row>
    <row r="800" spans="3:18">
      <c r="C800" s="27">
        <v>799</v>
      </c>
      <c r="E800" s="27">
        <v>0</v>
      </c>
      <c r="F800" s="27">
        <v>799</v>
      </c>
      <c r="I800" s="27">
        <v>799</v>
      </c>
      <c r="K800" s="27">
        <v>0</v>
      </c>
      <c r="L800" s="27">
        <v>799</v>
      </c>
      <c r="O800" s="27">
        <v>799</v>
      </c>
      <c r="Q800" s="27">
        <v>0</v>
      </c>
      <c r="R800" s="27">
        <v>799</v>
      </c>
    </row>
    <row r="801" spans="3:18">
      <c r="C801" s="27">
        <v>800</v>
      </c>
      <c r="E801" s="27">
        <v>0</v>
      </c>
      <c r="F801" s="27">
        <v>800</v>
      </c>
      <c r="I801" s="27">
        <v>800</v>
      </c>
      <c r="K801" s="27">
        <v>0</v>
      </c>
      <c r="L801" s="27">
        <v>800</v>
      </c>
      <c r="O801" s="27">
        <v>800</v>
      </c>
      <c r="Q801" s="27">
        <v>0</v>
      </c>
      <c r="R801" s="27">
        <v>800</v>
      </c>
    </row>
    <row r="802" spans="3:18">
      <c r="C802" s="27">
        <v>801</v>
      </c>
      <c r="E802" s="27">
        <v>0</v>
      </c>
      <c r="F802" s="27">
        <v>801</v>
      </c>
      <c r="I802" s="27">
        <v>801</v>
      </c>
      <c r="K802" s="27">
        <v>0</v>
      </c>
      <c r="L802" s="27">
        <v>801</v>
      </c>
      <c r="O802" s="27">
        <v>801</v>
      </c>
      <c r="Q802" s="27">
        <v>0</v>
      </c>
      <c r="R802" s="27">
        <v>801</v>
      </c>
    </row>
    <row r="803" spans="3:18">
      <c r="C803" s="27">
        <v>802</v>
      </c>
      <c r="E803" s="27">
        <v>0</v>
      </c>
      <c r="F803" s="27">
        <v>802</v>
      </c>
      <c r="I803" s="27">
        <v>802</v>
      </c>
      <c r="K803" s="27">
        <v>0</v>
      </c>
      <c r="L803" s="27">
        <v>802</v>
      </c>
      <c r="O803" s="27">
        <v>802</v>
      </c>
      <c r="Q803" s="27">
        <v>0</v>
      </c>
      <c r="R803" s="27">
        <v>802</v>
      </c>
    </row>
    <row r="804" spans="3:18">
      <c r="C804" s="27">
        <v>803</v>
      </c>
      <c r="E804" s="27">
        <v>0</v>
      </c>
      <c r="F804" s="27">
        <v>803</v>
      </c>
      <c r="I804" s="27">
        <v>803</v>
      </c>
      <c r="K804" s="27">
        <v>0</v>
      </c>
      <c r="L804" s="27">
        <v>803</v>
      </c>
      <c r="O804" s="27">
        <v>803</v>
      </c>
      <c r="Q804" s="27">
        <v>0</v>
      </c>
      <c r="R804" s="27">
        <v>803</v>
      </c>
    </row>
    <row r="805" spans="3:18">
      <c r="C805" s="27">
        <v>804</v>
      </c>
      <c r="E805" s="27">
        <v>0</v>
      </c>
      <c r="F805" s="27">
        <v>804</v>
      </c>
      <c r="I805" s="27">
        <v>804</v>
      </c>
      <c r="K805" s="27">
        <v>0</v>
      </c>
      <c r="L805" s="27">
        <v>804</v>
      </c>
      <c r="O805" s="27">
        <v>804</v>
      </c>
      <c r="Q805" s="27">
        <v>0</v>
      </c>
      <c r="R805" s="27">
        <v>804</v>
      </c>
    </row>
    <row r="806" spans="3:18">
      <c r="C806" s="27">
        <v>805</v>
      </c>
      <c r="E806" s="27">
        <v>0</v>
      </c>
      <c r="F806" s="27">
        <v>805</v>
      </c>
      <c r="I806" s="27">
        <v>805</v>
      </c>
      <c r="K806" s="27">
        <v>0</v>
      </c>
      <c r="L806" s="27">
        <v>805</v>
      </c>
      <c r="O806" s="27">
        <v>805</v>
      </c>
      <c r="Q806" s="27">
        <v>0</v>
      </c>
      <c r="R806" s="27">
        <v>805</v>
      </c>
    </row>
    <row r="807" spans="3:18">
      <c r="C807" s="27">
        <v>806</v>
      </c>
      <c r="E807" s="27">
        <v>0</v>
      </c>
      <c r="F807" s="27">
        <v>806</v>
      </c>
      <c r="I807" s="27">
        <v>806</v>
      </c>
      <c r="K807" s="27">
        <v>0</v>
      </c>
      <c r="L807" s="27">
        <v>806</v>
      </c>
      <c r="O807" s="27">
        <v>806</v>
      </c>
      <c r="Q807" s="27">
        <v>0</v>
      </c>
      <c r="R807" s="27">
        <v>806</v>
      </c>
    </row>
    <row r="808" spans="3:18">
      <c r="C808" s="27">
        <v>807</v>
      </c>
      <c r="E808" s="27">
        <v>0</v>
      </c>
      <c r="F808" s="27">
        <v>807</v>
      </c>
      <c r="I808" s="27">
        <v>807</v>
      </c>
      <c r="K808" s="27">
        <v>0</v>
      </c>
      <c r="L808" s="27">
        <v>807</v>
      </c>
      <c r="O808" s="27">
        <v>807</v>
      </c>
      <c r="Q808" s="27">
        <v>0</v>
      </c>
      <c r="R808" s="27">
        <v>807</v>
      </c>
    </row>
    <row r="809" spans="3:18">
      <c r="C809" s="27">
        <v>808</v>
      </c>
      <c r="E809" s="27">
        <v>0</v>
      </c>
      <c r="F809" s="27">
        <v>808</v>
      </c>
      <c r="I809" s="27">
        <v>808</v>
      </c>
      <c r="K809" s="27">
        <v>0</v>
      </c>
      <c r="L809" s="27">
        <v>808</v>
      </c>
      <c r="O809" s="27">
        <v>808</v>
      </c>
      <c r="Q809" s="27">
        <v>0</v>
      </c>
      <c r="R809" s="27">
        <v>808</v>
      </c>
    </row>
    <row r="810" spans="3:18">
      <c r="C810" s="27">
        <v>809</v>
      </c>
      <c r="E810" s="27">
        <v>0</v>
      </c>
      <c r="F810" s="27">
        <v>809</v>
      </c>
      <c r="I810" s="27">
        <v>809</v>
      </c>
      <c r="K810" s="27">
        <v>0</v>
      </c>
      <c r="L810" s="27">
        <v>809</v>
      </c>
      <c r="O810" s="27">
        <v>809</v>
      </c>
      <c r="Q810" s="27">
        <v>0</v>
      </c>
      <c r="R810" s="27">
        <v>809</v>
      </c>
    </row>
    <row r="811" spans="3:18">
      <c r="C811" s="27">
        <v>810</v>
      </c>
      <c r="E811" s="27">
        <v>0</v>
      </c>
      <c r="F811" s="27">
        <v>810</v>
      </c>
      <c r="I811" s="27">
        <v>810</v>
      </c>
      <c r="K811" s="27">
        <v>0</v>
      </c>
      <c r="L811" s="27">
        <v>810</v>
      </c>
      <c r="O811" s="27">
        <v>810</v>
      </c>
      <c r="Q811" s="27">
        <v>0</v>
      </c>
      <c r="R811" s="27">
        <v>810</v>
      </c>
    </row>
    <row r="812" spans="3:18">
      <c r="C812" s="27">
        <v>811</v>
      </c>
      <c r="E812" s="27">
        <v>0</v>
      </c>
      <c r="F812" s="27">
        <v>811</v>
      </c>
      <c r="I812" s="27">
        <v>811</v>
      </c>
      <c r="K812" s="27">
        <v>0</v>
      </c>
      <c r="L812" s="27">
        <v>811</v>
      </c>
      <c r="O812" s="27">
        <v>811</v>
      </c>
      <c r="Q812" s="27">
        <v>0</v>
      </c>
      <c r="R812" s="27">
        <v>811</v>
      </c>
    </row>
    <row r="813" spans="3:18">
      <c r="C813" s="27">
        <v>812</v>
      </c>
      <c r="E813" s="27">
        <v>0</v>
      </c>
      <c r="F813" s="27">
        <v>812</v>
      </c>
      <c r="I813" s="27">
        <v>812</v>
      </c>
      <c r="K813" s="27">
        <v>0</v>
      </c>
      <c r="L813" s="27">
        <v>812</v>
      </c>
      <c r="O813" s="27">
        <v>812</v>
      </c>
      <c r="Q813" s="27">
        <v>0</v>
      </c>
      <c r="R813" s="27">
        <v>812</v>
      </c>
    </row>
    <row r="814" spans="3:18">
      <c r="C814" s="27">
        <v>813</v>
      </c>
      <c r="E814" s="27">
        <v>0</v>
      </c>
      <c r="F814" s="27">
        <v>813</v>
      </c>
      <c r="I814" s="27">
        <v>813</v>
      </c>
      <c r="K814" s="27">
        <v>0</v>
      </c>
      <c r="L814" s="27">
        <v>813</v>
      </c>
      <c r="O814" s="27">
        <v>813</v>
      </c>
      <c r="Q814" s="27">
        <v>0</v>
      </c>
      <c r="R814" s="27">
        <v>813</v>
      </c>
    </row>
    <row r="815" spans="3:18">
      <c r="C815" s="27">
        <v>814</v>
      </c>
      <c r="E815" s="27">
        <v>0</v>
      </c>
      <c r="F815" s="27">
        <v>814</v>
      </c>
      <c r="I815" s="27">
        <v>814</v>
      </c>
      <c r="K815" s="27">
        <v>0</v>
      </c>
      <c r="L815" s="27">
        <v>814</v>
      </c>
      <c r="O815" s="27">
        <v>814</v>
      </c>
      <c r="Q815" s="27">
        <v>0</v>
      </c>
      <c r="R815" s="27">
        <v>814</v>
      </c>
    </row>
    <row r="816" spans="3:18">
      <c r="C816" s="27">
        <v>815</v>
      </c>
      <c r="E816" s="27">
        <v>0</v>
      </c>
      <c r="F816" s="27">
        <v>815</v>
      </c>
      <c r="I816" s="27">
        <v>815</v>
      </c>
      <c r="K816" s="27">
        <v>0</v>
      </c>
      <c r="L816" s="27">
        <v>815</v>
      </c>
      <c r="O816" s="27">
        <v>815</v>
      </c>
      <c r="Q816" s="27">
        <v>0</v>
      </c>
      <c r="R816" s="27">
        <v>815</v>
      </c>
    </row>
    <row r="817" spans="3:18">
      <c r="C817" s="27">
        <v>816</v>
      </c>
      <c r="E817" s="27">
        <v>0</v>
      </c>
      <c r="F817" s="27">
        <v>816</v>
      </c>
      <c r="I817" s="27">
        <v>816</v>
      </c>
      <c r="K817" s="27">
        <v>0</v>
      </c>
      <c r="L817" s="27">
        <v>816</v>
      </c>
      <c r="O817" s="27">
        <v>816</v>
      </c>
      <c r="Q817" s="27">
        <v>0</v>
      </c>
      <c r="R817" s="27">
        <v>816</v>
      </c>
    </row>
    <row r="818" spans="3:18">
      <c r="C818" s="27">
        <v>817</v>
      </c>
      <c r="E818" s="27">
        <v>0</v>
      </c>
      <c r="F818" s="27">
        <v>817</v>
      </c>
      <c r="I818" s="27">
        <v>817</v>
      </c>
      <c r="K818" s="27">
        <v>0</v>
      </c>
      <c r="L818" s="27">
        <v>817</v>
      </c>
      <c r="O818" s="27">
        <v>817</v>
      </c>
      <c r="Q818" s="27">
        <v>0</v>
      </c>
      <c r="R818" s="27">
        <v>817</v>
      </c>
    </row>
    <row r="819" spans="3:18">
      <c r="C819" s="27">
        <v>818</v>
      </c>
      <c r="E819" s="27">
        <v>0</v>
      </c>
      <c r="F819" s="27">
        <v>818</v>
      </c>
      <c r="I819" s="27">
        <v>818</v>
      </c>
      <c r="K819" s="27">
        <v>0</v>
      </c>
      <c r="L819" s="27">
        <v>818</v>
      </c>
      <c r="O819" s="27">
        <v>818</v>
      </c>
      <c r="Q819" s="27">
        <v>0</v>
      </c>
      <c r="R819" s="27">
        <v>818</v>
      </c>
    </row>
    <row r="820" spans="3:18">
      <c r="C820" s="27">
        <v>819</v>
      </c>
      <c r="E820" s="27">
        <v>0</v>
      </c>
      <c r="F820" s="27">
        <v>819</v>
      </c>
      <c r="I820" s="27">
        <v>819</v>
      </c>
      <c r="K820" s="27">
        <v>0</v>
      </c>
      <c r="L820" s="27">
        <v>819</v>
      </c>
      <c r="O820" s="27">
        <v>819</v>
      </c>
      <c r="Q820" s="27">
        <v>0</v>
      </c>
      <c r="R820" s="27">
        <v>819</v>
      </c>
    </row>
    <row r="821" spans="3:18">
      <c r="C821" s="27">
        <v>820</v>
      </c>
      <c r="E821" s="27">
        <v>0</v>
      </c>
      <c r="F821" s="27">
        <v>820</v>
      </c>
      <c r="I821" s="27">
        <v>820</v>
      </c>
      <c r="K821" s="27">
        <v>0</v>
      </c>
      <c r="L821" s="27">
        <v>820</v>
      </c>
      <c r="O821" s="27">
        <v>820</v>
      </c>
      <c r="Q821" s="27">
        <v>0</v>
      </c>
      <c r="R821" s="27">
        <v>820</v>
      </c>
    </row>
    <row r="822" spans="3:18">
      <c r="C822" s="27">
        <v>821</v>
      </c>
      <c r="E822" s="27">
        <v>0</v>
      </c>
      <c r="F822" s="27">
        <v>821</v>
      </c>
      <c r="I822" s="27">
        <v>821</v>
      </c>
      <c r="K822" s="27">
        <v>0</v>
      </c>
      <c r="L822" s="27">
        <v>821</v>
      </c>
      <c r="O822" s="27">
        <v>821</v>
      </c>
      <c r="Q822" s="27">
        <v>0</v>
      </c>
      <c r="R822" s="27">
        <v>821</v>
      </c>
    </row>
    <row r="823" spans="3:18">
      <c r="C823" s="27">
        <v>822</v>
      </c>
      <c r="E823" s="27">
        <v>0</v>
      </c>
      <c r="F823" s="27">
        <v>822</v>
      </c>
      <c r="I823" s="27">
        <v>822</v>
      </c>
      <c r="K823" s="27">
        <v>0</v>
      </c>
      <c r="L823" s="27">
        <v>822</v>
      </c>
      <c r="O823" s="27">
        <v>822</v>
      </c>
      <c r="Q823" s="27">
        <v>0</v>
      </c>
      <c r="R823" s="27">
        <v>822</v>
      </c>
    </row>
    <row r="824" spans="3:18">
      <c r="C824" s="27">
        <v>823</v>
      </c>
      <c r="E824" s="27">
        <v>0</v>
      </c>
      <c r="F824" s="27">
        <v>823</v>
      </c>
      <c r="I824" s="27">
        <v>823</v>
      </c>
      <c r="K824" s="27">
        <v>0</v>
      </c>
      <c r="L824" s="27">
        <v>823</v>
      </c>
      <c r="O824" s="27">
        <v>823</v>
      </c>
      <c r="Q824" s="27">
        <v>0</v>
      </c>
      <c r="R824" s="27">
        <v>823</v>
      </c>
    </row>
    <row r="825" spans="3:18">
      <c r="C825" s="27">
        <v>824</v>
      </c>
      <c r="E825" s="27">
        <v>0</v>
      </c>
      <c r="F825" s="27">
        <v>824</v>
      </c>
      <c r="I825" s="27">
        <v>824</v>
      </c>
      <c r="K825" s="27">
        <v>0</v>
      </c>
      <c r="L825" s="27">
        <v>824</v>
      </c>
      <c r="O825" s="27">
        <v>824</v>
      </c>
      <c r="Q825" s="27">
        <v>0</v>
      </c>
      <c r="R825" s="27">
        <v>824</v>
      </c>
    </row>
    <row r="826" spans="3:18">
      <c r="C826" s="27">
        <v>825</v>
      </c>
      <c r="E826" s="27">
        <v>0</v>
      </c>
      <c r="F826" s="27">
        <v>825</v>
      </c>
      <c r="I826" s="27">
        <v>825</v>
      </c>
      <c r="K826" s="27">
        <v>0</v>
      </c>
      <c r="L826" s="27">
        <v>825</v>
      </c>
      <c r="O826" s="27">
        <v>825</v>
      </c>
      <c r="Q826" s="27">
        <v>0</v>
      </c>
      <c r="R826" s="27">
        <v>825</v>
      </c>
    </row>
    <row r="827" spans="3:18">
      <c r="C827" s="27">
        <v>826</v>
      </c>
      <c r="E827" s="27">
        <v>0</v>
      </c>
      <c r="F827" s="27">
        <v>826</v>
      </c>
      <c r="I827" s="27">
        <v>826</v>
      </c>
      <c r="K827" s="27">
        <v>0</v>
      </c>
      <c r="L827" s="27">
        <v>826</v>
      </c>
      <c r="O827" s="27">
        <v>826</v>
      </c>
      <c r="Q827" s="27">
        <v>0</v>
      </c>
      <c r="R827" s="27">
        <v>826</v>
      </c>
    </row>
    <row r="828" spans="3:18">
      <c r="C828" s="27">
        <v>827</v>
      </c>
      <c r="E828" s="27">
        <v>0</v>
      </c>
      <c r="F828" s="27">
        <v>827</v>
      </c>
      <c r="I828" s="27">
        <v>827</v>
      </c>
      <c r="K828" s="27">
        <v>0</v>
      </c>
      <c r="L828" s="27">
        <v>827</v>
      </c>
      <c r="O828" s="27">
        <v>827</v>
      </c>
      <c r="Q828" s="27">
        <v>0</v>
      </c>
      <c r="R828" s="27">
        <v>827</v>
      </c>
    </row>
    <row r="829" spans="3:18">
      <c r="C829" s="27">
        <v>828</v>
      </c>
      <c r="E829" s="27">
        <v>0</v>
      </c>
      <c r="F829" s="27">
        <v>828</v>
      </c>
      <c r="I829" s="27">
        <v>828</v>
      </c>
      <c r="K829" s="27">
        <v>0</v>
      </c>
      <c r="L829" s="27">
        <v>828</v>
      </c>
      <c r="O829" s="27">
        <v>828</v>
      </c>
      <c r="Q829" s="27">
        <v>0</v>
      </c>
      <c r="R829" s="27">
        <v>828</v>
      </c>
    </row>
    <row r="830" spans="3:18">
      <c r="C830" s="27">
        <v>829</v>
      </c>
      <c r="E830" s="27">
        <v>0</v>
      </c>
      <c r="F830" s="27">
        <v>829</v>
      </c>
      <c r="I830" s="27">
        <v>829</v>
      </c>
      <c r="K830" s="27">
        <v>0</v>
      </c>
      <c r="L830" s="27">
        <v>829</v>
      </c>
      <c r="O830" s="27">
        <v>829</v>
      </c>
      <c r="Q830" s="27">
        <v>0</v>
      </c>
      <c r="R830" s="27">
        <v>829</v>
      </c>
    </row>
    <row r="831" spans="3:18">
      <c r="C831" s="27">
        <v>830</v>
      </c>
      <c r="E831" s="27">
        <v>0</v>
      </c>
      <c r="F831" s="27">
        <v>830</v>
      </c>
      <c r="I831" s="27">
        <v>830</v>
      </c>
      <c r="K831" s="27">
        <v>0</v>
      </c>
      <c r="L831" s="27">
        <v>830</v>
      </c>
      <c r="O831" s="27">
        <v>830</v>
      </c>
      <c r="Q831" s="27">
        <v>0</v>
      </c>
      <c r="R831" s="27">
        <v>830</v>
      </c>
    </row>
    <row r="832" spans="3:18">
      <c r="C832" s="27">
        <v>831</v>
      </c>
      <c r="E832" s="27">
        <v>0</v>
      </c>
      <c r="F832" s="27">
        <v>831</v>
      </c>
      <c r="I832" s="27">
        <v>831</v>
      </c>
      <c r="K832" s="27">
        <v>0</v>
      </c>
      <c r="L832" s="27">
        <v>831</v>
      </c>
      <c r="O832" s="27">
        <v>831</v>
      </c>
      <c r="Q832" s="27">
        <v>0</v>
      </c>
      <c r="R832" s="27">
        <v>831</v>
      </c>
    </row>
    <row r="833" spans="3:18">
      <c r="C833" s="27">
        <v>832</v>
      </c>
      <c r="E833" s="27">
        <v>0</v>
      </c>
      <c r="F833" s="27">
        <v>832</v>
      </c>
      <c r="I833" s="27">
        <v>832</v>
      </c>
      <c r="K833" s="27">
        <v>0</v>
      </c>
      <c r="L833" s="27">
        <v>832</v>
      </c>
      <c r="O833" s="27">
        <v>832</v>
      </c>
      <c r="Q833" s="27">
        <v>0</v>
      </c>
      <c r="R833" s="27">
        <v>832</v>
      </c>
    </row>
    <row r="834" spans="3:18">
      <c r="C834" s="27">
        <v>833</v>
      </c>
      <c r="E834" s="27">
        <v>0</v>
      </c>
      <c r="F834" s="27">
        <v>833</v>
      </c>
      <c r="I834" s="27">
        <v>833</v>
      </c>
      <c r="K834" s="27">
        <v>0</v>
      </c>
      <c r="L834" s="27">
        <v>833</v>
      </c>
      <c r="O834" s="27">
        <v>833</v>
      </c>
      <c r="Q834" s="27">
        <v>0</v>
      </c>
      <c r="R834" s="27">
        <v>833</v>
      </c>
    </row>
    <row r="835" spans="3:18">
      <c r="C835" s="27">
        <v>834</v>
      </c>
      <c r="E835" s="27">
        <v>0</v>
      </c>
      <c r="F835" s="27">
        <v>834</v>
      </c>
      <c r="I835" s="27">
        <v>834</v>
      </c>
      <c r="K835" s="27">
        <v>0</v>
      </c>
      <c r="L835" s="27">
        <v>834</v>
      </c>
      <c r="O835" s="27">
        <v>834</v>
      </c>
      <c r="Q835" s="27">
        <v>0</v>
      </c>
      <c r="R835" s="27">
        <v>834</v>
      </c>
    </row>
    <row r="836" spans="3:18">
      <c r="C836" s="27">
        <v>835</v>
      </c>
      <c r="E836" s="27">
        <v>0</v>
      </c>
      <c r="F836" s="27">
        <v>835</v>
      </c>
      <c r="I836" s="27">
        <v>835</v>
      </c>
      <c r="K836" s="27">
        <v>0</v>
      </c>
      <c r="L836" s="27">
        <v>835</v>
      </c>
      <c r="O836" s="27">
        <v>835</v>
      </c>
      <c r="Q836" s="27">
        <v>0</v>
      </c>
      <c r="R836" s="27">
        <v>835</v>
      </c>
    </row>
    <row r="837" spans="3:18">
      <c r="C837" s="27">
        <v>836</v>
      </c>
      <c r="E837" s="27">
        <v>0</v>
      </c>
      <c r="F837" s="27">
        <v>836</v>
      </c>
      <c r="I837" s="27">
        <v>836</v>
      </c>
      <c r="K837" s="27">
        <v>0</v>
      </c>
      <c r="L837" s="27">
        <v>836</v>
      </c>
      <c r="O837" s="27">
        <v>836</v>
      </c>
      <c r="Q837" s="27">
        <v>0</v>
      </c>
      <c r="R837" s="27">
        <v>836</v>
      </c>
    </row>
    <row r="838" spans="3:18">
      <c r="C838" s="27">
        <v>837</v>
      </c>
      <c r="E838" s="27">
        <v>0</v>
      </c>
      <c r="F838" s="27">
        <v>837</v>
      </c>
      <c r="I838" s="27">
        <v>837</v>
      </c>
      <c r="K838" s="27">
        <v>0</v>
      </c>
      <c r="L838" s="27">
        <v>837</v>
      </c>
      <c r="O838" s="27">
        <v>837</v>
      </c>
      <c r="Q838" s="27">
        <v>0</v>
      </c>
      <c r="R838" s="27">
        <v>837</v>
      </c>
    </row>
    <row r="839" spans="3:18">
      <c r="C839" s="27">
        <v>838</v>
      </c>
      <c r="E839" s="27">
        <v>0</v>
      </c>
      <c r="F839" s="27">
        <v>838</v>
      </c>
      <c r="I839" s="27">
        <v>838</v>
      </c>
      <c r="K839" s="27">
        <v>0</v>
      </c>
      <c r="L839" s="27">
        <v>838</v>
      </c>
      <c r="O839" s="27">
        <v>838</v>
      </c>
      <c r="Q839" s="27">
        <v>0</v>
      </c>
      <c r="R839" s="27">
        <v>838</v>
      </c>
    </row>
    <row r="840" spans="3:18">
      <c r="C840" s="27">
        <v>839</v>
      </c>
      <c r="E840" s="27">
        <v>0</v>
      </c>
      <c r="F840" s="27">
        <v>839</v>
      </c>
      <c r="I840" s="27">
        <v>839</v>
      </c>
      <c r="K840" s="27">
        <v>0</v>
      </c>
      <c r="L840" s="27">
        <v>839</v>
      </c>
      <c r="O840" s="27">
        <v>839</v>
      </c>
      <c r="Q840" s="27">
        <v>0</v>
      </c>
      <c r="R840" s="27">
        <v>839</v>
      </c>
    </row>
    <row r="841" spans="3:18">
      <c r="C841" s="27">
        <v>840</v>
      </c>
      <c r="E841" s="27">
        <v>0</v>
      </c>
      <c r="F841" s="27">
        <v>840</v>
      </c>
      <c r="I841" s="27">
        <v>840</v>
      </c>
      <c r="K841" s="27">
        <v>0</v>
      </c>
      <c r="L841" s="27">
        <v>840</v>
      </c>
      <c r="O841" s="27">
        <v>840</v>
      </c>
      <c r="Q841" s="27">
        <v>0</v>
      </c>
      <c r="R841" s="27">
        <v>840</v>
      </c>
    </row>
    <row r="842" spans="3:18">
      <c r="C842" s="27">
        <v>841</v>
      </c>
      <c r="E842" s="27">
        <v>0</v>
      </c>
      <c r="F842" s="27">
        <v>841</v>
      </c>
      <c r="I842" s="27">
        <v>841</v>
      </c>
      <c r="K842" s="27">
        <v>0</v>
      </c>
      <c r="L842" s="27">
        <v>841</v>
      </c>
      <c r="O842" s="27">
        <v>841</v>
      </c>
      <c r="Q842" s="27">
        <v>0</v>
      </c>
      <c r="R842" s="27">
        <v>841</v>
      </c>
    </row>
    <row r="843" spans="3:18">
      <c r="C843" s="27">
        <v>842</v>
      </c>
      <c r="E843" s="27">
        <v>0</v>
      </c>
      <c r="F843" s="27">
        <v>842</v>
      </c>
      <c r="I843" s="27">
        <v>842</v>
      </c>
      <c r="K843" s="27">
        <v>0</v>
      </c>
      <c r="L843" s="27">
        <v>842</v>
      </c>
      <c r="O843" s="27">
        <v>842</v>
      </c>
      <c r="Q843" s="27">
        <v>0</v>
      </c>
      <c r="R843" s="27">
        <v>842</v>
      </c>
    </row>
    <row r="844" spans="3:18">
      <c r="C844" s="27">
        <v>843</v>
      </c>
      <c r="E844" s="27">
        <v>0</v>
      </c>
      <c r="F844" s="27">
        <v>843</v>
      </c>
      <c r="I844" s="27">
        <v>843</v>
      </c>
      <c r="K844" s="27">
        <v>0</v>
      </c>
      <c r="L844" s="27">
        <v>843</v>
      </c>
      <c r="O844" s="27">
        <v>843</v>
      </c>
      <c r="Q844" s="27">
        <v>0</v>
      </c>
      <c r="R844" s="27">
        <v>843</v>
      </c>
    </row>
    <row r="845" spans="3:18">
      <c r="C845" s="27">
        <v>844</v>
      </c>
      <c r="E845" s="27">
        <v>0</v>
      </c>
      <c r="F845" s="27">
        <v>844</v>
      </c>
      <c r="I845" s="27">
        <v>844</v>
      </c>
      <c r="K845" s="27">
        <v>0</v>
      </c>
      <c r="L845" s="27">
        <v>844</v>
      </c>
      <c r="O845" s="27">
        <v>844</v>
      </c>
      <c r="Q845" s="27">
        <v>0</v>
      </c>
      <c r="R845" s="27">
        <v>844</v>
      </c>
    </row>
    <row r="846" spans="3:18">
      <c r="C846" s="27">
        <v>845</v>
      </c>
      <c r="E846" s="27">
        <v>0</v>
      </c>
      <c r="F846" s="27">
        <v>845</v>
      </c>
      <c r="I846" s="27">
        <v>845</v>
      </c>
      <c r="K846" s="27">
        <v>0</v>
      </c>
      <c r="L846" s="27">
        <v>845</v>
      </c>
      <c r="O846" s="27">
        <v>845</v>
      </c>
      <c r="Q846" s="27">
        <v>0</v>
      </c>
      <c r="R846" s="27">
        <v>845</v>
      </c>
    </row>
    <row r="847" spans="3:18">
      <c r="C847" s="27">
        <v>846</v>
      </c>
      <c r="E847" s="27">
        <v>0</v>
      </c>
      <c r="F847" s="27">
        <v>846</v>
      </c>
      <c r="I847" s="27">
        <v>846</v>
      </c>
      <c r="K847" s="27">
        <v>0</v>
      </c>
      <c r="L847" s="27">
        <v>846</v>
      </c>
      <c r="O847" s="27">
        <v>846</v>
      </c>
      <c r="Q847" s="27">
        <v>0</v>
      </c>
      <c r="R847" s="27">
        <v>846</v>
      </c>
    </row>
    <row r="848" spans="3:18">
      <c r="C848" s="27">
        <v>847</v>
      </c>
      <c r="E848" s="27">
        <v>0</v>
      </c>
      <c r="F848" s="27">
        <v>847</v>
      </c>
      <c r="I848" s="27">
        <v>847</v>
      </c>
      <c r="K848" s="27">
        <v>0</v>
      </c>
      <c r="L848" s="27">
        <v>847</v>
      </c>
      <c r="O848" s="27">
        <v>847</v>
      </c>
      <c r="Q848" s="27">
        <v>0</v>
      </c>
      <c r="R848" s="27">
        <v>847</v>
      </c>
    </row>
    <row r="849" spans="3:18">
      <c r="C849" s="27">
        <v>848</v>
      </c>
      <c r="E849" s="27">
        <v>0</v>
      </c>
      <c r="F849" s="27">
        <v>848</v>
      </c>
      <c r="I849" s="27">
        <v>848</v>
      </c>
      <c r="K849" s="27">
        <v>0</v>
      </c>
      <c r="L849" s="27">
        <v>848</v>
      </c>
      <c r="O849" s="27">
        <v>848</v>
      </c>
      <c r="Q849" s="27">
        <v>0</v>
      </c>
      <c r="R849" s="27">
        <v>848</v>
      </c>
    </row>
    <row r="850" spans="3:18">
      <c r="C850" s="27">
        <v>849</v>
      </c>
      <c r="E850" s="27">
        <v>0</v>
      </c>
      <c r="F850" s="27">
        <v>849</v>
      </c>
      <c r="I850" s="27">
        <v>849</v>
      </c>
      <c r="K850" s="27">
        <v>0</v>
      </c>
      <c r="L850" s="27">
        <v>849</v>
      </c>
      <c r="O850" s="27">
        <v>849</v>
      </c>
      <c r="Q850" s="27">
        <v>0</v>
      </c>
      <c r="R850" s="27">
        <v>849</v>
      </c>
    </row>
    <row r="851" spans="3:18">
      <c r="C851" s="27">
        <v>850</v>
      </c>
      <c r="E851" s="27">
        <v>0</v>
      </c>
      <c r="F851" s="27">
        <v>850</v>
      </c>
      <c r="I851" s="27">
        <v>850</v>
      </c>
      <c r="K851" s="27">
        <v>0</v>
      </c>
      <c r="L851" s="27">
        <v>850</v>
      </c>
      <c r="O851" s="27">
        <v>850</v>
      </c>
      <c r="Q851" s="27">
        <v>0</v>
      </c>
      <c r="R851" s="27">
        <v>850</v>
      </c>
    </row>
    <row r="852" spans="3:18">
      <c r="C852" s="27">
        <v>851</v>
      </c>
      <c r="E852" s="27">
        <v>0</v>
      </c>
      <c r="F852" s="27">
        <v>851</v>
      </c>
      <c r="I852" s="27">
        <v>851</v>
      </c>
      <c r="K852" s="27">
        <v>0</v>
      </c>
      <c r="L852" s="27">
        <v>851</v>
      </c>
      <c r="O852" s="27">
        <v>851</v>
      </c>
      <c r="Q852" s="27">
        <v>0</v>
      </c>
      <c r="R852" s="27">
        <v>851</v>
      </c>
    </row>
    <row r="853" spans="3:18">
      <c r="C853" s="27">
        <v>852</v>
      </c>
      <c r="E853" s="27">
        <v>0</v>
      </c>
      <c r="F853" s="27">
        <v>852</v>
      </c>
      <c r="I853" s="27">
        <v>852</v>
      </c>
      <c r="K853" s="27">
        <v>0</v>
      </c>
      <c r="L853" s="27">
        <v>852</v>
      </c>
      <c r="O853" s="27">
        <v>852</v>
      </c>
      <c r="Q853" s="27">
        <v>0</v>
      </c>
      <c r="R853" s="27">
        <v>852</v>
      </c>
    </row>
    <row r="854" spans="3:18">
      <c r="C854" s="27">
        <v>853</v>
      </c>
      <c r="E854" s="27">
        <v>0</v>
      </c>
      <c r="F854" s="27">
        <v>853</v>
      </c>
      <c r="I854" s="27">
        <v>853</v>
      </c>
      <c r="K854" s="27">
        <v>0</v>
      </c>
      <c r="L854" s="27">
        <v>853</v>
      </c>
      <c r="O854" s="27">
        <v>853</v>
      </c>
      <c r="Q854" s="27">
        <v>0</v>
      </c>
      <c r="R854" s="27">
        <v>853</v>
      </c>
    </row>
    <row r="855" spans="3:18">
      <c r="C855" s="27">
        <v>854</v>
      </c>
      <c r="E855" s="27">
        <v>0</v>
      </c>
      <c r="F855" s="27">
        <v>854</v>
      </c>
      <c r="I855" s="27">
        <v>854</v>
      </c>
      <c r="K855" s="27">
        <v>0</v>
      </c>
      <c r="L855" s="27">
        <v>854</v>
      </c>
      <c r="O855" s="27">
        <v>854</v>
      </c>
      <c r="Q855" s="27">
        <v>0</v>
      </c>
      <c r="R855" s="27">
        <v>854</v>
      </c>
    </row>
    <row r="856" spans="3:18">
      <c r="C856" s="27">
        <v>855</v>
      </c>
      <c r="E856" s="27">
        <v>0</v>
      </c>
      <c r="F856" s="27">
        <v>855</v>
      </c>
      <c r="I856" s="27">
        <v>855</v>
      </c>
      <c r="K856" s="27">
        <v>0</v>
      </c>
      <c r="L856" s="27">
        <v>855</v>
      </c>
      <c r="O856" s="27">
        <v>855</v>
      </c>
      <c r="Q856" s="27">
        <v>0</v>
      </c>
      <c r="R856" s="27">
        <v>855</v>
      </c>
    </row>
    <row r="857" spans="3:18">
      <c r="C857" s="27">
        <v>856</v>
      </c>
      <c r="E857" s="27">
        <v>0</v>
      </c>
      <c r="F857" s="27">
        <v>856</v>
      </c>
      <c r="I857" s="27">
        <v>856</v>
      </c>
      <c r="K857" s="27">
        <v>0</v>
      </c>
      <c r="L857" s="27">
        <v>856</v>
      </c>
      <c r="O857" s="27">
        <v>856</v>
      </c>
      <c r="Q857" s="27">
        <v>0</v>
      </c>
      <c r="R857" s="27">
        <v>856</v>
      </c>
    </row>
    <row r="858" spans="3:18">
      <c r="C858" s="27">
        <v>857</v>
      </c>
      <c r="E858" s="27">
        <v>0</v>
      </c>
      <c r="F858" s="27">
        <v>857</v>
      </c>
      <c r="I858" s="27">
        <v>857</v>
      </c>
      <c r="K858" s="27">
        <v>0</v>
      </c>
      <c r="L858" s="27">
        <v>857</v>
      </c>
      <c r="O858" s="27">
        <v>857</v>
      </c>
      <c r="Q858" s="27">
        <v>0</v>
      </c>
      <c r="R858" s="27">
        <v>857</v>
      </c>
    </row>
    <row r="859" spans="3:18">
      <c r="C859" s="27">
        <v>858</v>
      </c>
      <c r="E859" s="27">
        <v>0</v>
      </c>
      <c r="F859" s="27">
        <v>858</v>
      </c>
      <c r="I859" s="27">
        <v>858</v>
      </c>
      <c r="K859" s="27">
        <v>0</v>
      </c>
      <c r="L859" s="27">
        <v>858</v>
      </c>
      <c r="O859" s="27">
        <v>858</v>
      </c>
      <c r="Q859" s="27">
        <v>0</v>
      </c>
      <c r="R859" s="27">
        <v>858</v>
      </c>
    </row>
    <row r="860" spans="3:18">
      <c r="C860" s="27">
        <v>859</v>
      </c>
      <c r="E860" s="27">
        <v>0</v>
      </c>
      <c r="F860" s="27">
        <v>859</v>
      </c>
      <c r="I860" s="27">
        <v>859</v>
      </c>
      <c r="K860" s="27">
        <v>0</v>
      </c>
      <c r="L860" s="27">
        <v>859</v>
      </c>
      <c r="O860" s="27">
        <v>859</v>
      </c>
      <c r="Q860" s="27">
        <v>0</v>
      </c>
      <c r="R860" s="27">
        <v>859</v>
      </c>
    </row>
    <row r="861" spans="3:18">
      <c r="C861" s="27">
        <v>860</v>
      </c>
      <c r="E861" s="27">
        <v>0</v>
      </c>
      <c r="F861" s="27">
        <v>860</v>
      </c>
      <c r="I861" s="27">
        <v>860</v>
      </c>
      <c r="K861" s="27">
        <v>0</v>
      </c>
      <c r="L861" s="27">
        <v>860</v>
      </c>
      <c r="O861" s="27">
        <v>860</v>
      </c>
      <c r="Q861" s="27">
        <v>0</v>
      </c>
      <c r="R861" s="27">
        <v>860</v>
      </c>
    </row>
    <row r="862" spans="3:18">
      <c r="C862" s="27">
        <v>861</v>
      </c>
      <c r="E862" s="27">
        <v>0</v>
      </c>
      <c r="F862" s="27">
        <v>861</v>
      </c>
      <c r="I862" s="27">
        <v>861</v>
      </c>
      <c r="K862" s="27">
        <v>0</v>
      </c>
      <c r="L862" s="27">
        <v>861</v>
      </c>
      <c r="O862" s="27">
        <v>861</v>
      </c>
      <c r="Q862" s="27">
        <v>0</v>
      </c>
      <c r="R862" s="27">
        <v>861</v>
      </c>
    </row>
    <row r="863" spans="3:18">
      <c r="C863" s="27">
        <v>862</v>
      </c>
      <c r="E863" s="27">
        <v>0</v>
      </c>
      <c r="F863" s="27">
        <v>862</v>
      </c>
      <c r="I863" s="27">
        <v>862</v>
      </c>
      <c r="K863" s="27">
        <v>0</v>
      </c>
      <c r="L863" s="27">
        <v>862</v>
      </c>
      <c r="O863" s="27">
        <v>862</v>
      </c>
      <c r="Q863" s="27">
        <v>0</v>
      </c>
      <c r="R863" s="27">
        <v>862</v>
      </c>
    </row>
    <row r="864" spans="3:18">
      <c r="C864" s="27">
        <v>863</v>
      </c>
      <c r="E864" s="27">
        <v>0</v>
      </c>
      <c r="F864" s="27">
        <v>863</v>
      </c>
      <c r="I864" s="27">
        <v>863</v>
      </c>
      <c r="K864" s="27">
        <v>0</v>
      </c>
      <c r="L864" s="27">
        <v>863</v>
      </c>
      <c r="O864" s="27">
        <v>863</v>
      </c>
      <c r="Q864" s="27">
        <v>0</v>
      </c>
      <c r="R864" s="27">
        <v>863</v>
      </c>
    </row>
    <row r="865" spans="3:18">
      <c r="C865" s="27">
        <v>864</v>
      </c>
      <c r="E865" s="27">
        <v>0</v>
      </c>
      <c r="F865" s="27">
        <v>864</v>
      </c>
      <c r="I865" s="27">
        <v>864</v>
      </c>
      <c r="K865" s="27">
        <v>0</v>
      </c>
      <c r="L865" s="27">
        <v>864</v>
      </c>
      <c r="O865" s="27">
        <v>864</v>
      </c>
      <c r="Q865" s="27">
        <v>0</v>
      </c>
      <c r="R865" s="27">
        <v>864</v>
      </c>
    </row>
    <row r="866" spans="3:18">
      <c r="C866" s="27">
        <v>865</v>
      </c>
      <c r="E866" s="27">
        <v>0</v>
      </c>
      <c r="F866" s="27">
        <v>865</v>
      </c>
      <c r="I866" s="27">
        <v>865</v>
      </c>
      <c r="K866" s="27">
        <v>0</v>
      </c>
      <c r="L866" s="27">
        <v>865</v>
      </c>
      <c r="O866" s="27">
        <v>865</v>
      </c>
      <c r="Q866" s="27">
        <v>0</v>
      </c>
      <c r="R866" s="27">
        <v>865</v>
      </c>
    </row>
    <row r="867" spans="3:18">
      <c r="C867" s="27">
        <v>866</v>
      </c>
      <c r="E867" s="27">
        <v>0</v>
      </c>
      <c r="F867" s="27">
        <v>866</v>
      </c>
      <c r="I867" s="27">
        <v>866</v>
      </c>
      <c r="K867" s="27">
        <v>0</v>
      </c>
      <c r="L867" s="27">
        <v>866</v>
      </c>
      <c r="O867" s="27">
        <v>866</v>
      </c>
      <c r="Q867" s="27">
        <v>0</v>
      </c>
      <c r="R867" s="27">
        <v>866</v>
      </c>
    </row>
    <row r="868" spans="3:18">
      <c r="C868" s="27">
        <v>867</v>
      </c>
      <c r="E868" s="27">
        <v>0</v>
      </c>
      <c r="F868" s="27">
        <v>867</v>
      </c>
      <c r="I868" s="27">
        <v>867</v>
      </c>
      <c r="K868" s="27">
        <v>0</v>
      </c>
      <c r="L868" s="27">
        <v>867</v>
      </c>
      <c r="O868" s="27">
        <v>867</v>
      </c>
      <c r="Q868" s="27">
        <v>0</v>
      </c>
      <c r="R868" s="27">
        <v>867</v>
      </c>
    </row>
    <row r="869" spans="3:18">
      <c r="C869" s="27">
        <v>868</v>
      </c>
      <c r="E869" s="27">
        <v>0</v>
      </c>
      <c r="F869" s="27">
        <v>868</v>
      </c>
      <c r="I869" s="27">
        <v>868</v>
      </c>
      <c r="K869" s="27">
        <v>0</v>
      </c>
      <c r="L869" s="27">
        <v>868</v>
      </c>
      <c r="O869" s="27">
        <v>868</v>
      </c>
      <c r="Q869" s="27">
        <v>0</v>
      </c>
      <c r="R869" s="27">
        <v>868</v>
      </c>
    </row>
    <row r="870" spans="3:18">
      <c r="C870" s="27">
        <v>869</v>
      </c>
      <c r="E870" s="27">
        <v>0</v>
      </c>
      <c r="F870" s="27">
        <v>869</v>
      </c>
      <c r="I870" s="27">
        <v>869</v>
      </c>
      <c r="K870" s="27">
        <v>0</v>
      </c>
      <c r="L870" s="27">
        <v>869</v>
      </c>
      <c r="O870" s="27">
        <v>869</v>
      </c>
      <c r="Q870" s="27">
        <v>0</v>
      </c>
      <c r="R870" s="27">
        <v>869</v>
      </c>
    </row>
    <row r="871" spans="3:18">
      <c r="C871" s="27">
        <v>870</v>
      </c>
      <c r="E871" s="27">
        <v>0</v>
      </c>
      <c r="F871" s="27">
        <v>870</v>
      </c>
      <c r="I871" s="27">
        <v>870</v>
      </c>
      <c r="K871" s="27">
        <v>0</v>
      </c>
      <c r="L871" s="27">
        <v>870</v>
      </c>
      <c r="O871" s="27">
        <v>870</v>
      </c>
      <c r="Q871" s="27">
        <v>0</v>
      </c>
      <c r="R871" s="27">
        <v>870</v>
      </c>
    </row>
    <row r="872" spans="3:18">
      <c r="C872" s="27">
        <v>871</v>
      </c>
      <c r="E872" s="27">
        <v>0</v>
      </c>
      <c r="F872" s="27">
        <v>871</v>
      </c>
      <c r="I872" s="27">
        <v>871</v>
      </c>
      <c r="K872" s="27">
        <v>0</v>
      </c>
      <c r="L872" s="27">
        <v>871</v>
      </c>
      <c r="O872" s="27">
        <v>871</v>
      </c>
      <c r="Q872" s="27">
        <v>0</v>
      </c>
      <c r="R872" s="27">
        <v>871</v>
      </c>
    </row>
    <row r="873" spans="3:18">
      <c r="C873" s="27">
        <v>872</v>
      </c>
      <c r="E873" s="27">
        <v>0</v>
      </c>
      <c r="F873" s="27">
        <v>872</v>
      </c>
      <c r="I873" s="27">
        <v>872</v>
      </c>
      <c r="K873" s="27">
        <v>0</v>
      </c>
      <c r="L873" s="27">
        <v>872</v>
      </c>
      <c r="O873" s="27">
        <v>872</v>
      </c>
      <c r="Q873" s="27">
        <v>0</v>
      </c>
      <c r="R873" s="27">
        <v>872</v>
      </c>
    </row>
    <row r="874" spans="3:18">
      <c r="C874" s="27">
        <v>873</v>
      </c>
      <c r="E874" s="27">
        <v>0</v>
      </c>
      <c r="F874" s="27">
        <v>873</v>
      </c>
      <c r="I874" s="27">
        <v>873</v>
      </c>
      <c r="K874" s="27">
        <v>0</v>
      </c>
      <c r="L874" s="27">
        <v>873</v>
      </c>
      <c r="O874" s="27">
        <v>873</v>
      </c>
      <c r="Q874" s="27">
        <v>0</v>
      </c>
      <c r="R874" s="27">
        <v>873</v>
      </c>
    </row>
    <row r="875" spans="3:18">
      <c r="C875" s="27">
        <v>874</v>
      </c>
      <c r="E875" s="27">
        <v>0</v>
      </c>
      <c r="F875" s="27">
        <v>874</v>
      </c>
      <c r="I875" s="27">
        <v>874</v>
      </c>
      <c r="K875" s="27">
        <v>0</v>
      </c>
      <c r="L875" s="27">
        <v>874</v>
      </c>
      <c r="O875" s="27">
        <v>874</v>
      </c>
      <c r="Q875" s="27">
        <v>0</v>
      </c>
      <c r="R875" s="27">
        <v>874</v>
      </c>
    </row>
    <row r="876" spans="3:18">
      <c r="C876" s="27">
        <v>875</v>
      </c>
      <c r="E876" s="27">
        <v>0</v>
      </c>
      <c r="F876" s="27">
        <v>875</v>
      </c>
      <c r="I876" s="27">
        <v>875</v>
      </c>
      <c r="K876" s="27">
        <v>0</v>
      </c>
      <c r="L876" s="27">
        <v>875</v>
      </c>
      <c r="O876" s="27">
        <v>875</v>
      </c>
      <c r="Q876" s="27">
        <v>0</v>
      </c>
      <c r="R876" s="27">
        <v>875</v>
      </c>
    </row>
    <row r="877" spans="3:18">
      <c r="C877" s="27">
        <v>876</v>
      </c>
      <c r="E877" s="27">
        <v>0</v>
      </c>
      <c r="F877" s="27">
        <v>876</v>
      </c>
      <c r="I877" s="27">
        <v>876</v>
      </c>
      <c r="K877" s="27">
        <v>0</v>
      </c>
      <c r="L877" s="27">
        <v>876</v>
      </c>
      <c r="O877" s="27">
        <v>876</v>
      </c>
      <c r="Q877" s="27">
        <v>0</v>
      </c>
      <c r="R877" s="27">
        <v>876</v>
      </c>
    </row>
    <row r="878" spans="3:18">
      <c r="C878" s="27">
        <v>877</v>
      </c>
      <c r="E878" s="27">
        <v>0</v>
      </c>
      <c r="F878" s="27">
        <v>877</v>
      </c>
      <c r="I878" s="27">
        <v>877</v>
      </c>
      <c r="K878" s="27">
        <v>0</v>
      </c>
      <c r="L878" s="27">
        <v>877</v>
      </c>
      <c r="O878" s="27">
        <v>877</v>
      </c>
      <c r="Q878" s="27">
        <v>0</v>
      </c>
      <c r="R878" s="27">
        <v>877</v>
      </c>
    </row>
    <row r="879" spans="3:18">
      <c r="C879" s="27">
        <v>878</v>
      </c>
      <c r="E879" s="27">
        <v>0</v>
      </c>
      <c r="F879" s="27">
        <v>878</v>
      </c>
      <c r="I879" s="27">
        <v>878</v>
      </c>
      <c r="K879" s="27">
        <v>0</v>
      </c>
      <c r="L879" s="27">
        <v>878</v>
      </c>
      <c r="O879" s="27">
        <v>878</v>
      </c>
      <c r="Q879" s="27">
        <v>0</v>
      </c>
      <c r="R879" s="27">
        <v>878</v>
      </c>
    </row>
    <row r="880" spans="3:18">
      <c r="C880" s="27">
        <v>879</v>
      </c>
      <c r="E880" s="27">
        <v>0</v>
      </c>
      <c r="F880" s="27">
        <v>879</v>
      </c>
      <c r="I880" s="27">
        <v>879</v>
      </c>
      <c r="K880" s="27">
        <v>0</v>
      </c>
      <c r="L880" s="27">
        <v>879</v>
      </c>
      <c r="O880" s="27">
        <v>879</v>
      </c>
      <c r="Q880" s="27">
        <v>0</v>
      </c>
      <c r="R880" s="27">
        <v>879</v>
      </c>
    </row>
    <row r="881" spans="3:18">
      <c r="C881" s="27">
        <v>880</v>
      </c>
      <c r="E881" s="27">
        <v>0</v>
      </c>
      <c r="F881" s="27">
        <v>880</v>
      </c>
      <c r="I881" s="27">
        <v>880</v>
      </c>
      <c r="K881" s="27">
        <v>0</v>
      </c>
      <c r="L881" s="27">
        <v>880</v>
      </c>
      <c r="O881" s="27">
        <v>880</v>
      </c>
      <c r="Q881" s="27">
        <v>0</v>
      </c>
      <c r="R881" s="27">
        <v>880</v>
      </c>
    </row>
    <row r="882" spans="3:18">
      <c r="C882" s="27">
        <v>881</v>
      </c>
      <c r="E882" s="27">
        <v>0</v>
      </c>
      <c r="F882" s="27">
        <v>881</v>
      </c>
      <c r="I882" s="27">
        <v>881</v>
      </c>
      <c r="K882" s="27">
        <v>0</v>
      </c>
      <c r="L882" s="27">
        <v>881</v>
      </c>
      <c r="O882" s="27">
        <v>881</v>
      </c>
      <c r="Q882" s="27">
        <v>0</v>
      </c>
      <c r="R882" s="27">
        <v>881</v>
      </c>
    </row>
    <row r="883" spans="3:18">
      <c r="C883" s="27">
        <v>882</v>
      </c>
      <c r="E883" s="27">
        <v>0</v>
      </c>
      <c r="F883" s="27">
        <v>882</v>
      </c>
      <c r="I883" s="27">
        <v>882</v>
      </c>
      <c r="K883" s="27">
        <v>0</v>
      </c>
      <c r="L883" s="27">
        <v>882</v>
      </c>
      <c r="O883" s="27">
        <v>882</v>
      </c>
      <c r="Q883" s="27">
        <v>0</v>
      </c>
      <c r="R883" s="27">
        <v>882</v>
      </c>
    </row>
    <row r="884" spans="3:18">
      <c r="C884" s="27">
        <v>883</v>
      </c>
      <c r="E884" s="27">
        <v>0</v>
      </c>
      <c r="F884" s="27">
        <v>883</v>
      </c>
      <c r="I884" s="27">
        <v>883</v>
      </c>
      <c r="K884" s="27">
        <v>0</v>
      </c>
      <c r="L884" s="27">
        <v>883</v>
      </c>
      <c r="O884" s="27">
        <v>883</v>
      </c>
      <c r="Q884" s="27">
        <v>0</v>
      </c>
      <c r="R884" s="27">
        <v>883</v>
      </c>
    </row>
    <row r="885" spans="3:18">
      <c r="C885" s="27">
        <v>884</v>
      </c>
      <c r="E885" s="27">
        <v>0</v>
      </c>
      <c r="F885" s="27">
        <v>884</v>
      </c>
      <c r="I885" s="27">
        <v>884</v>
      </c>
      <c r="K885" s="27">
        <v>0</v>
      </c>
      <c r="L885" s="27">
        <v>884</v>
      </c>
      <c r="O885" s="27">
        <v>884</v>
      </c>
      <c r="Q885" s="27">
        <v>0</v>
      </c>
      <c r="R885" s="27">
        <v>884</v>
      </c>
    </row>
    <row r="886" spans="3:18">
      <c r="C886" s="27">
        <v>885</v>
      </c>
      <c r="E886" s="27">
        <v>0</v>
      </c>
      <c r="F886" s="27">
        <v>885</v>
      </c>
      <c r="I886" s="27">
        <v>885</v>
      </c>
      <c r="K886" s="27">
        <v>0</v>
      </c>
      <c r="L886" s="27">
        <v>885</v>
      </c>
      <c r="O886" s="27">
        <v>885</v>
      </c>
      <c r="Q886" s="27">
        <v>0</v>
      </c>
      <c r="R886" s="27">
        <v>885</v>
      </c>
    </row>
    <row r="887" spans="3:18">
      <c r="C887" s="27">
        <v>886</v>
      </c>
      <c r="E887" s="27">
        <v>0</v>
      </c>
      <c r="F887" s="27">
        <v>886</v>
      </c>
      <c r="I887" s="27">
        <v>886</v>
      </c>
      <c r="K887" s="27">
        <v>0</v>
      </c>
      <c r="L887" s="27">
        <v>886</v>
      </c>
      <c r="O887" s="27">
        <v>886</v>
      </c>
      <c r="Q887" s="27">
        <v>0</v>
      </c>
      <c r="R887" s="27">
        <v>886</v>
      </c>
    </row>
    <row r="888" spans="3:18">
      <c r="C888" s="27">
        <v>887</v>
      </c>
      <c r="E888" s="27">
        <v>0</v>
      </c>
      <c r="F888" s="27">
        <v>887</v>
      </c>
      <c r="I888" s="27">
        <v>887</v>
      </c>
      <c r="K888" s="27">
        <v>0</v>
      </c>
      <c r="L888" s="27">
        <v>887</v>
      </c>
      <c r="O888" s="27">
        <v>887</v>
      </c>
      <c r="Q888" s="27">
        <v>0</v>
      </c>
      <c r="R888" s="27">
        <v>887</v>
      </c>
    </row>
    <row r="889" spans="3:18">
      <c r="C889" s="27">
        <v>888</v>
      </c>
      <c r="E889" s="27">
        <v>0</v>
      </c>
      <c r="F889" s="27">
        <v>888</v>
      </c>
      <c r="I889" s="27">
        <v>888</v>
      </c>
      <c r="K889" s="27">
        <v>0</v>
      </c>
      <c r="L889" s="27">
        <v>888</v>
      </c>
      <c r="O889" s="27">
        <v>888</v>
      </c>
      <c r="Q889" s="27">
        <v>0</v>
      </c>
      <c r="R889" s="27">
        <v>888</v>
      </c>
    </row>
    <row r="890" spans="3:18">
      <c r="C890" s="27">
        <v>889</v>
      </c>
      <c r="E890" s="27">
        <v>0</v>
      </c>
      <c r="F890" s="27">
        <v>889</v>
      </c>
      <c r="I890" s="27">
        <v>889</v>
      </c>
      <c r="K890" s="27">
        <v>0</v>
      </c>
      <c r="L890" s="27">
        <v>889</v>
      </c>
      <c r="O890" s="27">
        <v>889</v>
      </c>
      <c r="Q890" s="27">
        <v>0</v>
      </c>
      <c r="R890" s="27">
        <v>889</v>
      </c>
    </row>
    <row r="891" spans="3:18">
      <c r="C891" s="27">
        <v>890</v>
      </c>
      <c r="E891" s="27">
        <v>0</v>
      </c>
      <c r="F891" s="27">
        <v>890</v>
      </c>
      <c r="I891" s="27">
        <v>890</v>
      </c>
      <c r="K891" s="27">
        <v>0</v>
      </c>
      <c r="L891" s="27">
        <v>890</v>
      </c>
      <c r="O891" s="27">
        <v>890</v>
      </c>
      <c r="Q891" s="27">
        <v>0</v>
      </c>
      <c r="R891" s="27">
        <v>890</v>
      </c>
    </row>
    <row r="892" spans="3:18">
      <c r="C892" s="27">
        <v>891</v>
      </c>
      <c r="E892" s="27">
        <v>0</v>
      </c>
      <c r="F892" s="27">
        <v>891</v>
      </c>
      <c r="I892" s="27">
        <v>891</v>
      </c>
      <c r="K892" s="27">
        <v>0</v>
      </c>
      <c r="L892" s="27">
        <v>891</v>
      </c>
      <c r="O892" s="27">
        <v>891</v>
      </c>
      <c r="Q892" s="27">
        <v>0</v>
      </c>
      <c r="R892" s="27">
        <v>891</v>
      </c>
    </row>
    <row r="893" spans="3:18">
      <c r="C893" s="27">
        <v>892</v>
      </c>
      <c r="E893" s="27">
        <v>0</v>
      </c>
      <c r="F893" s="27">
        <v>892</v>
      </c>
      <c r="I893" s="27">
        <v>892</v>
      </c>
      <c r="K893" s="27">
        <v>0</v>
      </c>
      <c r="L893" s="27">
        <v>892</v>
      </c>
      <c r="O893" s="27">
        <v>892</v>
      </c>
      <c r="Q893" s="27">
        <v>0</v>
      </c>
      <c r="R893" s="27">
        <v>892</v>
      </c>
    </row>
    <row r="894" spans="3:18">
      <c r="C894" s="27">
        <v>893</v>
      </c>
      <c r="E894" s="27">
        <v>0</v>
      </c>
      <c r="F894" s="27">
        <v>893</v>
      </c>
      <c r="I894" s="27">
        <v>893</v>
      </c>
      <c r="K894" s="27">
        <v>0</v>
      </c>
      <c r="L894" s="27">
        <v>893</v>
      </c>
      <c r="O894" s="27">
        <v>893</v>
      </c>
      <c r="Q894" s="27">
        <v>0</v>
      </c>
      <c r="R894" s="27">
        <v>893</v>
      </c>
    </row>
    <row r="895" spans="3:18">
      <c r="C895" s="27">
        <v>894</v>
      </c>
      <c r="E895" s="27">
        <v>0</v>
      </c>
      <c r="F895" s="27">
        <v>894</v>
      </c>
      <c r="I895" s="27">
        <v>894</v>
      </c>
      <c r="K895" s="27">
        <v>0</v>
      </c>
      <c r="L895" s="27">
        <v>894</v>
      </c>
      <c r="O895" s="27">
        <v>894</v>
      </c>
      <c r="Q895" s="27">
        <v>0</v>
      </c>
      <c r="R895" s="27">
        <v>894</v>
      </c>
    </row>
    <row r="896" spans="3:18">
      <c r="C896" s="27">
        <v>895</v>
      </c>
      <c r="E896" s="27">
        <v>0</v>
      </c>
      <c r="F896" s="27">
        <v>895</v>
      </c>
      <c r="I896" s="27">
        <v>895</v>
      </c>
      <c r="K896" s="27">
        <v>0</v>
      </c>
      <c r="L896" s="27">
        <v>895</v>
      </c>
      <c r="O896" s="27">
        <v>895</v>
      </c>
      <c r="Q896" s="27">
        <v>0</v>
      </c>
      <c r="R896" s="27">
        <v>895</v>
      </c>
    </row>
    <row r="897" spans="3:18">
      <c r="C897" s="27">
        <v>896</v>
      </c>
      <c r="E897" s="27">
        <v>0</v>
      </c>
      <c r="F897" s="27">
        <v>896</v>
      </c>
      <c r="I897" s="27">
        <v>896</v>
      </c>
      <c r="K897" s="27">
        <v>0</v>
      </c>
      <c r="L897" s="27">
        <v>896</v>
      </c>
      <c r="O897" s="27">
        <v>896</v>
      </c>
      <c r="Q897" s="27">
        <v>0</v>
      </c>
      <c r="R897" s="27">
        <v>896</v>
      </c>
    </row>
    <row r="898" spans="3:18">
      <c r="C898" s="27">
        <v>897</v>
      </c>
      <c r="E898" s="27">
        <v>0</v>
      </c>
      <c r="F898" s="27">
        <v>897</v>
      </c>
      <c r="I898" s="27">
        <v>897</v>
      </c>
      <c r="K898" s="27">
        <v>0</v>
      </c>
      <c r="L898" s="27">
        <v>897</v>
      </c>
      <c r="O898" s="27">
        <v>897</v>
      </c>
      <c r="Q898" s="27">
        <v>0</v>
      </c>
      <c r="R898" s="27">
        <v>897</v>
      </c>
    </row>
    <row r="899" spans="3:18">
      <c r="C899" s="27">
        <v>898</v>
      </c>
      <c r="E899" s="27">
        <v>0</v>
      </c>
      <c r="F899" s="27">
        <v>898</v>
      </c>
      <c r="I899" s="27">
        <v>898</v>
      </c>
      <c r="K899" s="27">
        <v>0</v>
      </c>
      <c r="L899" s="27">
        <v>898</v>
      </c>
      <c r="O899" s="27">
        <v>898</v>
      </c>
      <c r="Q899" s="27">
        <v>0</v>
      </c>
      <c r="R899" s="27">
        <v>898</v>
      </c>
    </row>
    <row r="900" spans="3:18">
      <c r="C900" s="27">
        <v>899</v>
      </c>
      <c r="E900" s="27">
        <v>0</v>
      </c>
      <c r="F900" s="27">
        <v>899</v>
      </c>
      <c r="I900" s="27">
        <v>899</v>
      </c>
      <c r="K900" s="27">
        <v>0</v>
      </c>
      <c r="L900" s="27">
        <v>899</v>
      </c>
      <c r="O900" s="27">
        <v>899</v>
      </c>
      <c r="Q900" s="27">
        <v>0</v>
      </c>
      <c r="R900" s="27">
        <v>899</v>
      </c>
    </row>
    <row r="901" spans="3:18">
      <c r="C901" s="27">
        <v>900</v>
      </c>
      <c r="E901" s="27">
        <v>0</v>
      </c>
      <c r="F901" s="27">
        <v>900</v>
      </c>
      <c r="I901" s="27">
        <v>900</v>
      </c>
      <c r="K901" s="27">
        <v>0</v>
      </c>
      <c r="L901" s="27">
        <v>900</v>
      </c>
      <c r="O901" s="27">
        <v>900</v>
      </c>
      <c r="Q901" s="27">
        <v>0</v>
      </c>
      <c r="R901" s="27">
        <v>900</v>
      </c>
    </row>
    <row r="902" spans="3:18">
      <c r="C902" s="27">
        <v>901</v>
      </c>
      <c r="E902" s="27">
        <v>0</v>
      </c>
      <c r="F902" s="27">
        <v>901</v>
      </c>
      <c r="I902" s="27">
        <v>901</v>
      </c>
      <c r="K902" s="27">
        <v>0</v>
      </c>
      <c r="L902" s="27">
        <v>901</v>
      </c>
      <c r="O902" s="27">
        <v>901</v>
      </c>
      <c r="Q902" s="27">
        <v>0</v>
      </c>
      <c r="R902" s="27">
        <v>901</v>
      </c>
    </row>
    <row r="903" spans="3:18">
      <c r="C903" s="27">
        <v>902</v>
      </c>
      <c r="E903" s="27">
        <v>0</v>
      </c>
      <c r="F903" s="27">
        <v>902</v>
      </c>
      <c r="I903" s="27">
        <v>902</v>
      </c>
      <c r="K903" s="27">
        <v>0</v>
      </c>
      <c r="L903" s="27">
        <v>902</v>
      </c>
      <c r="O903" s="27">
        <v>902</v>
      </c>
      <c r="Q903" s="27">
        <v>0</v>
      </c>
      <c r="R903" s="27">
        <v>902</v>
      </c>
    </row>
    <row r="904" spans="3:18">
      <c r="C904" s="27">
        <v>903</v>
      </c>
      <c r="E904" s="27">
        <v>0</v>
      </c>
      <c r="F904" s="27">
        <v>903</v>
      </c>
      <c r="I904" s="27">
        <v>903</v>
      </c>
      <c r="K904" s="27">
        <v>0</v>
      </c>
      <c r="L904" s="27">
        <v>903</v>
      </c>
      <c r="O904" s="27">
        <v>903</v>
      </c>
      <c r="Q904" s="27">
        <v>0</v>
      </c>
      <c r="R904" s="27">
        <v>903</v>
      </c>
    </row>
    <row r="905" spans="3:18">
      <c r="C905" s="27">
        <v>904</v>
      </c>
      <c r="E905" s="27">
        <v>0</v>
      </c>
      <c r="F905" s="27">
        <v>904</v>
      </c>
      <c r="I905" s="27">
        <v>904</v>
      </c>
      <c r="K905" s="27">
        <v>0</v>
      </c>
      <c r="L905" s="27">
        <v>904</v>
      </c>
      <c r="O905" s="27">
        <v>904</v>
      </c>
      <c r="Q905" s="27">
        <v>0</v>
      </c>
      <c r="R905" s="27">
        <v>904</v>
      </c>
    </row>
    <row r="906" spans="3:18">
      <c r="C906" s="27">
        <v>905</v>
      </c>
      <c r="E906" s="27">
        <v>0</v>
      </c>
      <c r="F906" s="27">
        <v>905</v>
      </c>
      <c r="I906" s="27">
        <v>905</v>
      </c>
      <c r="K906" s="27">
        <v>0</v>
      </c>
      <c r="L906" s="27">
        <v>905</v>
      </c>
      <c r="O906" s="27">
        <v>905</v>
      </c>
      <c r="Q906" s="27">
        <v>0</v>
      </c>
      <c r="R906" s="27">
        <v>905</v>
      </c>
    </row>
    <row r="907" spans="3:18">
      <c r="C907" s="27">
        <v>906</v>
      </c>
      <c r="E907" s="27">
        <v>0</v>
      </c>
      <c r="F907" s="27">
        <v>906</v>
      </c>
      <c r="I907" s="27">
        <v>906</v>
      </c>
      <c r="K907" s="27">
        <v>0</v>
      </c>
      <c r="L907" s="27">
        <v>906</v>
      </c>
      <c r="O907" s="27">
        <v>906</v>
      </c>
      <c r="Q907" s="27">
        <v>0</v>
      </c>
      <c r="R907" s="27">
        <v>906</v>
      </c>
    </row>
    <row r="908" spans="3:18">
      <c r="C908" s="27">
        <v>907</v>
      </c>
      <c r="E908" s="27">
        <v>0</v>
      </c>
      <c r="F908" s="27">
        <v>907</v>
      </c>
      <c r="I908" s="27">
        <v>907</v>
      </c>
      <c r="K908" s="27">
        <v>0</v>
      </c>
      <c r="L908" s="27">
        <v>907</v>
      </c>
      <c r="O908" s="27">
        <v>907</v>
      </c>
      <c r="Q908" s="27">
        <v>0</v>
      </c>
      <c r="R908" s="27">
        <v>907</v>
      </c>
    </row>
    <row r="909" spans="3:18">
      <c r="C909" s="27">
        <v>908</v>
      </c>
      <c r="E909" s="27">
        <v>0</v>
      </c>
      <c r="F909" s="27">
        <v>908</v>
      </c>
      <c r="I909" s="27">
        <v>908</v>
      </c>
      <c r="K909" s="27">
        <v>0</v>
      </c>
      <c r="L909" s="27">
        <v>908</v>
      </c>
      <c r="O909" s="27">
        <v>908</v>
      </c>
      <c r="Q909" s="27">
        <v>0</v>
      </c>
      <c r="R909" s="27">
        <v>908</v>
      </c>
    </row>
    <row r="910" spans="3:18">
      <c r="C910" s="27">
        <v>909</v>
      </c>
      <c r="E910" s="27">
        <v>0</v>
      </c>
      <c r="F910" s="27">
        <v>909</v>
      </c>
      <c r="I910" s="27">
        <v>909</v>
      </c>
      <c r="K910" s="27">
        <v>0</v>
      </c>
      <c r="L910" s="27">
        <v>909</v>
      </c>
      <c r="O910" s="27">
        <v>909</v>
      </c>
      <c r="Q910" s="27">
        <v>0</v>
      </c>
      <c r="R910" s="27">
        <v>909</v>
      </c>
    </row>
    <row r="911" spans="3:18">
      <c r="C911" s="27">
        <v>910</v>
      </c>
      <c r="E911" s="27">
        <v>0</v>
      </c>
      <c r="F911" s="27">
        <v>910</v>
      </c>
      <c r="I911" s="27">
        <v>910</v>
      </c>
      <c r="K911" s="27">
        <v>0</v>
      </c>
      <c r="L911" s="27">
        <v>910</v>
      </c>
      <c r="O911" s="27">
        <v>910</v>
      </c>
      <c r="Q911" s="27">
        <v>0</v>
      </c>
      <c r="R911" s="27">
        <v>910</v>
      </c>
    </row>
    <row r="912" spans="3:18">
      <c r="C912" s="27">
        <v>911</v>
      </c>
      <c r="E912" s="27">
        <v>0</v>
      </c>
      <c r="F912" s="27">
        <v>911</v>
      </c>
      <c r="I912" s="27">
        <v>911</v>
      </c>
      <c r="K912" s="27">
        <v>0</v>
      </c>
      <c r="L912" s="27">
        <v>911</v>
      </c>
      <c r="O912" s="27">
        <v>911</v>
      </c>
      <c r="Q912" s="27">
        <v>0</v>
      </c>
      <c r="R912" s="27">
        <v>911</v>
      </c>
    </row>
    <row r="913" spans="3:18">
      <c r="C913" s="27">
        <v>912</v>
      </c>
      <c r="E913" s="27">
        <v>0</v>
      </c>
      <c r="F913" s="27">
        <v>912</v>
      </c>
      <c r="I913" s="27">
        <v>912</v>
      </c>
      <c r="K913" s="27">
        <v>0</v>
      </c>
      <c r="L913" s="27">
        <v>912</v>
      </c>
      <c r="O913" s="27">
        <v>912</v>
      </c>
      <c r="Q913" s="27">
        <v>0</v>
      </c>
      <c r="R913" s="27">
        <v>912</v>
      </c>
    </row>
    <row r="914" spans="3:18">
      <c r="C914" s="27">
        <v>913</v>
      </c>
      <c r="E914" s="27">
        <v>0</v>
      </c>
      <c r="F914" s="27">
        <v>913</v>
      </c>
      <c r="I914" s="27">
        <v>913</v>
      </c>
      <c r="K914" s="27">
        <v>0</v>
      </c>
      <c r="L914" s="27">
        <v>913</v>
      </c>
      <c r="O914" s="27">
        <v>913</v>
      </c>
      <c r="Q914" s="27">
        <v>0</v>
      </c>
      <c r="R914" s="27">
        <v>913</v>
      </c>
    </row>
    <row r="915" spans="3:18">
      <c r="C915" s="27">
        <v>914</v>
      </c>
      <c r="E915" s="27">
        <v>0</v>
      </c>
      <c r="F915" s="27">
        <v>914</v>
      </c>
      <c r="I915" s="27">
        <v>914</v>
      </c>
      <c r="K915" s="27">
        <v>0</v>
      </c>
      <c r="L915" s="27">
        <v>914</v>
      </c>
      <c r="O915" s="27">
        <v>914</v>
      </c>
      <c r="Q915" s="27">
        <v>0</v>
      </c>
      <c r="R915" s="27">
        <v>914</v>
      </c>
    </row>
    <row r="916" spans="3:18">
      <c r="C916" s="27">
        <v>915</v>
      </c>
      <c r="E916" s="27">
        <v>0</v>
      </c>
      <c r="F916" s="27">
        <v>915</v>
      </c>
      <c r="I916" s="27">
        <v>915</v>
      </c>
      <c r="K916" s="27">
        <v>0</v>
      </c>
      <c r="L916" s="27">
        <v>915</v>
      </c>
      <c r="O916" s="27">
        <v>915</v>
      </c>
      <c r="Q916" s="27">
        <v>0</v>
      </c>
      <c r="R916" s="27">
        <v>915</v>
      </c>
    </row>
    <row r="917" spans="3:18">
      <c r="C917" s="27">
        <v>916</v>
      </c>
      <c r="E917" s="27">
        <v>0</v>
      </c>
      <c r="F917" s="27">
        <v>916</v>
      </c>
      <c r="I917" s="27">
        <v>916</v>
      </c>
      <c r="K917" s="27">
        <v>0</v>
      </c>
      <c r="L917" s="27">
        <v>916</v>
      </c>
      <c r="O917" s="27">
        <v>916</v>
      </c>
      <c r="Q917" s="27">
        <v>0</v>
      </c>
      <c r="R917" s="27">
        <v>916</v>
      </c>
    </row>
    <row r="918" spans="3:18">
      <c r="C918" s="27">
        <v>917</v>
      </c>
      <c r="E918" s="27">
        <v>0</v>
      </c>
      <c r="F918" s="27">
        <v>917</v>
      </c>
      <c r="I918" s="27">
        <v>917</v>
      </c>
      <c r="K918" s="27">
        <v>0</v>
      </c>
      <c r="L918" s="27">
        <v>917</v>
      </c>
      <c r="O918" s="27">
        <v>917</v>
      </c>
      <c r="Q918" s="27">
        <v>0</v>
      </c>
      <c r="R918" s="27">
        <v>917</v>
      </c>
    </row>
    <row r="919" spans="3:18">
      <c r="C919" s="27">
        <v>918</v>
      </c>
      <c r="E919" s="27">
        <v>0</v>
      </c>
      <c r="F919" s="27">
        <v>918</v>
      </c>
      <c r="I919" s="27">
        <v>918</v>
      </c>
      <c r="K919" s="27">
        <v>0</v>
      </c>
      <c r="L919" s="27">
        <v>918</v>
      </c>
      <c r="O919" s="27">
        <v>918</v>
      </c>
      <c r="Q919" s="27">
        <v>0</v>
      </c>
      <c r="R919" s="27">
        <v>918</v>
      </c>
    </row>
    <row r="920" spans="3:18">
      <c r="C920" s="27">
        <v>919</v>
      </c>
      <c r="E920" s="27">
        <v>0</v>
      </c>
      <c r="F920" s="27">
        <v>919</v>
      </c>
      <c r="I920" s="27">
        <v>919</v>
      </c>
      <c r="K920" s="27">
        <v>0</v>
      </c>
      <c r="L920" s="27">
        <v>919</v>
      </c>
      <c r="O920" s="27">
        <v>919</v>
      </c>
      <c r="Q920" s="27">
        <v>0</v>
      </c>
      <c r="R920" s="27">
        <v>919</v>
      </c>
    </row>
    <row r="921" spans="3:18">
      <c r="C921" s="27">
        <v>920</v>
      </c>
      <c r="E921" s="27">
        <v>0</v>
      </c>
      <c r="F921" s="27">
        <v>920</v>
      </c>
      <c r="I921" s="27">
        <v>920</v>
      </c>
      <c r="K921" s="27">
        <v>0</v>
      </c>
      <c r="L921" s="27">
        <v>920</v>
      </c>
      <c r="O921" s="27">
        <v>920</v>
      </c>
      <c r="Q921" s="27">
        <v>0</v>
      </c>
      <c r="R921" s="27">
        <v>920</v>
      </c>
    </row>
    <row r="922" spans="3:18">
      <c r="C922" s="27">
        <v>921</v>
      </c>
      <c r="E922" s="27">
        <v>0</v>
      </c>
      <c r="F922" s="27">
        <v>921</v>
      </c>
      <c r="I922" s="27">
        <v>921</v>
      </c>
      <c r="K922" s="27">
        <v>0</v>
      </c>
      <c r="L922" s="27">
        <v>921</v>
      </c>
      <c r="O922" s="27">
        <v>921</v>
      </c>
      <c r="Q922" s="27">
        <v>0</v>
      </c>
      <c r="R922" s="27">
        <v>921</v>
      </c>
    </row>
    <row r="923" spans="3:18">
      <c r="C923" s="27">
        <v>922</v>
      </c>
      <c r="E923" s="27">
        <v>0</v>
      </c>
      <c r="F923" s="27">
        <v>922</v>
      </c>
      <c r="I923" s="27">
        <v>922</v>
      </c>
      <c r="K923" s="27">
        <v>0</v>
      </c>
      <c r="L923" s="27">
        <v>922</v>
      </c>
      <c r="O923" s="27">
        <v>922</v>
      </c>
      <c r="Q923" s="27">
        <v>0</v>
      </c>
      <c r="R923" s="27">
        <v>922</v>
      </c>
    </row>
    <row r="924" spans="3:18">
      <c r="C924" s="27">
        <v>923</v>
      </c>
      <c r="E924" s="27">
        <v>0</v>
      </c>
      <c r="F924" s="27">
        <v>923</v>
      </c>
      <c r="I924" s="27">
        <v>923</v>
      </c>
      <c r="K924" s="27">
        <v>0</v>
      </c>
      <c r="L924" s="27">
        <v>923</v>
      </c>
      <c r="O924" s="27">
        <v>923</v>
      </c>
      <c r="Q924" s="27">
        <v>0</v>
      </c>
      <c r="R924" s="27">
        <v>923</v>
      </c>
    </row>
    <row r="925" spans="3:18">
      <c r="C925" s="27">
        <v>924</v>
      </c>
      <c r="E925" s="27">
        <v>0</v>
      </c>
      <c r="F925" s="27">
        <v>924</v>
      </c>
      <c r="I925" s="27">
        <v>924</v>
      </c>
      <c r="K925" s="27">
        <v>0</v>
      </c>
      <c r="L925" s="27">
        <v>924</v>
      </c>
      <c r="O925" s="27">
        <v>924</v>
      </c>
      <c r="Q925" s="27">
        <v>0</v>
      </c>
      <c r="R925" s="27">
        <v>924</v>
      </c>
    </row>
    <row r="926" spans="3:18">
      <c r="C926" s="27">
        <v>925</v>
      </c>
      <c r="E926" s="27">
        <v>0</v>
      </c>
      <c r="F926" s="27">
        <v>925</v>
      </c>
      <c r="I926" s="27">
        <v>925</v>
      </c>
      <c r="K926" s="27">
        <v>0</v>
      </c>
      <c r="L926" s="27">
        <v>925</v>
      </c>
      <c r="O926" s="27">
        <v>925</v>
      </c>
      <c r="Q926" s="27">
        <v>0</v>
      </c>
      <c r="R926" s="27">
        <v>925</v>
      </c>
    </row>
    <row r="927" spans="3:18">
      <c r="C927" s="27">
        <v>926</v>
      </c>
      <c r="E927" s="27">
        <v>0</v>
      </c>
      <c r="F927" s="27">
        <v>926</v>
      </c>
      <c r="I927" s="27">
        <v>926</v>
      </c>
      <c r="K927" s="27">
        <v>0</v>
      </c>
      <c r="L927" s="27">
        <v>926</v>
      </c>
      <c r="O927" s="27">
        <v>926</v>
      </c>
      <c r="Q927" s="27">
        <v>0</v>
      </c>
      <c r="R927" s="27">
        <v>926</v>
      </c>
    </row>
    <row r="928" spans="3:18">
      <c r="C928" s="27">
        <v>927</v>
      </c>
      <c r="E928" s="27">
        <v>0</v>
      </c>
      <c r="F928" s="27">
        <v>927</v>
      </c>
      <c r="I928" s="27">
        <v>927</v>
      </c>
      <c r="K928" s="27">
        <v>0</v>
      </c>
      <c r="L928" s="27">
        <v>927</v>
      </c>
      <c r="O928" s="27">
        <v>927</v>
      </c>
      <c r="Q928" s="27">
        <v>0</v>
      </c>
      <c r="R928" s="27">
        <v>927</v>
      </c>
    </row>
    <row r="929" spans="3:18">
      <c r="C929" s="27">
        <v>928</v>
      </c>
      <c r="E929" s="27">
        <v>0</v>
      </c>
      <c r="F929" s="27">
        <v>928</v>
      </c>
      <c r="I929" s="27">
        <v>928</v>
      </c>
      <c r="K929" s="27">
        <v>0</v>
      </c>
      <c r="L929" s="27">
        <v>928</v>
      </c>
      <c r="O929" s="27">
        <v>928</v>
      </c>
      <c r="Q929" s="27">
        <v>0</v>
      </c>
      <c r="R929" s="27">
        <v>928</v>
      </c>
    </row>
    <row r="930" spans="3:18">
      <c r="C930" s="27">
        <v>929</v>
      </c>
      <c r="E930" s="27">
        <v>0</v>
      </c>
      <c r="F930" s="27">
        <v>929</v>
      </c>
      <c r="I930" s="27">
        <v>929</v>
      </c>
      <c r="K930" s="27">
        <v>0</v>
      </c>
      <c r="L930" s="27">
        <v>929</v>
      </c>
      <c r="O930" s="27">
        <v>929</v>
      </c>
      <c r="Q930" s="27">
        <v>0</v>
      </c>
      <c r="R930" s="27">
        <v>929</v>
      </c>
    </row>
    <row r="931" spans="3:18">
      <c r="C931" s="27">
        <v>930</v>
      </c>
      <c r="E931" s="27">
        <v>0</v>
      </c>
      <c r="F931" s="27">
        <v>930</v>
      </c>
      <c r="I931" s="27">
        <v>930</v>
      </c>
      <c r="K931" s="27">
        <v>0</v>
      </c>
      <c r="L931" s="27">
        <v>930</v>
      </c>
      <c r="O931" s="27">
        <v>930</v>
      </c>
      <c r="Q931" s="27">
        <v>0</v>
      </c>
      <c r="R931" s="27">
        <v>930</v>
      </c>
    </row>
    <row r="932" spans="3:18">
      <c r="C932" s="27">
        <v>931</v>
      </c>
      <c r="E932" s="27">
        <v>0</v>
      </c>
      <c r="F932" s="27">
        <v>931</v>
      </c>
      <c r="I932" s="27">
        <v>931</v>
      </c>
      <c r="K932" s="27">
        <v>0</v>
      </c>
      <c r="L932" s="27">
        <v>931</v>
      </c>
      <c r="O932" s="27">
        <v>931</v>
      </c>
      <c r="Q932" s="27">
        <v>0</v>
      </c>
      <c r="R932" s="27">
        <v>931</v>
      </c>
    </row>
    <row r="933" spans="3:18">
      <c r="C933" s="27">
        <v>932</v>
      </c>
      <c r="E933" s="27">
        <v>0</v>
      </c>
      <c r="F933" s="27">
        <v>932</v>
      </c>
      <c r="I933" s="27">
        <v>932</v>
      </c>
      <c r="K933" s="27">
        <v>0</v>
      </c>
      <c r="L933" s="27">
        <v>932</v>
      </c>
      <c r="O933" s="27">
        <v>932</v>
      </c>
      <c r="Q933" s="27">
        <v>0</v>
      </c>
      <c r="R933" s="27">
        <v>932</v>
      </c>
    </row>
    <row r="934" spans="3:18">
      <c r="C934" s="27">
        <v>933</v>
      </c>
      <c r="E934" s="27">
        <v>0</v>
      </c>
      <c r="F934" s="27">
        <v>933</v>
      </c>
      <c r="I934" s="27">
        <v>933</v>
      </c>
      <c r="K934" s="27">
        <v>0</v>
      </c>
      <c r="L934" s="27">
        <v>933</v>
      </c>
      <c r="O934" s="27">
        <v>933</v>
      </c>
      <c r="Q934" s="27">
        <v>0</v>
      </c>
      <c r="R934" s="27">
        <v>933</v>
      </c>
    </row>
    <row r="935" spans="3:18">
      <c r="C935" s="27">
        <v>934</v>
      </c>
      <c r="E935" s="27">
        <v>0</v>
      </c>
      <c r="F935" s="27">
        <v>934</v>
      </c>
      <c r="I935" s="27">
        <v>934</v>
      </c>
      <c r="K935" s="27">
        <v>0</v>
      </c>
      <c r="L935" s="27">
        <v>934</v>
      </c>
      <c r="O935" s="27">
        <v>934</v>
      </c>
      <c r="Q935" s="27">
        <v>0</v>
      </c>
      <c r="R935" s="27">
        <v>934</v>
      </c>
    </row>
    <row r="936" spans="3:18">
      <c r="C936" s="27">
        <v>935</v>
      </c>
      <c r="E936" s="27">
        <v>0</v>
      </c>
      <c r="F936" s="27">
        <v>935</v>
      </c>
      <c r="I936" s="27">
        <v>935</v>
      </c>
      <c r="K936" s="27">
        <v>0</v>
      </c>
      <c r="L936" s="27">
        <v>935</v>
      </c>
      <c r="O936" s="27">
        <v>935</v>
      </c>
      <c r="Q936" s="27">
        <v>0</v>
      </c>
      <c r="R936" s="27">
        <v>935</v>
      </c>
    </row>
    <row r="937" spans="3:18">
      <c r="C937" s="27">
        <v>936</v>
      </c>
      <c r="E937" s="27">
        <v>0</v>
      </c>
      <c r="F937" s="27">
        <v>936</v>
      </c>
      <c r="I937" s="27">
        <v>936</v>
      </c>
      <c r="K937" s="27">
        <v>0</v>
      </c>
      <c r="L937" s="27">
        <v>936</v>
      </c>
      <c r="O937" s="27">
        <v>936</v>
      </c>
      <c r="Q937" s="27">
        <v>0</v>
      </c>
      <c r="R937" s="27">
        <v>936</v>
      </c>
    </row>
    <row r="938" spans="3:18">
      <c r="C938" s="27">
        <v>937</v>
      </c>
      <c r="E938" s="27">
        <v>0</v>
      </c>
      <c r="F938" s="27">
        <v>937</v>
      </c>
      <c r="I938" s="27">
        <v>937</v>
      </c>
      <c r="K938" s="27">
        <v>0</v>
      </c>
      <c r="L938" s="27">
        <v>937</v>
      </c>
      <c r="O938" s="27">
        <v>937</v>
      </c>
      <c r="Q938" s="27">
        <v>0</v>
      </c>
      <c r="R938" s="27">
        <v>937</v>
      </c>
    </row>
    <row r="939" spans="3:18">
      <c r="C939" s="27">
        <v>938</v>
      </c>
      <c r="E939" s="27">
        <v>0</v>
      </c>
      <c r="F939" s="27">
        <v>938</v>
      </c>
      <c r="I939" s="27">
        <v>938</v>
      </c>
      <c r="K939" s="27">
        <v>0</v>
      </c>
      <c r="L939" s="27">
        <v>938</v>
      </c>
      <c r="O939" s="27">
        <v>938</v>
      </c>
      <c r="Q939" s="27">
        <v>0</v>
      </c>
      <c r="R939" s="27">
        <v>938</v>
      </c>
    </row>
    <row r="940" spans="3:18">
      <c r="C940" s="27">
        <v>939</v>
      </c>
      <c r="E940" s="27">
        <v>0</v>
      </c>
      <c r="F940" s="27">
        <v>939</v>
      </c>
      <c r="I940" s="27">
        <v>939</v>
      </c>
      <c r="K940" s="27">
        <v>0</v>
      </c>
      <c r="L940" s="27">
        <v>939</v>
      </c>
      <c r="O940" s="27">
        <v>939</v>
      </c>
      <c r="Q940" s="27">
        <v>0</v>
      </c>
      <c r="R940" s="27">
        <v>939</v>
      </c>
    </row>
    <row r="941" spans="3:18">
      <c r="C941" s="27">
        <v>940</v>
      </c>
      <c r="E941" s="27">
        <v>0</v>
      </c>
      <c r="F941" s="27">
        <v>940</v>
      </c>
      <c r="I941" s="27">
        <v>940</v>
      </c>
      <c r="K941" s="27">
        <v>0</v>
      </c>
      <c r="L941" s="27">
        <v>940</v>
      </c>
      <c r="O941" s="27">
        <v>940</v>
      </c>
      <c r="Q941" s="27">
        <v>0</v>
      </c>
      <c r="R941" s="27">
        <v>940</v>
      </c>
    </row>
    <row r="942" spans="3:18">
      <c r="C942" s="27">
        <v>941</v>
      </c>
      <c r="E942" s="27">
        <v>0</v>
      </c>
      <c r="F942" s="27">
        <v>941</v>
      </c>
      <c r="I942" s="27">
        <v>941</v>
      </c>
      <c r="K942" s="27">
        <v>0</v>
      </c>
      <c r="L942" s="27">
        <v>941</v>
      </c>
      <c r="O942" s="27">
        <v>941</v>
      </c>
      <c r="Q942" s="27">
        <v>0</v>
      </c>
      <c r="R942" s="27">
        <v>941</v>
      </c>
    </row>
    <row r="943" spans="3:18">
      <c r="C943" s="27">
        <v>942</v>
      </c>
      <c r="E943" s="27">
        <v>0</v>
      </c>
      <c r="F943" s="27">
        <v>942</v>
      </c>
      <c r="I943" s="27">
        <v>942</v>
      </c>
      <c r="K943" s="27">
        <v>0</v>
      </c>
      <c r="L943" s="27">
        <v>942</v>
      </c>
      <c r="O943" s="27">
        <v>942</v>
      </c>
      <c r="Q943" s="27">
        <v>0</v>
      </c>
      <c r="R943" s="27">
        <v>942</v>
      </c>
    </row>
    <row r="944" spans="3:18">
      <c r="C944" s="27">
        <v>943</v>
      </c>
      <c r="E944" s="27">
        <v>0</v>
      </c>
      <c r="F944" s="27">
        <v>943</v>
      </c>
      <c r="I944" s="27">
        <v>943</v>
      </c>
      <c r="K944" s="27">
        <v>0</v>
      </c>
      <c r="L944" s="27">
        <v>943</v>
      </c>
      <c r="O944" s="27">
        <v>943</v>
      </c>
      <c r="Q944" s="27">
        <v>0</v>
      </c>
      <c r="R944" s="27">
        <v>943</v>
      </c>
    </row>
    <row r="945" spans="3:18">
      <c r="C945" s="27">
        <v>944</v>
      </c>
      <c r="E945" s="27">
        <v>0</v>
      </c>
      <c r="F945" s="27">
        <v>944</v>
      </c>
      <c r="I945" s="27">
        <v>944</v>
      </c>
      <c r="K945" s="27">
        <v>0</v>
      </c>
      <c r="L945" s="27">
        <v>944</v>
      </c>
      <c r="O945" s="27">
        <v>944</v>
      </c>
      <c r="Q945" s="27">
        <v>0</v>
      </c>
      <c r="R945" s="27">
        <v>944</v>
      </c>
    </row>
    <row r="946" spans="3:18">
      <c r="C946" s="27">
        <v>945</v>
      </c>
      <c r="E946" s="27">
        <v>0</v>
      </c>
      <c r="F946" s="27">
        <v>945</v>
      </c>
      <c r="I946" s="27">
        <v>945</v>
      </c>
      <c r="K946" s="27">
        <v>0</v>
      </c>
      <c r="L946" s="27">
        <v>945</v>
      </c>
      <c r="O946" s="27">
        <v>945</v>
      </c>
      <c r="Q946" s="27">
        <v>0</v>
      </c>
      <c r="R946" s="27">
        <v>945</v>
      </c>
    </row>
    <row r="947" spans="3:18">
      <c r="C947" s="27">
        <v>946</v>
      </c>
      <c r="E947" s="27">
        <v>0</v>
      </c>
      <c r="F947" s="27">
        <v>946</v>
      </c>
      <c r="I947" s="27">
        <v>946</v>
      </c>
      <c r="K947" s="27">
        <v>0</v>
      </c>
      <c r="L947" s="27">
        <v>946</v>
      </c>
      <c r="O947" s="27">
        <v>946</v>
      </c>
      <c r="Q947" s="27">
        <v>0</v>
      </c>
      <c r="R947" s="27">
        <v>946</v>
      </c>
    </row>
    <row r="948" spans="3:18">
      <c r="C948" s="27">
        <v>947</v>
      </c>
      <c r="E948" s="27">
        <v>0</v>
      </c>
      <c r="F948" s="27">
        <v>947</v>
      </c>
      <c r="I948" s="27">
        <v>947</v>
      </c>
      <c r="K948" s="27">
        <v>0</v>
      </c>
      <c r="L948" s="27">
        <v>947</v>
      </c>
      <c r="O948" s="27">
        <v>947</v>
      </c>
      <c r="Q948" s="27">
        <v>0</v>
      </c>
      <c r="R948" s="27">
        <v>947</v>
      </c>
    </row>
    <row r="949" spans="3:18">
      <c r="C949" s="27">
        <v>948</v>
      </c>
      <c r="E949" s="27">
        <v>0</v>
      </c>
      <c r="F949" s="27">
        <v>948</v>
      </c>
      <c r="I949" s="27">
        <v>948</v>
      </c>
      <c r="K949" s="27">
        <v>0</v>
      </c>
      <c r="L949" s="27">
        <v>948</v>
      </c>
      <c r="O949" s="27">
        <v>948</v>
      </c>
      <c r="Q949" s="27">
        <v>0</v>
      </c>
      <c r="R949" s="27">
        <v>948</v>
      </c>
    </row>
    <row r="950" spans="3:18">
      <c r="C950" s="27">
        <v>949</v>
      </c>
      <c r="E950" s="27">
        <v>0</v>
      </c>
      <c r="F950" s="27">
        <v>949</v>
      </c>
      <c r="I950" s="27">
        <v>949</v>
      </c>
      <c r="K950" s="27">
        <v>0</v>
      </c>
      <c r="L950" s="27">
        <v>949</v>
      </c>
      <c r="O950" s="27">
        <v>949</v>
      </c>
      <c r="Q950" s="27">
        <v>0</v>
      </c>
      <c r="R950" s="27">
        <v>949</v>
      </c>
    </row>
    <row r="951" spans="3:18">
      <c r="C951" s="27">
        <v>950</v>
      </c>
      <c r="E951" s="27">
        <v>0</v>
      </c>
      <c r="F951" s="27">
        <v>950</v>
      </c>
      <c r="I951" s="27">
        <v>950</v>
      </c>
      <c r="K951" s="27">
        <v>0</v>
      </c>
      <c r="L951" s="27">
        <v>950</v>
      </c>
      <c r="O951" s="27">
        <v>950</v>
      </c>
      <c r="Q951" s="27">
        <v>0</v>
      </c>
      <c r="R951" s="27">
        <v>950</v>
      </c>
    </row>
    <row r="952" spans="3:18">
      <c r="C952" s="27">
        <v>951</v>
      </c>
      <c r="E952" s="27">
        <v>0</v>
      </c>
      <c r="F952" s="27">
        <v>951</v>
      </c>
      <c r="I952" s="27">
        <v>951</v>
      </c>
      <c r="K952" s="27">
        <v>0</v>
      </c>
      <c r="L952" s="27">
        <v>951</v>
      </c>
      <c r="O952" s="27">
        <v>951</v>
      </c>
      <c r="Q952" s="27">
        <v>0</v>
      </c>
      <c r="R952" s="27">
        <v>951</v>
      </c>
    </row>
    <row r="953" spans="3:18">
      <c r="C953" s="27">
        <v>952</v>
      </c>
      <c r="E953" s="27">
        <v>0</v>
      </c>
      <c r="F953" s="27">
        <v>952</v>
      </c>
      <c r="I953" s="27">
        <v>952</v>
      </c>
      <c r="K953" s="27">
        <v>0</v>
      </c>
      <c r="L953" s="27">
        <v>952</v>
      </c>
      <c r="O953" s="27">
        <v>952</v>
      </c>
      <c r="Q953" s="27">
        <v>0</v>
      </c>
      <c r="R953" s="27">
        <v>952</v>
      </c>
    </row>
    <row r="954" spans="3:18">
      <c r="C954" s="27">
        <v>953</v>
      </c>
      <c r="E954" s="27">
        <v>0</v>
      </c>
      <c r="F954" s="27">
        <v>953</v>
      </c>
      <c r="I954" s="27">
        <v>953</v>
      </c>
      <c r="K954" s="27">
        <v>0</v>
      </c>
      <c r="L954" s="27">
        <v>953</v>
      </c>
      <c r="O954" s="27">
        <v>953</v>
      </c>
      <c r="Q954" s="27">
        <v>0</v>
      </c>
      <c r="R954" s="27">
        <v>953</v>
      </c>
    </row>
    <row r="955" spans="3:18">
      <c r="C955" s="27">
        <v>954</v>
      </c>
      <c r="E955" s="27">
        <v>0</v>
      </c>
      <c r="F955" s="27">
        <v>954</v>
      </c>
      <c r="I955" s="27">
        <v>954</v>
      </c>
      <c r="K955" s="27">
        <v>0</v>
      </c>
      <c r="L955" s="27">
        <v>954</v>
      </c>
      <c r="O955" s="27">
        <v>954</v>
      </c>
      <c r="Q955" s="27">
        <v>0</v>
      </c>
      <c r="R955" s="27">
        <v>954</v>
      </c>
    </row>
    <row r="956" spans="3:18">
      <c r="C956" s="27">
        <v>955</v>
      </c>
      <c r="E956" s="27">
        <v>0</v>
      </c>
      <c r="F956" s="27">
        <v>955</v>
      </c>
      <c r="I956" s="27">
        <v>955</v>
      </c>
      <c r="K956" s="27">
        <v>0</v>
      </c>
      <c r="L956" s="27">
        <v>955</v>
      </c>
      <c r="O956" s="27">
        <v>955</v>
      </c>
      <c r="Q956" s="27">
        <v>0</v>
      </c>
      <c r="R956" s="27">
        <v>955</v>
      </c>
    </row>
    <row r="957" spans="3:18">
      <c r="C957" s="27">
        <v>956</v>
      </c>
      <c r="E957" s="27">
        <v>0</v>
      </c>
      <c r="F957" s="27">
        <v>956</v>
      </c>
      <c r="I957" s="27">
        <v>956</v>
      </c>
      <c r="K957" s="27">
        <v>0</v>
      </c>
      <c r="L957" s="27">
        <v>956</v>
      </c>
      <c r="O957" s="27">
        <v>956</v>
      </c>
      <c r="Q957" s="27">
        <v>0</v>
      </c>
      <c r="R957" s="27">
        <v>956</v>
      </c>
    </row>
    <row r="958" spans="3:18">
      <c r="C958" s="27">
        <v>957</v>
      </c>
      <c r="E958" s="27">
        <v>0</v>
      </c>
      <c r="F958" s="27">
        <v>957</v>
      </c>
      <c r="I958" s="27">
        <v>957</v>
      </c>
      <c r="K958" s="27">
        <v>0</v>
      </c>
      <c r="L958" s="27">
        <v>957</v>
      </c>
      <c r="O958" s="27">
        <v>957</v>
      </c>
      <c r="Q958" s="27">
        <v>0</v>
      </c>
      <c r="R958" s="27">
        <v>957</v>
      </c>
    </row>
    <row r="959" spans="3:18">
      <c r="C959" s="27">
        <v>958</v>
      </c>
      <c r="E959" s="27">
        <v>0</v>
      </c>
      <c r="F959" s="27">
        <v>958</v>
      </c>
      <c r="I959" s="27">
        <v>958</v>
      </c>
      <c r="K959" s="27">
        <v>0</v>
      </c>
      <c r="L959" s="27">
        <v>958</v>
      </c>
      <c r="O959" s="27">
        <v>958</v>
      </c>
      <c r="Q959" s="27">
        <v>0</v>
      </c>
      <c r="R959" s="27">
        <v>958</v>
      </c>
    </row>
    <row r="960" spans="3:18">
      <c r="C960" s="27">
        <v>959</v>
      </c>
      <c r="E960" s="27">
        <v>0</v>
      </c>
      <c r="F960" s="27">
        <v>959</v>
      </c>
      <c r="I960" s="27">
        <v>959</v>
      </c>
      <c r="K960" s="27">
        <v>0</v>
      </c>
      <c r="L960" s="27">
        <v>959</v>
      </c>
      <c r="O960" s="27">
        <v>959</v>
      </c>
      <c r="Q960" s="27">
        <v>0</v>
      </c>
      <c r="R960" s="27">
        <v>959</v>
      </c>
    </row>
    <row r="961" spans="3:18">
      <c r="C961" s="27">
        <v>960</v>
      </c>
      <c r="E961" s="27">
        <v>0</v>
      </c>
      <c r="F961" s="27">
        <v>960</v>
      </c>
      <c r="I961" s="27">
        <v>960</v>
      </c>
      <c r="K961" s="27">
        <v>0</v>
      </c>
      <c r="L961" s="27">
        <v>960</v>
      </c>
      <c r="O961" s="27">
        <v>960</v>
      </c>
      <c r="Q961" s="27">
        <v>0</v>
      </c>
      <c r="R961" s="27">
        <v>960</v>
      </c>
    </row>
    <row r="962" spans="3:18">
      <c r="C962" s="27">
        <v>961</v>
      </c>
      <c r="E962" s="27">
        <v>0</v>
      </c>
      <c r="F962" s="27">
        <v>961</v>
      </c>
      <c r="I962" s="27">
        <v>961</v>
      </c>
      <c r="K962" s="27">
        <v>0</v>
      </c>
      <c r="L962" s="27">
        <v>961</v>
      </c>
      <c r="O962" s="27">
        <v>961</v>
      </c>
      <c r="Q962" s="27">
        <v>0</v>
      </c>
      <c r="R962" s="27">
        <v>961</v>
      </c>
    </row>
    <row r="963" spans="3:18">
      <c r="C963" s="27">
        <v>962</v>
      </c>
      <c r="E963" s="27">
        <v>0</v>
      </c>
      <c r="F963" s="27">
        <v>962</v>
      </c>
      <c r="I963" s="27">
        <v>962</v>
      </c>
      <c r="K963" s="27">
        <v>0</v>
      </c>
      <c r="L963" s="27">
        <v>962</v>
      </c>
      <c r="O963" s="27">
        <v>962</v>
      </c>
      <c r="Q963" s="27">
        <v>0</v>
      </c>
      <c r="R963" s="27">
        <v>962</v>
      </c>
    </row>
    <row r="964" spans="3:18">
      <c r="C964" s="27">
        <v>963</v>
      </c>
      <c r="E964" s="27">
        <v>0</v>
      </c>
      <c r="F964" s="27">
        <v>963</v>
      </c>
      <c r="I964" s="27">
        <v>963</v>
      </c>
      <c r="K964" s="27">
        <v>0</v>
      </c>
      <c r="L964" s="27">
        <v>963</v>
      </c>
      <c r="O964" s="27">
        <v>963</v>
      </c>
      <c r="Q964" s="27">
        <v>0</v>
      </c>
      <c r="R964" s="27">
        <v>963</v>
      </c>
    </row>
    <row r="965" spans="3:18">
      <c r="C965" s="27">
        <v>964</v>
      </c>
      <c r="E965" s="27">
        <v>0</v>
      </c>
      <c r="F965" s="27">
        <v>964</v>
      </c>
      <c r="I965" s="27">
        <v>964</v>
      </c>
      <c r="K965" s="27">
        <v>0</v>
      </c>
      <c r="L965" s="27">
        <v>964</v>
      </c>
      <c r="O965" s="27">
        <v>964</v>
      </c>
      <c r="Q965" s="27">
        <v>0</v>
      </c>
      <c r="R965" s="27">
        <v>964</v>
      </c>
    </row>
    <row r="966" spans="3:18">
      <c r="C966" s="27">
        <v>965</v>
      </c>
      <c r="E966" s="27">
        <v>0</v>
      </c>
      <c r="F966" s="27">
        <v>965</v>
      </c>
      <c r="I966" s="27">
        <v>965</v>
      </c>
      <c r="K966" s="27">
        <v>0</v>
      </c>
      <c r="L966" s="27">
        <v>965</v>
      </c>
      <c r="O966" s="27">
        <v>965</v>
      </c>
      <c r="Q966" s="27">
        <v>0</v>
      </c>
      <c r="R966" s="27">
        <v>965</v>
      </c>
    </row>
    <row r="967" spans="3:18">
      <c r="C967" s="27">
        <v>966</v>
      </c>
      <c r="E967" s="27">
        <v>0</v>
      </c>
      <c r="F967" s="27">
        <v>966</v>
      </c>
      <c r="I967" s="27">
        <v>966</v>
      </c>
      <c r="K967" s="27">
        <v>0</v>
      </c>
      <c r="L967" s="27">
        <v>966</v>
      </c>
      <c r="O967" s="27">
        <v>966</v>
      </c>
      <c r="Q967" s="27">
        <v>0</v>
      </c>
      <c r="R967" s="27">
        <v>966</v>
      </c>
    </row>
    <row r="968" spans="3:18">
      <c r="C968" s="27">
        <v>967</v>
      </c>
      <c r="E968" s="27">
        <v>0</v>
      </c>
      <c r="F968" s="27">
        <v>967</v>
      </c>
      <c r="I968" s="27">
        <v>967</v>
      </c>
      <c r="K968" s="27">
        <v>0</v>
      </c>
      <c r="L968" s="27">
        <v>967</v>
      </c>
      <c r="O968" s="27">
        <v>967</v>
      </c>
      <c r="Q968" s="27">
        <v>0</v>
      </c>
      <c r="R968" s="27">
        <v>967</v>
      </c>
    </row>
    <row r="969" spans="3:18">
      <c r="C969" s="27">
        <v>968</v>
      </c>
      <c r="E969" s="27">
        <v>0</v>
      </c>
      <c r="F969" s="27">
        <v>968</v>
      </c>
      <c r="I969" s="27">
        <v>968</v>
      </c>
      <c r="K969" s="27">
        <v>0</v>
      </c>
      <c r="L969" s="27">
        <v>968</v>
      </c>
      <c r="O969" s="27">
        <v>968</v>
      </c>
      <c r="Q969" s="27">
        <v>0</v>
      </c>
      <c r="R969" s="27">
        <v>968</v>
      </c>
    </row>
    <row r="970" spans="3:18">
      <c r="C970" s="27">
        <v>969</v>
      </c>
      <c r="E970" s="27">
        <v>0</v>
      </c>
      <c r="F970" s="27">
        <v>969</v>
      </c>
      <c r="I970" s="27">
        <v>969</v>
      </c>
      <c r="K970" s="27">
        <v>0</v>
      </c>
      <c r="L970" s="27">
        <v>969</v>
      </c>
      <c r="O970" s="27">
        <v>969</v>
      </c>
      <c r="Q970" s="27">
        <v>0</v>
      </c>
      <c r="R970" s="27">
        <v>969</v>
      </c>
    </row>
    <row r="971" spans="3:18">
      <c r="C971" s="27">
        <v>970</v>
      </c>
      <c r="E971" s="27">
        <v>0</v>
      </c>
      <c r="F971" s="27">
        <v>970</v>
      </c>
      <c r="I971" s="27">
        <v>970</v>
      </c>
      <c r="K971" s="27">
        <v>0</v>
      </c>
      <c r="L971" s="27">
        <v>970</v>
      </c>
      <c r="O971" s="27">
        <v>970</v>
      </c>
      <c r="Q971" s="27">
        <v>0</v>
      </c>
      <c r="R971" s="27">
        <v>970</v>
      </c>
    </row>
    <row r="972" spans="3:18">
      <c r="C972" s="27">
        <v>971</v>
      </c>
      <c r="E972" s="27">
        <v>0</v>
      </c>
      <c r="F972" s="27">
        <v>971</v>
      </c>
      <c r="I972" s="27">
        <v>971</v>
      </c>
      <c r="K972" s="27">
        <v>0</v>
      </c>
      <c r="L972" s="27">
        <v>971</v>
      </c>
      <c r="O972" s="27">
        <v>971</v>
      </c>
      <c r="Q972" s="27">
        <v>0</v>
      </c>
      <c r="R972" s="27">
        <v>971</v>
      </c>
    </row>
    <row r="973" spans="3:18">
      <c r="C973" s="27">
        <v>972</v>
      </c>
      <c r="E973" s="27">
        <v>0</v>
      </c>
      <c r="F973" s="27">
        <v>972</v>
      </c>
      <c r="I973" s="27">
        <v>972</v>
      </c>
      <c r="K973" s="27">
        <v>0</v>
      </c>
      <c r="L973" s="27">
        <v>972</v>
      </c>
      <c r="O973" s="27">
        <v>972</v>
      </c>
      <c r="Q973" s="27">
        <v>0</v>
      </c>
      <c r="R973" s="27">
        <v>972</v>
      </c>
    </row>
    <row r="974" spans="3:18">
      <c r="C974" s="27">
        <v>973</v>
      </c>
      <c r="E974" s="27">
        <v>0</v>
      </c>
      <c r="F974" s="27">
        <v>973</v>
      </c>
      <c r="I974" s="27">
        <v>973</v>
      </c>
      <c r="K974" s="27">
        <v>0</v>
      </c>
      <c r="L974" s="27">
        <v>973</v>
      </c>
      <c r="O974" s="27">
        <v>973</v>
      </c>
      <c r="Q974" s="27">
        <v>0</v>
      </c>
      <c r="R974" s="27">
        <v>973</v>
      </c>
    </row>
    <row r="975" spans="3:18">
      <c r="C975" s="27">
        <v>974</v>
      </c>
      <c r="E975" s="27">
        <v>0</v>
      </c>
      <c r="F975" s="27">
        <v>974</v>
      </c>
      <c r="I975" s="27">
        <v>974</v>
      </c>
      <c r="K975" s="27">
        <v>0</v>
      </c>
      <c r="L975" s="27">
        <v>974</v>
      </c>
      <c r="O975" s="27">
        <v>974</v>
      </c>
      <c r="Q975" s="27">
        <v>0</v>
      </c>
      <c r="R975" s="27">
        <v>974</v>
      </c>
    </row>
    <row r="976" spans="3:18">
      <c r="C976" s="27">
        <v>975</v>
      </c>
      <c r="E976" s="27">
        <v>0</v>
      </c>
      <c r="F976" s="27">
        <v>975</v>
      </c>
      <c r="I976" s="27">
        <v>975</v>
      </c>
      <c r="K976" s="27">
        <v>0</v>
      </c>
      <c r="L976" s="27">
        <v>975</v>
      </c>
      <c r="O976" s="27">
        <v>975</v>
      </c>
      <c r="Q976" s="27">
        <v>0</v>
      </c>
      <c r="R976" s="27">
        <v>975</v>
      </c>
    </row>
    <row r="977" spans="3:18">
      <c r="C977" s="27">
        <v>976</v>
      </c>
      <c r="E977" s="27">
        <v>0</v>
      </c>
      <c r="F977" s="27">
        <v>976</v>
      </c>
      <c r="I977" s="27">
        <v>976</v>
      </c>
      <c r="K977" s="27">
        <v>0</v>
      </c>
      <c r="L977" s="27">
        <v>976</v>
      </c>
      <c r="O977" s="27">
        <v>976</v>
      </c>
      <c r="Q977" s="27">
        <v>0</v>
      </c>
      <c r="R977" s="27">
        <v>976</v>
      </c>
    </row>
    <row r="978" spans="3:18">
      <c r="C978" s="27">
        <v>977</v>
      </c>
      <c r="E978" s="27">
        <v>0</v>
      </c>
      <c r="F978" s="27">
        <v>977</v>
      </c>
      <c r="I978" s="27">
        <v>977</v>
      </c>
      <c r="K978" s="27">
        <v>0</v>
      </c>
      <c r="L978" s="27">
        <v>977</v>
      </c>
      <c r="O978" s="27">
        <v>977</v>
      </c>
      <c r="Q978" s="27">
        <v>0</v>
      </c>
      <c r="R978" s="27">
        <v>977</v>
      </c>
    </row>
    <row r="979" spans="3:18">
      <c r="C979" s="27">
        <v>978</v>
      </c>
      <c r="E979" s="27">
        <v>0</v>
      </c>
      <c r="F979" s="27">
        <v>978</v>
      </c>
      <c r="I979" s="27">
        <v>978</v>
      </c>
      <c r="K979" s="27">
        <v>0</v>
      </c>
      <c r="L979" s="27">
        <v>978</v>
      </c>
      <c r="O979" s="27">
        <v>978</v>
      </c>
      <c r="Q979" s="27">
        <v>0</v>
      </c>
      <c r="R979" s="27">
        <v>978</v>
      </c>
    </row>
    <row r="980" spans="3:18">
      <c r="C980" s="27">
        <v>979</v>
      </c>
      <c r="E980" s="27">
        <v>0</v>
      </c>
      <c r="F980" s="27">
        <v>979</v>
      </c>
      <c r="I980" s="27">
        <v>979</v>
      </c>
      <c r="K980" s="27">
        <v>0</v>
      </c>
      <c r="L980" s="27">
        <v>979</v>
      </c>
      <c r="O980" s="27">
        <v>979</v>
      </c>
      <c r="Q980" s="27">
        <v>0</v>
      </c>
      <c r="R980" s="27">
        <v>979</v>
      </c>
    </row>
    <row r="981" spans="3:18">
      <c r="C981" s="27">
        <v>980</v>
      </c>
      <c r="E981" s="27">
        <v>0</v>
      </c>
      <c r="F981" s="27">
        <v>980</v>
      </c>
      <c r="I981" s="27">
        <v>980</v>
      </c>
      <c r="K981" s="27">
        <v>0</v>
      </c>
      <c r="L981" s="27">
        <v>980</v>
      </c>
      <c r="O981" s="27">
        <v>980</v>
      </c>
      <c r="Q981" s="27">
        <v>0</v>
      </c>
      <c r="R981" s="27">
        <v>980</v>
      </c>
    </row>
    <row r="982" spans="3:18">
      <c r="C982" s="27">
        <v>981</v>
      </c>
      <c r="E982" s="27">
        <v>0</v>
      </c>
      <c r="F982" s="27">
        <v>981</v>
      </c>
      <c r="I982" s="27">
        <v>981</v>
      </c>
      <c r="K982" s="27">
        <v>0</v>
      </c>
      <c r="L982" s="27">
        <v>981</v>
      </c>
      <c r="O982" s="27">
        <v>981</v>
      </c>
      <c r="Q982" s="27">
        <v>0</v>
      </c>
      <c r="R982" s="27">
        <v>981</v>
      </c>
    </row>
    <row r="983" spans="3:18">
      <c r="C983" s="27">
        <v>982</v>
      </c>
      <c r="E983" s="27">
        <v>0</v>
      </c>
      <c r="F983" s="27">
        <v>982</v>
      </c>
      <c r="I983" s="27">
        <v>982</v>
      </c>
      <c r="K983" s="27">
        <v>0</v>
      </c>
      <c r="L983" s="27">
        <v>982</v>
      </c>
      <c r="O983" s="27">
        <v>982</v>
      </c>
      <c r="Q983" s="27">
        <v>0</v>
      </c>
      <c r="R983" s="27">
        <v>982</v>
      </c>
    </row>
    <row r="984" spans="3:18">
      <c r="C984" s="27">
        <v>983</v>
      </c>
      <c r="E984" s="27">
        <v>0</v>
      </c>
      <c r="F984" s="27">
        <v>983</v>
      </c>
      <c r="I984" s="27">
        <v>983</v>
      </c>
      <c r="K984" s="27">
        <v>0</v>
      </c>
      <c r="L984" s="27">
        <v>983</v>
      </c>
      <c r="O984" s="27">
        <v>983</v>
      </c>
      <c r="Q984" s="27">
        <v>0</v>
      </c>
      <c r="R984" s="27">
        <v>983</v>
      </c>
    </row>
    <row r="985" spans="3:18">
      <c r="C985" s="27">
        <v>984</v>
      </c>
      <c r="E985" s="27">
        <v>0</v>
      </c>
      <c r="F985" s="27">
        <v>984</v>
      </c>
      <c r="I985" s="27">
        <v>984</v>
      </c>
      <c r="K985" s="27">
        <v>0</v>
      </c>
      <c r="L985" s="27">
        <v>984</v>
      </c>
      <c r="O985" s="27">
        <v>984</v>
      </c>
      <c r="Q985" s="27">
        <v>0</v>
      </c>
      <c r="R985" s="27">
        <v>984</v>
      </c>
    </row>
    <row r="986" spans="3:18">
      <c r="C986" s="27">
        <v>985</v>
      </c>
      <c r="E986" s="27">
        <v>0</v>
      </c>
      <c r="F986" s="27">
        <v>985</v>
      </c>
      <c r="I986" s="27">
        <v>985</v>
      </c>
      <c r="K986" s="27">
        <v>0</v>
      </c>
      <c r="L986" s="27">
        <v>985</v>
      </c>
      <c r="O986" s="27">
        <v>985</v>
      </c>
      <c r="Q986" s="27">
        <v>0</v>
      </c>
      <c r="R986" s="27">
        <v>985</v>
      </c>
    </row>
    <row r="987" spans="3:18">
      <c r="C987" s="27">
        <v>986</v>
      </c>
      <c r="E987" s="27">
        <v>0</v>
      </c>
      <c r="F987" s="27">
        <v>986</v>
      </c>
      <c r="I987" s="27">
        <v>986</v>
      </c>
      <c r="K987" s="27">
        <v>0</v>
      </c>
      <c r="L987" s="27">
        <v>986</v>
      </c>
      <c r="O987" s="27">
        <v>986</v>
      </c>
      <c r="Q987" s="27">
        <v>0</v>
      </c>
      <c r="R987" s="27">
        <v>986</v>
      </c>
    </row>
    <row r="988" spans="3:18">
      <c r="C988" s="27">
        <v>987</v>
      </c>
      <c r="E988" s="27">
        <v>0</v>
      </c>
      <c r="F988" s="27">
        <v>987</v>
      </c>
      <c r="I988" s="27">
        <v>987</v>
      </c>
      <c r="K988" s="27">
        <v>0</v>
      </c>
      <c r="L988" s="27">
        <v>987</v>
      </c>
      <c r="O988" s="27">
        <v>987</v>
      </c>
      <c r="Q988" s="27">
        <v>0</v>
      </c>
      <c r="R988" s="27">
        <v>987</v>
      </c>
    </row>
    <row r="989" spans="3:18">
      <c r="C989" s="27">
        <v>988</v>
      </c>
      <c r="E989" s="27">
        <v>0</v>
      </c>
      <c r="F989" s="27">
        <v>988</v>
      </c>
      <c r="I989" s="27">
        <v>988</v>
      </c>
      <c r="K989" s="27">
        <v>0</v>
      </c>
      <c r="L989" s="27">
        <v>988</v>
      </c>
      <c r="O989" s="27">
        <v>988</v>
      </c>
      <c r="Q989" s="27">
        <v>0</v>
      </c>
      <c r="R989" s="27">
        <v>988</v>
      </c>
    </row>
    <row r="990" spans="3:18">
      <c r="C990" s="27">
        <v>989</v>
      </c>
      <c r="E990" s="27">
        <v>0</v>
      </c>
      <c r="F990" s="27">
        <v>989</v>
      </c>
      <c r="I990" s="27">
        <v>989</v>
      </c>
      <c r="K990" s="27">
        <v>0</v>
      </c>
      <c r="L990" s="27">
        <v>989</v>
      </c>
      <c r="O990" s="27">
        <v>989</v>
      </c>
      <c r="Q990" s="27">
        <v>0</v>
      </c>
      <c r="R990" s="27">
        <v>989</v>
      </c>
    </row>
    <row r="991" spans="3:18">
      <c r="C991" s="27">
        <v>990</v>
      </c>
      <c r="E991" s="27">
        <v>0</v>
      </c>
      <c r="F991" s="27">
        <v>990</v>
      </c>
      <c r="I991" s="27">
        <v>990</v>
      </c>
      <c r="K991" s="27">
        <v>0</v>
      </c>
      <c r="L991" s="27">
        <v>990</v>
      </c>
      <c r="O991" s="27">
        <v>990</v>
      </c>
      <c r="Q991" s="27">
        <v>0</v>
      </c>
      <c r="R991" s="27">
        <v>990</v>
      </c>
    </row>
    <row r="992" spans="3:18">
      <c r="C992" s="27">
        <v>991</v>
      </c>
      <c r="E992" s="27">
        <v>0</v>
      </c>
      <c r="F992" s="27">
        <v>991</v>
      </c>
      <c r="I992" s="27">
        <v>991</v>
      </c>
      <c r="K992" s="27">
        <v>0</v>
      </c>
      <c r="L992" s="27">
        <v>991</v>
      </c>
      <c r="O992" s="27">
        <v>991</v>
      </c>
      <c r="Q992" s="27">
        <v>0</v>
      </c>
      <c r="R992" s="27">
        <v>991</v>
      </c>
    </row>
    <row r="993" spans="3:18">
      <c r="C993" s="27">
        <v>992</v>
      </c>
      <c r="E993" s="27">
        <v>0</v>
      </c>
      <c r="F993" s="27">
        <v>992</v>
      </c>
      <c r="I993" s="27">
        <v>992</v>
      </c>
      <c r="K993" s="27">
        <v>0</v>
      </c>
      <c r="L993" s="27">
        <v>992</v>
      </c>
      <c r="O993" s="27">
        <v>992</v>
      </c>
      <c r="Q993" s="27">
        <v>0</v>
      </c>
      <c r="R993" s="27">
        <v>992</v>
      </c>
    </row>
    <row r="994" spans="3:18">
      <c r="C994" s="27">
        <v>993</v>
      </c>
      <c r="E994" s="27">
        <v>0</v>
      </c>
      <c r="F994" s="27">
        <v>993</v>
      </c>
      <c r="I994" s="27">
        <v>993</v>
      </c>
      <c r="K994" s="27">
        <v>0</v>
      </c>
      <c r="L994" s="27">
        <v>993</v>
      </c>
      <c r="O994" s="27">
        <v>993</v>
      </c>
      <c r="Q994" s="27">
        <v>0</v>
      </c>
      <c r="R994" s="27">
        <v>993</v>
      </c>
    </row>
    <row r="995" spans="3:18">
      <c r="C995" s="27">
        <v>994</v>
      </c>
      <c r="E995" s="27">
        <v>0</v>
      </c>
      <c r="F995" s="27">
        <v>994</v>
      </c>
      <c r="I995" s="27">
        <v>994</v>
      </c>
      <c r="K995" s="27">
        <v>0</v>
      </c>
      <c r="L995" s="27">
        <v>994</v>
      </c>
      <c r="O995" s="27">
        <v>994</v>
      </c>
      <c r="Q995" s="27">
        <v>0</v>
      </c>
      <c r="R995" s="27">
        <v>994</v>
      </c>
    </row>
    <row r="996" spans="3:18">
      <c r="C996" s="27">
        <v>995</v>
      </c>
      <c r="E996" s="27">
        <v>0</v>
      </c>
      <c r="F996" s="27">
        <v>995</v>
      </c>
      <c r="I996" s="27">
        <v>995</v>
      </c>
      <c r="K996" s="27">
        <v>0</v>
      </c>
      <c r="L996" s="27">
        <v>995</v>
      </c>
      <c r="O996" s="27">
        <v>995</v>
      </c>
      <c r="Q996" s="27">
        <v>0</v>
      </c>
      <c r="R996" s="27">
        <v>995</v>
      </c>
    </row>
    <row r="997" spans="3:18">
      <c r="C997" s="27">
        <v>996</v>
      </c>
      <c r="E997" s="27">
        <v>0</v>
      </c>
      <c r="F997" s="27">
        <v>996</v>
      </c>
      <c r="I997" s="27">
        <v>996</v>
      </c>
      <c r="K997" s="27">
        <v>0</v>
      </c>
      <c r="L997" s="27">
        <v>996</v>
      </c>
      <c r="O997" s="27">
        <v>996</v>
      </c>
      <c r="Q997" s="27">
        <v>0</v>
      </c>
      <c r="R997" s="27">
        <v>996</v>
      </c>
    </row>
    <row r="998" spans="3:18">
      <c r="C998" s="27">
        <v>997</v>
      </c>
      <c r="E998" s="27">
        <v>0</v>
      </c>
      <c r="F998" s="27">
        <v>997</v>
      </c>
      <c r="I998" s="27">
        <v>997</v>
      </c>
      <c r="K998" s="27">
        <v>0</v>
      </c>
      <c r="L998" s="27">
        <v>997</v>
      </c>
      <c r="O998" s="27">
        <v>997</v>
      </c>
      <c r="Q998" s="27">
        <v>0</v>
      </c>
      <c r="R998" s="27">
        <v>997</v>
      </c>
    </row>
    <row r="999" spans="3:18">
      <c r="C999" s="27">
        <v>998</v>
      </c>
      <c r="E999" s="27">
        <v>0</v>
      </c>
      <c r="F999" s="27">
        <v>998</v>
      </c>
      <c r="I999" s="27">
        <v>998</v>
      </c>
      <c r="K999" s="27">
        <v>0</v>
      </c>
      <c r="L999" s="27">
        <v>998</v>
      </c>
      <c r="O999" s="27">
        <v>998</v>
      </c>
      <c r="Q999" s="27">
        <v>0</v>
      </c>
      <c r="R999" s="27">
        <v>998</v>
      </c>
    </row>
    <row r="1000" spans="3:18">
      <c r="C1000" s="27">
        <v>999</v>
      </c>
      <c r="E1000" s="27">
        <v>0</v>
      </c>
      <c r="F1000" s="27">
        <v>999</v>
      </c>
      <c r="I1000" s="27">
        <v>999</v>
      </c>
      <c r="K1000" s="27">
        <v>0</v>
      </c>
      <c r="L1000" s="27">
        <v>999</v>
      </c>
      <c r="O1000" s="27">
        <v>999</v>
      </c>
      <c r="Q1000" s="27">
        <v>0</v>
      </c>
      <c r="R1000" s="27">
        <v>999</v>
      </c>
    </row>
    <row r="1001" spans="3:18">
      <c r="C1001" s="27">
        <v>1000</v>
      </c>
      <c r="E1001" s="27">
        <v>0</v>
      </c>
      <c r="F1001" s="27">
        <v>1000</v>
      </c>
      <c r="I1001" s="27">
        <v>1000</v>
      </c>
      <c r="K1001" s="27">
        <v>0</v>
      </c>
      <c r="L1001" s="27">
        <v>1000</v>
      </c>
      <c r="O1001" s="27">
        <v>1000</v>
      </c>
      <c r="Q1001" s="27">
        <v>0</v>
      </c>
      <c r="R1001" s="27">
        <v>1000</v>
      </c>
    </row>
    <row r="1002" spans="3:18">
      <c r="C1002" s="27">
        <v>1001</v>
      </c>
      <c r="I1002" s="27">
        <v>1001</v>
      </c>
      <c r="O1002" s="27">
        <v>1001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575"/>
  <sheetViews>
    <sheetView topLeftCell="A556" workbookViewId="0">
      <selection activeCell="A575" sqref="A2:C575"/>
    </sheetView>
  </sheetViews>
  <sheetFormatPr defaultRowHeight="15"/>
  <cols>
    <col min="1" max="1" width="46" bestFit="1" customWidth="1"/>
    <col min="2" max="2" width="10" bestFit="1" customWidth="1"/>
    <col min="3" max="3" width="15.42578125" bestFit="1" customWidth="1"/>
  </cols>
  <sheetData>
    <row r="1" spans="1:3">
      <c r="A1" t="s">
        <v>671</v>
      </c>
      <c r="B1" t="s">
        <v>4</v>
      </c>
      <c r="C1" t="s">
        <v>780</v>
      </c>
    </row>
    <row r="2" spans="1:3">
      <c r="A2" t="s">
        <v>595</v>
      </c>
      <c r="B2">
        <v>103020407</v>
      </c>
      <c r="C2" t="s">
        <v>24</v>
      </c>
    </row>
    <row r="3" spans="1:3">
      <c r="A3" t="s">
        <v>327</v>
      </c>
      <c r="B3">
        <v>119350303</v>
      </c>
      <c r="C3" t="s">
        <v>127</v>
      </c>
    </row>
    <row r="4" spans="1:3">
      <c r="A4" s="28" t="s">
        <v>866</v>
      </c>
      <c r="B4">
        <v>123460302</v>
      </c>
      <c r="C4" t="s">
        <v>136</v>
      </c>
    </row>
    <row r="5" spans="1:3">
      <c r="A5" t="s">
        <v>593</v>
      </c>
      <c r="B5">
        <v>112015106</v>
      </c>
      <c r="C5" t="s">
        <v>28</v>
      </c>
    </row>
    <row r="6" spans="1:3">
      <c r="A6" t="s">
        <v>612</v>
      </c>
      <c r="B6">
        <v>108110307</v>
      </c>
      <c r="C6" t="s">
        <v>70</v>
      </c>
    </row>
    <row r="7" spans="1:3">
      <c r="A7" t="s">
        <v>282</v>
      </c>
      <c r="B7">
        <v>101260303</v>
      </c>
      <c r="C7" t="s">
        <v>284</v>
      </c>
    </row>
    <row r="8" spans="1:3">
      <c r="A8" t="s">
        <v>74</v>
      </c>
      <c r="B8">
        <v>127040503</v>
      </c>
      <c r="C8" t="s">
        <v>76</v>
      </c>
    </row>
    <row r="9" spans="1:3">
      <c r="A9" t="s">
        <v>22</v>
      </c>
      <c r="B9">
        <v>103020603</v>
      </c>
      <c r="C9" t="s">
        <v>24</v>
      </c>
    </row>
    <row r="10" spans="1:3">
      <c r="A10" t="s">
        <v>197</v>
      </c>
      <c r="B10">
        <v>106160303</v>
      </c>
      <c r="C10" t="s">
        <v>76</v>
      </c>
    </row>
    <row r="11" spans="1:3">
      <c r="A11" t="s">
        <v>371</v>
      </c>
      <c r="B11">
        <v>121390302</v>
      </c>
      <c r="C11" t="s">
        <v>98</v>
      </c>
    </row>
    <row r="12" spans="1:3">
      <c r="A12" t="s">
        <v>116</v>
      </c>
      <c r="B12">
        <v>108070502</v>
      </c>
      <c r="C12" t="s">
        <v>118</v>
      </c>
    </row>
    <row r="13" spans="1:3">
      <c r="A13" t="s">
        <v>77</v>
      </c>
      <c r="B13">
        <v>127040703</v>
      </c>
      <c r="C13" t="s">
        <v>76</v>
      </c>
    </row>
    <row r="14" spans="1:3">
      <c r="A14" t="s">
        <v>364</v>
      </c>
      <c r="B14">
        <v>113380303</v>
      </c>
      <c r="C14" t="s">
        <v>15</v>
      </c>
    </row>
    <row r="15" spans="1:3">
      <c r="A15" t="s">
        <v>96</v>
      </c>
      <c r="B15">
        <v>114060503</v>
      </c>
      <c r="C15" t="s">
        <v>98</v>
      </c>
    </row>
    <row r="16" spans="1:3">
      <c r="A16" t="s">
        <v>68</v>
      </c>
      <c r="B16">
        <v>128030603</v>
      </c>
      <c r="C16" t="s">
        <v>70</v>
      </c>
    </row>
    <row r="17" spans="1:3">
      <c r="A17" t="s">
        <v>71</v>
      </c>
      <c r="B17">
        <v>128030852</v>
      </c>
      <c r="C17" t="s">
        <v>70</v>
      </c>
    </row>
    <row r="18" spans="1:3">
      <c r="A18" t="s">
        <v>125</v>
      </c>
      <c r="B18">
        <v>117080503</v>
      </c>
      <c r="C18" t="s">
        <v>127</v>
      </c>
    </row>
    <row r="19" spans="1:3">
      <c r="A19" t="s">
        <v>479</v>
      </c>
      <c r="B19">
        <v>109530304</v>
      </c>
      <c r="C19" t="s">
        <v>118</v>
      </c>
    </row>
    <row r="20" spans="1:3">
      <c r="A20" t="s">
        <v>537</v>
      </c>
      <c r="B20">
        <v>101630504</v>
      </c>
      <c r="C20" t="s">
        <v>284</v>
      </c>
    </row>
    <row r="21" spans="1:3">
      <c r="A21" t="s">
        <v>183</v>
      </c>
      <c r="B21">
        <v>124150503</v>
      </c>
      <c r="C21" t="s">
        <v>185</v>
      </c>
    </row>
    <row r="22" spans="1:3">
      <c r="A22" t="s">
        <v>25</v>
      </c>
      <c r="B22">
        <v>103020753</v>
      </c>
      <c r="C22" t="s">
        <v>24</v>
      </c>
    </row>
    <row r="23" spans="1:3">
      <c r="A23" t="s">
        <v>178</v>
      </c>
      <c r="B23">
        <v>110141003</v>
      </c>
      <c r="C23" t="s">
        <v>118</v>
      </c>
    </row>
    <row r="24" spans="1:3">
      <c r="A24" t="s">
        <v>26</v>
      </c>
      <c r="B24">
        <v>103021102</v>
      </c>
      <c r="C24" t="s">
        <v>24</v>
      </c>
    </row>
    <row r="25" spans="1:3">
      <c r="A25" t="s">
        <v>453</v>
      </c>
      <c r="B25">
        <v>120480803</v>
      </c>
      <c r="C25" t="s">
        <v>98</v>
      </c>
    </row>
    <row r="26" spans="1:3">
      <c r="A26" t="s">
        <v>78</v>
      </c>
      <c r="B26">
        <v>127041203</v>
      </c>
      <c r="C26" t="s">
        <v>76</v>
      </c>
    </row>
    <row r="27" spans="1:3">
      <c r="A27" t="s">
        <v>602</v>
      </c>
      <c r="B27">
        <v>127041307</v>
      </c>
      <c r="C27" t="s">
        <v>76</v>
      </c>
    </row>
    <row r="28" spans="1:3">
      <c r="A28" t="s">
        <v>90</v>
      </c>
      <c r="B28">
        <v>108051003</v>
      </c>
      <c r="C28" t="s">
        <v>70</v>
      </c>
    </row>
    <row r="29" spans="1:3">
      <c r="A29" t="s">
        <v>603</v>
      </c>
      <c r="B29">
        <v>108051307</v>
      </c>
      <c r="C29" t="s">
        <v>28</v>
      </c>
    </row>
    <row r="30" spans="1:3">
      <c r="A30" t="s">
        <v>555</v>
      </c>
      <c r="B30">
        <v>107650603</v>
      </c>
      <c r="C30" t="s">
        <v>284</v>
      </c>
    </row>
    <row r="31" spans="1:3">
      <c r="A31" t="s">
        <v>180</v>
      </c>
      <c r="B31">
        <v>110141103</v>
      </c>
      <c r="C31" t="s">
        <v>118</v>
      </c>
    </row>
    <row r="32" spans="1:3">
      <c r="A32" t="s">
        <v>119</v>
      </c>
      <c r="B32">
        <v>108071003</v>
      </c>
      <c r="C32" t="s">
        <v>118</v>
      </c>
    </row>
    <row r="33" spans="1:3">
      <c r="A33" t="s">
        <v>134</v>
      </c>
      <c r="B33">
        <v>122091002</v>
      </c>
      <c r="C33" t="s">
        <v>136</v>
      </c>
    </row>
    <row r="34" spans="1:3">
      <c r="A34" t="s">
        <v>216</v>
      </c>
      <c r="B34">
        <v>116191004</v>
      </c>
      <c r="C34" t="s">
        <v>127</v>
      </c>
    </row>
    <row r="35" spans="1:3">
      <c r="A35" t="s">
        <v>539</v>
      </c>
      <c r="B35">
        <v>101630903</v>
      </c>
      <c r="C35" t="s">
        <v>284</v>
      </c>
    </row>
    <row r="36" spans="1:3">
      <c r="A36" t="s">
        <v>604</v>
      </c>
      <c r="B36">
        <v>114060557</v>
      </c>
      <c r="C36" t="s">
        <v>98</v>
      </c>
    </row>
    <row r="37" spans="1:3">
      <c r="A37" t="s">
        <v>501</v>
      </c>
      <c r="B37">
        <v>108561003</v>
      </c>
      <c r="C37" t="s">
        <v>70</v>
      </c>
    </row>
    <row r="38" spans="1:3">
      <c r="A38" t="s">
        <v>13</v>
      </c>
      <c r="B38">
        <v>112011103</v>
      </c>
      <c r="C38" t="s">
        <v>15</v>
      </c>
    </row>
    <row r="39" spans="1:3">
      <c r="A39" t="s">
        <v>218</v>
      </c>
      <c r="B39">
        <v>116191103</v>
      </c>
      <c r="C39" t="s">
        <v>127</v>
      </c>
    </row>
    <row r="40" spans="1:3">
      <c r="A40" t="s">
        <v>27</v>
      </c>
      <c r="B40">
        <v>103021252</v>
      </c>
      <c r="C40" t="s">
        <v>28</v>
      </c>
    </row>
    <row r="41" spans="1:3">
      <c r="A41" t="s">
        <v>455</v>
      </c>
      <c r="B41">
        <v>120481002</v>
      </c>
      <c r="C41" t="s">
        <v>98</v>
      </c>
    </row>
    <row r="42" spans="1:3">
      <c r="A42" t="s">
        <v>652</v>
      </c>
      <c r="B42">
        <v>120481107</v>
      </c>
      <c r="C42" t="s">
        <v>98</v>
      </c>
    </row>
    <row r="43" spans="1:3">
      <c r="A43" t="s">
        <v>540</v>
      </c>
      <c r="B43">
        <v>101631003</v>
      </c>
      <c r="C43" t="s">
        <v>284</v>
      </c>
    </row>
    <row r="44" spans="1:3">
      <c r="A44" t="s">
        <v>79</v>
      </c>
      <c r="B44">
        <v>127041503</v>
      </c>
      <c r="C44" t="s">
        <v>76</v>
      </c>
    </row>
    <row r="45" spans="1:3">
      <c r="A45" t="s">
        <v>228</v>
      </c>
      <c r="B45">
        <v>115210503</v>
      </c>
      <c r="C45" t="s">
        <v>15</v>
      </c>
    </row>
    <row r="46" spans="1:3">
      <c r="A46" t="s">
        <v>80</v>
      </c>
      <c r="B46">
        <v>127041603</v>
      </c>
      <c r="C46" t="s">
        <v>76</v>
      </c>
    </row>
    <row r="47" spans="1:3">
      <c r="A47" t="s">
        <v>157</v>
      </c>
      <c r="B47">
        <v>108110603</v>
      </c>
      <c r="C47" t="s">
        <v>70</v>
      </c>
    </row>
    <row r="48" spans="1:3">
      <c r="A48" t="s">
        <v>219</v>
      </c>
      <c r="B48">
        <v>116191203</v>
      </c>
      <c r="C48" t="s">
        <v>127</v>
      </c>
    </row>
    <row r="49" spans="1:3">
      <c r="A49" t="s">
        <v>485</v>
      </c>
      <c r="B49">
        <v>129540803</v>
      </c>
      <c r="C49" t="s">
        <v>98</v>
      </c>
    </row>
    <row r="50" spans="1:3">
      <c r="A50" t="s">
        <v>515</v>
      </c>
      <c r="B50">
        <v>119581003</v>
      </c>
      <c r="C50" t="s">
        <v>127</v>
      </c>
    </row>
    <row r="51" spans="1:3">
      <c r="A51" t="s">
        <v>99</v>
      </c>
      <c r="B51">
        <v>114060753</v>
      </c>
      <c r="C51" t="s">
        <v>98</v>
      </c>
    </row>
    <row r="52" spans="1:3">
      <c r="A52" t="s">
        <v>402</v>
      </c>
      <c r="B52">
        <v>109420803</v>
      </c>
      <c r="C52" t="s">
        <v>118</v>
      </c>
    </row>
    <row r="53" spans="1:3">
      <c r="A53" t="s">
        <v>100</v>
      </c>
      <c r="B53">
        <v>114060853</v>
      </c>
      <c r="C53" t="s">
        <v>98</v>
      </c>
    </row>
    <row r="54" spans="1:3">
      <c r="A54" t="s">
        <v>29</v>
      </c>
      <c r="B54">
        <v>103021453</v>
      </c>
      <c r="C54" t="s">
        <v>24</v>
      </c>
    </row>
    <row r="55" spans="1:3">
      <c r="A55" t="s">
        <v>137</v>
      </c>
      <c r="B55">
        <v>122091303</v>
      </c>
      <c r="C55" t="s">
        <v>136</v>
      </c>
    </row>
    <row r="56" spans="1:3">
      <c r="A56" t="s">
        <v>138</v>
      </c>
      <c r="B56">
        <v>122091352</v>
      </c>
      <c r="C56" t="s">
        <v>136</v>
      </c>
    </row>
    <row r="57" spans="1:3">
      <c r="A57" t="s">
        <v>321</v>
      </c>
      <c r="B57">
        <v>106330703</v>
      </c>
      <c r="C57" t="s">
        <v>70</v>
      </c>
    </row>
    <row r="58" spans="1:3">
      <c r="A58" t="s">
        <v>323</v>
      </c>
      <c r="B58">
        <v>106330803</v>
      </c>
      <c r="C58" t="s">
        <v>70</v>
      </c>
    </row>
    <row r="59" spans="1:3">
      <c r="A59" t="s">
        <v>285</v>
      </c>
      <c r="B59">
        <v>101260803</v>
      </c>
      <c r="C59" t="s">
        <v>284</v>
      </c>
    </row>
    <row r="60" spans="1:3">
      <c r="A60" t="s">
        <v>430</v>
      </c>
      <c r="B60">
        <v>123460504</v>
      </c>
      <c r="C60" t="s">
        <v>28</v>
      </c>
    </row>
    <row r="61" spans="1:3">
      <c r="A61" t="s">
        <v>608</v>
      </c>
      <c r="B61">
        <v>122091457</v>
      </c>
      <c r="C61" t="s">
        <v>136</v>
      </c>
    </row>
    <row r="62" spans="1:3">
      <c r="A62" t="s">
        <v>541</v>
      </c>
      <c r="B62">
        <v>101631203</v>
      </c>
      <c r="C62" t="s">
        <v>284</v>
      </c>
    </row>
    <row r="63" spans="1:3">
      <c r="A63" t="s">
        <v>557</v>
      </c>
      <c r="B63">
        <v>107650703</v>
      </c>
      <c r="C63" t="s">
        <v>284</v>
      </c>
    </row>
    <row r="64" spans="1:3">
      <c r="A64" t="s">
        <v>149</v>
      </c>
      <c r="B64">
        <v>104101252</v>
      </c>
      <c r="C64" t="s">
        <v>76</v>
      </c>
    </row>
    <row r="65" spans="1:3">
      <c r="A65" t="s">
        <v>611</v>
      </c>
      <c r="B65">
        <v>104101307</v>
      </c>
      <c r="C65" t="s">
        <v>76</v>
      </c>
    </row>
    <row r="66" spans="1:3">
      <c r="A66" t="s">
        <v>542</v>
      </c>
      <c r="B66">
        <v>101631503</v>
      </c>
      <c r="C66" t="s">
        <v>284</v>
      </c>
    </row>
    <row r="67" spans="1:3">
      <c r="A67" t="s">
        <v>159</v>
      </c>
      <c r="B67">
        <v>108111203</v>
      </c>
      <c r="C67" t="s">
        <v>70</v>
      </c>
    </row>
    <row r="68" spans="1:3">
      <c r="A68" t="s">
        <v>170</v>
      </c>
      <c r="B68">
        <v>109122703</v>
      </c>
      <c r="C68" t="s">
        <v>118</v>
      </c>
    </row>
    <row r="69" spans="1:3">
      <c r="A69" t="s">
        <v>230</v>
      </c>
      <c r="B69">
        <v>115211003</v>
      </c>
      <c r="C69" t="s">
        <v>15</v>
      </c>
    </row>
    <row r="70" spans="1:3">
      <c r="A70" t="s">
        <v>543</v>
      </c>
      <c r="B70">
        <v>101631703</v>
      </c>
      <c r="C70" t="s">
        <v>284</v>
      </c>
    </row>
    <row r="71" spans="1:3">
      <c r="A71" t="s">
        <v>128</v>
      </c>
      <c r="B71">
        <v>117081003</v>
      </c>
      <c r="C71" t="s">
        <v>127</v>
      </c>
    </row>
    <row r="72" spans="1:3">
      <c r="A72" t="s">
        <v>614</v>
      </c>
      <c r="B72">
        <v>121131507</v>
      </c>
      <c r="C72" t="s">
        <v>98</v>
      </c>
    </row>
    <row r="73" spans="1:3">
      <c r="A73" t="s">
        <v>329</v>
      </c>
      <c r="B73">
        <v>119351303</v>
      </c>
      <c r="C73" t="s">
        <v>127</v>
      </c>
    </row>
    <row r="74" spans="1:3">
      <c r="A74" t="s">
        <v>653</v>
      </c>
      <c r="B74">
        <v>120483007</v>
      </c>
      <c r="C74" t="s">
        <v>98</v>
      </c>
    </row>
    <row r="75" spans="1:3">
      <c r="A75" t="s">
        <v>231</v>
      </c>
      <c r="B75">
        <v>115211103</v>
      </c>
      <c r="C75" t="s">
        <v>15</v>
      </c>
    </row>
    <row r="76" spans="1:3">
      <c r="A76" t="s">
        <v>30</v>
      </c>
      <c r="B76">
        <v>103021603</v>
      </c>
      <c r="C76" t="s">
        <v>28</v>
      </c>
    </row>
    <row r="77" spans="1:3">
      <c r="A77" t="s">
        <v>302</v>
      </c>
      <c r="B77">
        <v>101301303</v>
      </c>
      <c r="C77" t="s">
        <v>284</v>
      </c>
    </row>
    <row r="78" spans="1:3">
      <c r="A78" t="s">
        <v>373</v>
      </c>
      <c r="B78">
        <v>121391303</v>
      </c>
      <c r="C78" t="s">
        <v>98</v>
      </c>
    </row>
    <row r="79" spans="1:3">
      <c r="A79" t="s">
        <v>139</v>
      </c>
      <c r="B79">
        <v>122092002</v>
      </c>
      <c r="C79" t="s">
        <v>136</v>
      </c>
    </row>
    <row r="80" spans="1:3">
      <c r="A80" t="s">
        <v>140</v>
      </c>
      <c r="B80">
        <v>122092102</v>
      </c>
      <c r="C80" t="s">
        <v>136</v>
      </c>
    </row>
    <row r="81" spans="1:3">
      <c r="A81" t="s">
        <v>160</v>
      </c>
      <c r="B81">
        <v>108111303</v>
      </c>
      <c r="C81" t="s">
        <v>70</v>
      </c>
    </row>
    <row r="82" spans="1:3">
      <c r="A82" t="s">
        <v>220</v>
      </c>
      <c r="B82">
        <v>116191503</v>
      </c>
      <c r="C82" t="s">
        <v>127</v>
      </c>
    </row>
    <row r="83" spans="1:3">
      <c r="A83" t="s">
        <v>237</v>
      </c>
      <c r="B83">
        <v>115221402</v>
      </c>
      <c r="C83" t="s">
        <v>15</v>
      </c>
    </row>
    <row r="84" spans="1:3">
      <c r="A84" t="s">
        <v>298</v>
      </c>
      <c r="B84">
        <v>111291304</v>
      </c>
      <c r="C84" t="s">
        <v>15</v>
      </c>
    </row>
    <row r="85" spans="1:3">
      <c r="A85" t="s">
        <v>304</v>
      </c>
      <c r="B85">
        <v>101301403</v>
      </c>
      <c r="C85" t="s">
        <v>284</v>
      </c>
    </row>
    <row r="86" spans="1:3">
      <c r="A86" t="s">
        <v>648</v>
      </c>
      <c r="B86">
        <v>123460957</v>
      </c>
      <c r="C86" t="s">
        <v>136</v>
      </c>
    </row>
    <row r="87" spans="1:3">
      <c r="A87" t="s">
        <v>615</v>
      </c>
      <c r="B87">
        <v>110141607</v>
      </c>
      <c r="C87" t="s">
        <v>28</v>
      </c>
    </row>
    <row r="88" spans="1:3">
      <c r="A88" t="s">
        <v>81</v>
      </c>
      <c r="B88">
        <v>127042003</v>
      </c>
      <c r="C88" t="s">
        <v>76</v>
      </c>
    </row>
    <row r="89" spans="1:3">
      <c r="A89" t="s">
        <v>664</v>
      </c>
      <c r="B89">
        <v>107651207</v>
      </c>
      <c r="C89" t="s">
        <v>284</v>
      </c>
    </row>
    <row r="90" spans="1:3">
      <c r="A90" t="s">
        <v>576</v>
      </c>
      <c r="B90">
        <v>112671303</v>
      </c>
      <c r="C90" t="s">
        <v>15</v>
      </c>
    </row>
    <row r="91" spans="1:3">
      <c r="A91" t="s">
        <v>292</v>
      </c>
      <c r="B91">
        <v>112281302</v>
      </c>
      <c r="C91" t="s">
        <v>15</v>
      </c>
    </row>
    <row r="92" spans="1:3">
      <c r="A92" t="s">
        <v>544</v>
      </c>
      <c r="B92">
        <v>101631803</v>
      </c>
      <c r="C92" t="s">
        <v>284</v>
      </c>
    </row>
    <row r="93" spans="1:3">
      <c r="A93" t="s">
        <v>31</v>
      </c>
      <c r="B93">
        <v>103021752</v>
      </c>
      <c r="C93" t="s">
        <v>28</v>
      </c>
    </row>
    <row r="94" spans="1:3">
      <c r="A94" t="s">
        <v>545</v>
      </c>
      <c r="B94">
        <v>101631903</v>
      </c>
      <c r="C94" t="s">
        <v>28</v>
      </c>
    </row>
    <row r="95" spans="1:3">
      <c r="A95" t="s">
        <v>431</v>
      </c>
      <c r="B95">
        <v>123461302</v>
      </c>
      <c r="C95" t="s">
        <v>136</v>
      </c>
    </row>
    <row r="96" spans="1:3">
      <c r="A96" t="s">
        <v>616</v>
      </c>
      <c r="B96">
        <v>124151607</v>
      </c>
      <c r="C96" t="s">
        <v>28</v>
      </c>
    </row>
    <row r="97" spans="1:3">
      <c r="A97" t="s">
        <v>248</v>
      </c>
      <c r="B97">
        <v>125231232</v>
      </c>
      <c r="C97" t="s">
        <v>185</v>
      </c>
    </row>
    <row r="98" spans="1:3">
      <c r="A98" t="s">
        <v>92</v>
      </c>
      <c r="B98">
        <v>108051503</v>
      </c>
      <c r="C98" t="s">
        <v>70</v>
      </c>
    </row>
    <row r="99" spans="1:3">
      <c r="A99" t="s">
        <v>250</v>
      </c>
      <c r="B99">
        <v>125231303</v>
      </c>
      <c r="C99" t="s">
        <v>185</v>
      </c>
    </row>
    <row r="100" spans="1:3">
      <c r="A100" t="s">
        <v>625</v>
      </c>
      <c r="B100">
        <v>105252507</v>
      </c>
      <c r="C100" t="s">
        <v>28</v>
      </c>
    </row>
    <row r="101" spans="1:3">
      <c r="A101" t="s">
        <v>32</v>
      </c>
      <c r="B101">
        <v>103021903</v>
      </c>
      <c r="C101" t="s">
        <v>24</v>
      </c>
    </row>
    <row r="102" spans="1:3">
      <c r="A102" t="s">
        <v>199</v>
      </c>
      <c r="B102">
        <v>106161203</v>
      </c>
      <c r="C102" t="s">
        <v>76</v>
      </c>
    </row>
    <row r="103" spans="1:3">
      <c r="A103" t="s">
        <v>617</v>
      </c>
      <c r="B103">
        <v>106161357</v>
      </c>
      <c r="C103" t="s">
        <v>76</v>
      </c>
    </row>
    <row r="104" spans="1:3">
      <c r="A104" t="s">
        <v>200</v>
      </c>
      <c r="B104">
        <v>106161703</v>
      </c>
      <c r="C104" t="s">
        <v>76</v>
      </c>
    </row>
    <row r="105" spans="1:3">
      <c r="A105" t="s">
        <v>120</v>
      </c>
      <c r="B105">
        <v>108071504</v>
      </c>
      <c r="C105" t="s">
        <v>118</v>
      </c>
    </row>
    <row r="106" spans="1:3">
      <c r="A106" t="s">
        <v>205</v>
      </c>
      <c r="B106">
        <v>110171003</v>
      </c>
      <c r="C106" t="s">
        <v>118</v>
      </c>
    </row>
    <row r="107" spans="1:3">
      <c r="A107" t="s">
        <v>618</v>
      </c>
      <c r="B107">
        <v>110171607</v>
      </c>
      <c r="C107" t="s">
        <v>118</v>
      </c>
    </row>
    <row r="108" spans="1:3">
      <c r="A108" t="s">
        <v>186</v>
      </c>
      <c r="B108">
        <v>124151902</v>
      </c>
      <c r="C108" t="s">
        <v>185</v>
      </c>
    </row>
    <row r="109" spans="1:3">
      <c r="A109" t="s">
        <v>338</v>
      </c>
      <c r="B109">
        <v>113361303</v>
      </c>
      <c r="C109" t="s">
        <v>15</v>
      </c>
    </row>
    <row r="110" spans="1:3">
      <c r="A110" t="s">
        <v>432</v>
      </c>
      <c r="B110">
        <v>123461602</v>
      </c>
      <c r="C110" t="s">
        <v>136</v>
      </c>
    </row>
    <row r="111" spans="1:3">
      <c r="A111" t="s">
        <v>340</v>
      </c>
      <c r="B111">
        <v>113361503</v>
      </c>
      <c r="C111" t="s">
        <v>15</v>
      </c>
    </row>
    <row r="112" spans="1:3">
      <c r="A112" t="s">
        <v>620</v>
      </c>
      <c r="B112">
        <v>116191757</v>
      </c>
      <c r="C112" t="s">
        <v>127</v>
      </c>
    </row>
    <row r="113" spans="1:3">
      <c r="A113" t="s">
        <v>408</v>
      </c>
      <c r="B113">
        <v>104431304</v>
      </c>
      <c r="C113" t="s">
        <v>76</v>
      </c>
    </row>
    <row r="114" spans="1:3">
      <c r="A114" t="s">
        <v>503</v>
      </c>
      <c r="B114">
        <v>108561803</v>
      </c>
      <c r="C114" t="s">
        <v>70</v>
      </c>
    </row>
    <row r="115" spans="1:3">
      <c r="A115" t="s">
        <v>161</v>
      </c>
      <c r="B115">
        <v>108111403</v>
      </c>
      <c r="C115" t="s">
        <v>70</v>
      </c>
    </row>
    <row r="116" spans="1:3">
      <c r="A116" t="s">
        <v>341</v>
      </c>
      <c r="B116">
        <v>113361703</v>
      </c>
      <c r="C116" t="s">
        <v>15</v>
      </c>
    </row>
    <row r="117" spans="1:3">
      <c r="A117" t="s">
        <v>17</v>
      </c>
      <c r="B117">
        <v>112011603</v>
      </c>
      <c r="C117" t="s">
        <v>15</v>
      </c>
    </row>
    <row r="118" spans="1:3">
      <c r="A118" t="s">
        <v>223</v>
      </c>
      <c r="B118">
        <v>105201033</v>
      </c>
      <c r="C118" t="s">
        <v>225</v>
      </c>
    </row>
    <row r="119" spans="1:3">
      <c r="A119" t="s">
        <v>627</v>
      </c>
      <c r="B119">
        <v>101266007</v>
      </c>
      <c r="C119" t="s">
        <v>28</v>
      </c>
    </row>
    <row r="120" spans="1:3">
      <c r="A120" t="s">
        <v>286</v>
      </c>
      <c r="B120">
        <v>101261302</v>
      </c>
      <c r="C120" t="s">
        <v>284</v>
      </c>
    </row>
    <row r="121" spans="1:3">
      <c r="A121" t="s">
        <v>101</v>
      </c>
      <c r="B121">
        <v>114061103</v>
      </c>
      <c r="C121" t="s">
        <v>98</v>
      </c>
    </row>
    <row r="122" spans="1:3">
      <c r="A122" t="s">
        <v>33</v>
      </c>
      <c r="B122">
        <v>103022103</v>
      </c>
      <c r="C122" t="s">
        <v>24</v>
      </c>
    </row>
    <row r="123" spans="1:3">
      <c r="A123" t="s">
        <v>366</v>
      </c>
      <c r="B123">
        <v>113381303</v>
      </c>
      <c r="C123" t="s">
        <v>15</v>
      </c>
    </row>
    <row r="124" spans="1:3">
      <c r="A124" t="s">
        <v>268</v>
      </c>
      <c r="B124">
        <v>105251453</v>
      </c>
      <c r="C124" t="s">
        <v>225</v>
      </c>
    </row>
    <row r="125" spans="1:3">
      <c r="A125" t="s">
        <v>481</v>
      </c>
      <c r="B125">
        <v>109531304</v>
      </c>
      <c r="C125" t="s">
        <v>118</v>
      </c>
    </row>
    <row r="126" spans="1:3">
      <c r="A126" t="s">
        <v>141</v>
      </c>
      <c r="B126">
        <v>122092353</v>
      </c>
      <c r="C126" t="s">
        <v>136</v>
      </c>
    </row>
    <row r="127" spans="1:3">
      <c r="A127" t="s">
        <v>529</v>
      </c>
      <c r="B127">
        <v>106611303</v>
      </c>
      <c r="C127" t="s">
        <v>225</v>
      </c>
    </row>
    <row r="128" spans="1:3">
      <c r="A128" t="s">
        <v>226</v>
      </c>
      <c r="B128">
        <v>105201352</v>
      </c>
      <c r="C128" t="s">
        <v>225</v>
      </c>
    </row>
    <row r="129" spans="1:3">
      <c r="A129" t="s">
        <v>621</v>
      </c>
      <c r="B129">
        <v>105201407</v>
      </c>
      <c r="C129" t="s">
        <v>225</v>
      </c>
    </row>
    <row r="130" spans="1:3">
      <c r="A130" t="s">
        <v>381</v>
      </c>
      <c r="B130">
        <v>118401403</v>
      </c>
      <c r="C130" t="s">
        <v>127</v>
      </c>
    </row>
    <row r="131" spans="1:3">
      <c r="A131" t="s">
        <v>635</v>
      </c>
      <c r="B131">
        <v>119354207</v>
      </c>
      <c r="C131" t="s">
        <v>28</v>
      </c>
    </row>
    <row r="132" spans="1:3">
      <c r="A132" t="s">
        <v>622</v>
      </c>
      <c r="B132">
        <v>115211657</v>
      </c>
      <c r="C132" t="s">
        <v>15</v>
      </c>
    </row>
    <row r="133" spans="1:3">
      <c r="A133" t="s">
        <v>232</v>
      </c>
      <c r="B133">
        <v>115211603</v>
      </c>
      <c r="C133" t="s">
        <v>15</v>
      </c>
    </row>
    <row r="134" spans="1:3">
      <c r="A134" t="s">
        <v>207</v>
      </c>
      <c r="B134">
        <v>110171803</v>
      </c>
      <c r="C134" t="s">
        <v>118</v>
      </c>
    </row>
    <row r="135" spans="1:3">
      <c r="A135" t="s">
        <v>383</v>
      </c>
      <c r="B135">
        <v>118401603</v>
      </c>
      <c r="C135" t="s">
        <v>127</v>
      </c>
    </row>
    <row r="136" spans="1:3">
      <c r="A136" t="s">
        <v>578</v>
      </c>
      <c r="B136">
        <v>112671603</v>
      </c>
      <c r="C136" t="s">
        <v>15</v>
      </c>
    </row>
    <row r="137" spans="1:3">
      <c r="A137" t="s">
        <v>102</v>
      </c>
      <c r="B137">
        <v>114061503</v>
      </c>
      <c r="C137" t="s">
        <v>98</v>
      </c>
    </row>
    <row r="138" spans="1:3">
      <c r="A138" t="s">
        <v>451</v>
      </c>
      <c r="B138">
        <v>116471803</v>
      </c>
      <c r="C138" t="s">
        <v>127</v>
      </c>
    </row>
    <row r="139" spans="1:3">
      <c r="A139" t="s">
        <v>623</v>
      </c>
      <c r="B139">
        <v>115221607</v>
      </c>
      <c r="C139" t="s">
        <v>15</v>
      </c>
    </row>
    <row r="140" spans="1:3">
      <c r="A140" t="s">
        <v>34</v>
      </c>
      <c r="B140">
        <v>103022253</v>
      </c>
      <c r="C140" t="s">
        <v>24</v>
      </c>
    </row>
    <row r="141" spans="1:3">
      <c r="A141" t="s">
        <v>624</v>
      </c>
      <c r="B141">
        <v>125232407</v>
      </c>
      <c r="C141" t="s">
        <v>28</v>
      </c>
    </row>
    <row r="142" spans="1:3">
      <c r="A142" t="s">
        <v>476</v>
      </c>
      <c r="B142">
        <v>120522003</v>
      </c>
      <c r="C142" t="s">
        <v>127</v>
      </c>
    </row>
    <row r="143" spans="1:3">
      <c r="A143" t="s">
        <v>558</v>
      </c>
      <c r="B143">
        <v>107651603</v>
      </c>
      <c r="C143" t="s">
        <v>284</v>
      </c>
    </row>
    <row r="144" spans="1:3">
      <c r="A144" t="s">
        <v>239</v>
      </c>
      <c r="B144">
        <v>115221753</v>
      </c>
      <c r="C144" t="s">
        <v>15</v>
      </c>
    </row>
    <row r="145" spans="1:3">
      <c r="A145" t="s">
        <v>342</v>
      </c>
      <c r="B145">
        <v>113362203</v>
      </c>
      <c r="C145" t="s">
        <v>15</v>
      </c>
    </row>
    <row r="146" spans="1:3">
      <c r="A146" t="s">
        <v>579</v>
      </c>
      <c r="B146">
        <v>112671803</v>
      </c>
      <c r="C146" t="s">
        <v>15</v>
      </c>
    </row>
    <row r="147" spans="1:3">
      <c r="A147" t="s">
        <v>187</v>
      </c>
      <c r="B147">
        <v>124152003</v>
      </c>
      <c r="C147" t="s">
        <v>185</v>
      </c>
    </row>
    <row r="148" spans="1:3">
      <c r="A148" t="s">
        <v>208</v>
      </c>
      <c r="B148">
        <v>106172003</v>
      </c>
      <c r="C148" t="s">
        <v>118</v>
      </c>
    </row>
    <row r="149" spans="1:3">
      <c r="A149" t="s">
        <v>330</v>
      </c>
      <c r="B149">
        <v>119352203</v>
      </c>
      <c r="C149" t="s">
        <v>28</v>
      </c>
    </row>
    <row r="150" spans="1:3">
      <c r="A150" t="s">
        <v>35</v>
      </c>
      <c r="B150">
        <v>103022503</v>
      </c>
      <c r="C150" t="s">
        <v>24</v>
      </c>
    </row>
    <row r="151" spans="1:3">
      <c r="A151" t="s">
        <v>36</v>
      </c>
      <c r="B151">
        <v>103022803</v>
      </c>
      <c r="C151" t="s">
        <v>24</v>
      </c>
    </row>
    <row r="152" spans="1:3">
      <c r="A152" t="s">
        <v>393</v>
      </c>
      <c r="B152">
        <v>117412003</v>
      </c>
      <c r="C152" t="s">
        <v>118</v>
      </c>
    </row>
    <row r="153" spans="1:3">
      <c r="A153" t="s">
        <v>374</v>
      </c>
      <c r="B153">
        <v>121392303</v>
      </c>
      <c r="C153" t="s">
        <v>98</v>
      </c>
    </row>
    <row r="154" spans="1:3">
      <c r="A154" t="s">
        <v>233</v>
      </c>
      <c r="B154">
        <v>115212503</v>
      </c>
      <c r="C154" t="s">
        <v>15</v>
      </c>
    </row>
    <row r="155" spans="1:3">
      <c r="A155" t="s">
        <v>423</v>
      </c>
      <c r="B155">
        <v>120452003</v>
      </c>
      <c r="C155" t="s">
        <v>127</v>
      </c>
    </row>
    <row r="156" spans="1:3">
      <c r="A156" t="s">
        <v>649</v>
      </c>
      <c r="B156">
        <v>123463507</v>
      </c>
      <c r="C156" t="s">
        <v>136</v>
      </c>
    </row>
    <row r="157" spans="1:3">
      <c r="A157" t="s">
        <v>343</v>
      </c>
      <c r="B157">
        <v>113362303</v>
      </c>
      <c r="C157" t="s">
        <v>15</v>
      </c>
    </row>
    <row r="158" spans="1:3">
      <c r="A158" t="s">
        <v>367</v>
      </c>
      <c r="B158">
        <v>113382303</v>
      </c>
      <c r="C158" t="s">
        <v>15</v>
      </c>
    </row>
    <row r="159" spans="1:3">
      <c r="A159" t="s">
        <v>665</v>
      </c>
      <c r="B159">
        <v>107652207</v>
      </c>
      <c r="C159" t="s">
        <v>284</v>
      </c>
    </row>
    <row r="160" spans="1:3">
      <c r="A160" t="s">
        <v>580</v>
      </c>
      <c r="B160">
        <v>112672203</v>
      </c>
      <c r="C160" t="s">
        <v>15</v>
      </c>
    </row>
    <row r="161" spans="1:3">
      <c r="A161" t="s">
        <v>456</v>
      </c>
      <c r="B161">
        <v>120483302</v>
      </c>
      <c r="C161" t="s">
        <v>98</v>
      </c>
    </row>
    <row r="162" spans="1:3">
      <c r="A162" t="s">
        <v>37</v>
      </c>
      <c r="B162">
        <v>103023153</v>
      </c>
      <c r="C162" t="s">
        <v>24</v>
      </c>
    </row>
    <row r="163" spans="1:3">
      <c r="A163" t="s">
        <v>344</v>
      </c>
      <c r="B163">
        <v>113362403</v>
      </c>
      <c r="C163" t="s">
        <v>15</v>
      </c>
    </row>
    <row r="164" spans="1:3">
      <c r="A164" t="s">
        <v>517</v>
      </c>
      <c r="B164">
        <v>119582503</v>
      </c>
      <c r="C164" t="s">
        <v>127</v>
      </c>
    </row>
    <row r="165" spans="1:3">
      <c r="A165" t="s">
        <v>355</v>
      </c>
      <c r="B165">
        <v>104372003</v>
      </c>
      <c r="C165" t="s">
        <v>76</v>
      </c>
    </row>
    <row r="166" spans="1:3">
      <c r="A166" t="s">
        <v>345</v>
      </c>
      <c r="B166">
        <v>113362603</v>
      </c>
      <c r="C166" t="s">
        <v>15</v>
      </c>
    </row>
    <row r="167" spans="1:3">
      <c r="A167" t="s">
        <v>270</v>
      </c>
      <c r="B167">
        <v>105252602</v>
      </c>
      <c r="C167" t="s">
        <v>225</v>
      </c>
    </row>
    <row r="168" spans="1:3">
      <c r="A168" t="s">
        <v>626</v>
      </c>
      <c r="B168">
        <v>105252807</v>
      </c>
      <c r="C168" t="s">
        <v>28</v>
      </c>
    </row>
    <row r="169" spans="1:3">
      <c r="A169" t="s">
        <v>93</v>
      </c>
      <c r="B169">
        <v>108053003</v>
      </c>
      <c r="C169" t="s">
        <v>70</v>
      </c>
    </row>
    <row r="170" spans="1:3">
      <c r="A170" t="s">
        <v>103</v>
      </c>
      <c r="B170">
        <v>114062003</v>
      </c>
      <c r="C170" t="s">
        <v>98</v>
      </c>
    </row>
    <row r="171" spans="1:3">
      <c r="A171" t="s">
        <v>18</v>
      </c>
      <c r="B171">
        <v>112013054</v>
      </c>
      <c r="C171" t="s">
        <v>15</v>
      </c>
    </row>
    <row r="172" spans="1:3">
      <c r="A172" t="s">
        <v>271</v>
      </c>
      <c r="B172">
        <v>105253303</v>
      </c>
      <c r="C172" t="s">
        <v>225</v>
      </c>
    </row>
    <row r="173" spans="1:3">
      <c r="A173" t="s">
        <v>294</v>
      </c>
      <c r="B173">
        <v>112282004</v>
      </c>
      <c r="C173" t="s">
        <v>15</v>
      </c>
    </row>
    <row r="174" spans="1:3">
      <c r="A174" t="s">
        <v>410</v>
      </c>
      <c r="B174">
        <v>104432503</v>
      </c>
      <c r="C174" t="s">
        <v>76</v>
      </c>
    </row>
    <row r="175" spans="1:3">
      <c r="A175" t="s">
        <v>628</v>
      </c>
      <c r="B175">
        <v>101262507</v>
      </c>
      <c r="C175" t="s">
        <v>284</v>
      </c>
    </row>
    <row r="176" spans="1:3">
      <c r="A176" t="s">
        <v>162</v>
      </c>
      <c r="B176">
        <v>108112003</v>
      </c>
      <c r="C176" t="s">
        <v>70</v>
      </c>
    </row>
    <row r="177" spans="1:3">
      <c r="A177" t="s">
        <v>104</v>
      </c>
      <c r="B177">
        <v>114062503</v>
      </c>
      <c r="C177" t="s">
        <v>98</v>
      </c>
    </row>
    <row r="178" spans="1:3">
      <c r="A178" t="s">
        <v>596</v>
      </c>
      <c r="B178">
        <v>103023807</v>
      </c>
      <c r="C178" t="s">
        <v>24</v>
      </c>
    </row>
    <row r="179" spans="1:3">
      <c r="A179" t="s">
        <v>300</v>
      </c>
      <c r="B179">
        <v>111292304</v>
      </c>
      <c r="C179" t="s">
        <v>15</v>
      </c>
    </row>
    <row r="180" spans="1:3">
      <c r="A180" t="s">
        <v>290</v>
      </c>
      <c r="B180">
        <v>106272003</v>
      </c>
      <c r="C180" t="s">
        <v>225</v>
      </c>
    </row>
    <row r="181" spans="1:3">
      <c r="A181" t="s">
        <v>518</v>
      </c>
      <c r="B181">
        <v>119583003</v>
      </c>
      <c r="C181" t="s">
        <v>127</v>
      </c>
    </row>
    <row r="182" spans="1:3">
      <c r="A182" t="s">
        <v>163</v>
      </c>
      <c r="B182">
        <v>108112203</v>
      </c>
      <c r="C182" t="s">
        <v>70</v>
      </c>
    </row>
    <row r="183" spans="1:3">
      <c r="A183" t="s">
        <v>546</v>
      </c>
      <c r="B183">
        <v>101632403</v>
      </c>
      <c r="C183" t="s">
        <v>284</v>
      </c>
    </row>
    <row r="184" spans="1:3">
      <c r="A184" t="s">
        <v>272</v>
      </c>
      <c r="B184">
        <v>105253553</v>
      </c>
      <c r="C184" t="s">
        <v>225</v>
      </c>
    </row>
    <row r="185" spans="1:3">
      <c r="A185" t="s">
        <v>38</v>
      </c>
      <c r="B185">
        <v>103023912</v>
      </c>
      <c r="C185" t="s">
        <v>24</v>
      </c>
    </row>
    <row r="186" spans="1:3">
      <c r="A186" t="s">
        <v>531</v>
      </c>
      <c r="B186">
        <v>106612203</v>
      </c>
      <c r="C186" t="s">
        <v>225</v>
      </c>
    </row>
    <row r="187" spans="1:3">
      <c r="A187" t="s">
        <v>629</v>
      </c>
      <c r="B187">
        <v>112282307</v>
      </c>
      <c r="C187" t="s">
        <v>15</v>
      </c>
    </row>
    <row r="188" spans="1:3">
      <c r="A188" t="s">
        <v>559</v>
      </c>
      <c r="B188">
        <v>107652603</v>
      </c>
      <c r="C188" t="s">
        <v>284</v>
      </c>
    </row>
    <row r="189" spans="1:3">
      <c r="A189" t="s">
        <v>287</v>
      </c>
      <c r="B189">
        <v>101262903</v>
      </c>
      <c r="C189" t="s">
        <v>284</v>
      </c>
    </row>
    <row r="190" spans="1:3">
      <c r="A190" t="s">
        <v>82</v>
      </c>
      <c r="B190">
        <v>127042853</v>
      </c>
      <c r="C190" t="s">
        <v>76</v>
      </c>
    </row>
    <row r="191" spans="1:3">
      <c r="A191" t="s">
        <v>72</v>
      </c>
      <c r="B191">
        <v>128033053</v>
      </c>
      <c r="C191" t="s">
        <v>70</v>
      </c>
    </row>
    <row r="192" spans="1:3">
      <c r="A192" t="s">
        <v>630</v>
      </c>
      <c r="B192">
        <v>111292507</v>
      </c>
      <c r="C192" t="s">
        <v>28</v>
      </c>
    </row>
    <row r="193" spans="1:3">
      <c r="A193" t="s">
        <v>482</v>
      </c>
      <c r="B193">
        <v>109532804</v>
      </c>
      <c r="C193" t="s">
        <v>118</v>
      </c>
    </row>
    <row r="194" spans="1:3">
      <c r="A194" t="s">
        <v>251</v>
      </c>
      <c r="B194">
        <v>125234103</v>
      </c>
      <c r="C194" t="s">
        <v>185</v>
      </c>
    </row>
    <row r="195" spans="1:3">
      <c r="A195" t="s">
        <v>39</v>
      </c>
      <c r="B195">
        <v>103024102</v>
      </c>
      <c r="C195" t="s">
        <v>24</v>
      </c>
    </row>
    <row r="196" spans="1:3">
      <c r="A196" t="s">
        <v>273</v>
      </c>
      <c r="B196">
        <v>105253903</v>
      </c>
      <c r="C196" t="s">
        <v>225</v>
      </c>
    </row>
    <row r="197" spans="1:3">
      <c r="A197" t="s">
        <v>19</v>
      </c>
      <c r="B197">
        <v>112013753</v>
      </c>
      <c r="C197" t="s">
        <v>15</v>
      </c>
    </row>
    <row r="198" spans="1:3">
      <c r="A198" t="s">
        <v>274</v>
      </c>
      <c r="B198">
        <v>105254053</v>
      </c>
      <c r="C198" t="s">
        <v>28</v>
      </c>
    </row>
    <row r="199" spans="1:3">
      <c r="A199" t="s">
        <v>209</v>
      </c>
      <c r="B199">
        <v>110173003</v>
      </c>
      <c r="C199" t="s">
        <v>118</v>
      </c>
    </row>
    <row r="200" spans="1:3">
      <c r="A200" t="s">
        <v>105</v>
      </c>
      <c r="B200">
        <v>114063003</v>
      </c>
      <c r="C200" t="s">
        <v>98</v>
      </c>
    </row>
    <row r="201" spans="1:3">
      <c r="A201" t="s">
        <v>188</v>
      </c>
      <c r="B201">
        <v>124153503</v>
      </c>
      <c r="C201" t="s">
        <v>185</v>
      </c>
    </row>
    <row r="202" spans="1:3">
      <c r="A202" t="s">
        <v>606</v>
      </c>
      <c r="B202">
        <v>108070607</v>
      </c>
      <c r="C202" t="s">
        <v>118</v>
      </c>
    </row>
    <row r="203" spans="1:3">
      <c r="A203" t="s">
        <v>613</v>
      </c>
      <c r="B203">
        <v>108112607</v>
      </c>
      <c r="C203" t="s">
        <v>70</v>
      </c>
    </row>
    <row r="204" spans="1:3">
      <c r="A204" t="s">
        <v>164</v>
      </c>
      <c r="B204">
        <v>108112502</v>
      </c>
      <c r="C204" t="s">
        <v>70</v>
      </c>
    </row>
    <row r="205" spans="1:3">
      <c r="A205" t="s">
        <v>560</v>
      </c>
      <c r="B205">
        <v>107653102</v>
      </c>
      <c r="C205" t="s">
        <v>284</v>
      </c>
    </row>
    <row r="206" spans="1:3">
      <c r="A206" t="s">
        <v>384</v>
      </c>
      <c r="B206">
        <v>118402603</v>
      </c>
      <c r="C206" t="s">
        <v>127</v>
      </c>
    </row>
    <row r="207" spans="1:3">
      <c r="A207" t="s">
        <v>295</v>
      </c>
      <c r="B207">
        <v>112283003</v>
      </c>
      <c r="C207" t="s">
        <v>15</v>
      </c>
    </row>
    <row r="208" spans="1:3">
      <c r="A208" t="s">
        <v>631</v>
      </c>
      <c r="B208">
        <v>101302607</v>
      </c>
      <c r="C208" t="s">
        <v>284</v>
      </c>
    </row>
    <row r="209" spans="1:3">
      <c r="A209" t="s">
        <v>561</v>
      </c>
      <c r="B209">
        <v>107653203</v>
      </c>
      <c r="C209" t="s">
        <v>284</v>
      </c>
    </row>
    <row r="210" spans="1:3">
      <c r="A210" t="s">
        <v>411</v>
      </c>
      <c r="B210">
        <v>104432803</v>
      </c>
      <c r="C210" t="s">
        <v>76</v>
      </c>
    </row>
    <row r="211" spans="1:3">
      <c r="A211" t="s">
        <v>469</v>
      </c>
      <c r="B211">
        <v>115503004</v>
      </c>
      <c r="C211" t="s">
        <v>15</v>
      </c>
    </row>
    <row r="212" spans="1:3">
      <c r="A212" t="s">
        <v>412</v>
      </c>
      <c r="B212">
        <v>104432903</v>
      </c>
      <c r="C212" t="s">
        <v>76</v>
      </c>
    </row>
    <row r="213" spans="1:3">
      <c r="A213" t="s">
        <v>240</v>
      </c>
      <c r="B213">
        <v>115222504</v>
      </c>
      <c r="C213" t="s">
        <v>15</v>
      </c>
    </row>
    <row r="214" spans="1:3">
      <c r="A214" t="s">
        <v>106</v>
      </c>
      <c r="B214">
        <v>114063503</v>
      </c>
      <c r="C214" t="s">
        <v>98</v>
      </c>
    </row>
    <row r="215" spans="1:3">
      <c r="A215" t="s">
        <v>40</v>
      </c>
      <c r="B215">
        <v>103024603</v>
      </c>
      <c r="C215" t="s">
        <v>24</v>
      </c>
    </row>
    <row r="216" spans="1:3">
      <c r="A216" t="s">
        <v>385</v>
      </c>
      <c r="B216">
        <v>118403003</v>
      </c>
      <c r="C216" t="s">
        <v>127</v>
      </c>
    </row>
    <row r="217" spans="1:3">
      <c r="A217" t="s">
        <v>581</v>
      </c>
      <c r="B217">
        <v>112672803</v>
      </c>
      <c r="C217" t="s">
        <v>15</v>
      </c>
    </row>
    <row r="218" spans="1:3">
      <c r="A218" t="s">
        <v>275</v>
      </c>
      <c r="B218">
        <v>105254353</v>
      </c>
      <c r="C218" t="s">
        <v>225</v>
      </c>
    </row>
    <row r="219" spans="1:3">
      <c r="A219" t="s">
        <v>210</v>
      </c>
      <c r="B219">
        <v>110173504</v>
      </c>
      <c r="C219" t="s">
        <v>118</v>
      </c>
    </row>
    <row r="220" spans="1:3">
      <c r="A220" t="s">
        <v>241</v>
      </c>
      <c r="B220">
        <v>115222752</v>
      </c>
      <c r="C220" t="s">
        <v>15</v>
      </c>
    </row>
    <row r="221" spans="1:3">
      <c r="A221" t="s">
        <v>433</v>
      </c>
      <c r="B221">
        <v>123463603</v>
      </c>
      <c r="C221" t="s">
        <v>136</v>
      </c>
    </row>
    <row r="222" spans="1:3">
      <c r="A222" t="s">
        <v>252</v>
      </c>
      <c r="B222">
        <v>125234502</v>
      </c>
      <c r="C222" t="s">
        <v>185</v>
      </c>
    </row>
    <row r="223" spans="1:3">
      <c r="A223" t="s">
        <v>640</v>
      </c>
      <c r="B223">
        <v>118403207</v>
      </c>
      <c r="C223" t="s">
        <v>28</v>
      </c>
    </row>
    <row r="224" spans="1:3">
      <c r="A224" t="s">
        <v>386</v>
      </c>
      <c r="B224">
        <v>118403302</v>
      </c>
      <c r="C224" t="s">
        <v>127</v>
      </c>
    </row>
    <row r="225" spans="1:3">
      <c r="A225" t="s">
        <v>562</v>
      </c>
      <c r="B225">
        <v>107653802</v>
      </c>
      <c r="C225" t="s">
        <v>284</v>
      </c>
    </row>
    <row r="226" spans="1:3">
      <c r="A226" t="s">
        <v>867</v>
      </c>
      <c r="B226">
        <v>113363103</v>
      </c>
      <c r="C226" t="s">
        <v>15</v>
      </c>
    </row>
    <row r="227" spans="1:3">
      <c r="A227" t="s">
        <v>413</v>
      </c>
      <c r="B227">
        <v>104433303</v>
      </c>
      <c r="C227" t="s">
        <v>76</v>
      </c>
    </row>
    <row r="228" spans="1:3">
      <c r="A228" t="s">
        <v>41</v>
      </c>
      <c r="B228">
        <v>103024753</v>
      </c>
      <c r="C228" t="s">
        <v>24</v>
      </c>
    </row>
    <row r="229" spans="1:3">
      <c r="A229" t="s">
        <v>121</v>
      </c>
      <c r="B229">
        <v>108073503</v>
      </c>
      <c r="C229" t="s">
        <v>118</v>
      </c>
    </row>
    <row r="230" spans="1:3">
      <c r="A230" t="s">
        <v>313</v>
      </c>
      <c r="B230">
        <v>128323303</v>
      </c>
      <c r="C230" t="s">
        <v>70</v>
      </c>
    </row>
    <row r="231" spans="1:3">
      <c r="A231" t="s">
        <v>83</v>
      </c>
      <c r="B231">
        <v>127044103</v>
      </c>
      <c r="C231" t="s">
        <v>76</v>
      </c>
    </row>
    <row r="232" spans="1:3">
      <c r="A232" t="s">
        <v>308</v>
      </c>
      <c r="B232">
        <v>111312503</v>
      </c>
      <c r="C232" t="s">
        <v>118</v>
      </c>
    </row>
    <row r="233" spans="1:3">
      <c r="A233" t="s">
        <v>632</v>
      </c>
      <c r="B233">
        <v>111312607</v>
      </c>
      <c r="C233" t="s">
        <v>118</v>
      </c>
    </row>
    <row r="234" spans="1:3">
      <c r="A234" t="s">
        <v>315</v>
      </c>
      <c r="B234">
        <v>128323703</v>
      </c>
      <c r="C234" t="s">
        <v>70</v>
      </c>
    </row>
    <row r="235" spans="1:3">
      <c r="A235" t="s">
        <v>633</v>
      </c>
      <c r="B235">
        <v>128324207</v>
      </c>
      <c r="C235" t="s">
        <v>70</v>
      </c>
    </row>
    <row r="236" spans="1:3">
      <c r="A236" t="s">
        <v>253</v>
      </c>
      <c r="B236">
        <v>125235103</v>
      </c>
      <c r="C236" t="s">
        <v>185</v>
      </c>
    </row>
    <row r="237" spans="1:3">
      <c r="A237" t="s">
        <v>276</v>
      </c>
      <c r="B237">
        <v>105256553</v>
      </c>
      <c r="C237" t="s">
        <v>225</v>
      </c>
    </row>
    <row r="238" spans="1:3">
      <c r="A238" t="s">
        <v>414</v>
      </c>
      <c r="B238">
        <v>104433604</v>
      </c>
      <c r="C238" t="s">
        <v>76</v>
      </c>
    </row>
    <row r="239" spans="1:3">
      <c r="A239" t="s">
        <v>563</v>
      </c>
      <c r="B239">
        <v>107654103</v>
      </c>
      <c r="C239" t="s">
        <v>284</v>
      </c>
    </row>
    <row r="240" spans="1:3">
      <c r="A240" t="s">
        <v>634</v>
      </c>
      <c r="B240">
        <v>106333407</v>
      </c>
      <c r="C240" t="s">
        <v>70</v>
      </c>
    </row>
    <row r="241" spans="1:3">
      <c r="A241" t="s">
        <v>305</v>
      </c>
      <c r="B241">
        <v>101303503</v>
      </c>
      <c r="C241" t="s">
        <v>284</v>
      </c>
    </row>
    <row r="242" spans="1:3">
      <c r="A242" t="s">
        <v>434</v>
      </c>
      <c r="B242">
        <v>123463803</v>
      </c>
      <c r="C242" t="s">
        <v>136</v>
      </c>
    </row>
    <row r="243" spans="1:3">
      <c r="A243" t="s">
        <v>395</v>
      </c>
      <c r="B243">
        <v>117414003</v>
      </c>
      <c r="C243" t="s">
        <v>118</v>
      </c>
    </row>
    <row r="244" spans="1:3">
      <c r="A244" t="s">
        <v>172</v>
      </c>
      <c r="B244">
        <v>121135003</v>
      </c>
      <c r="C244" t="s">
        <v>98</v>
      </c>
    </row>
    <row r="245" spans="1:3">
      <c r="A245" t="s">
        <v>264</v>
      </c>
      <c r="B245">
        <v>109243503</v>
      </c>
      <c r="C245" t="s">
        <v>118</v>
      </c>
    </row>
    <row r="246" spans="1:3">
      <c r="A246" t="s">
        <v>325</v>
      </c>
      <c r="B246">
        <v>111343603</v>
      </c>
      <c r="C246" t="s">
        <v>15</v>
      </c>
    </row>
    <row r="247" spans="1:3">
      <c r="A247" t="s">
        <v>310</v>
      </c>
      <c r="B247">
        <v>111312804</v>
      </c>
      <c r="C247" t="s">
        <v>118</v>
      </c>
    </row>
    <row r="248" spans="1:3">
      <c r="A248" t="s">
        <v>404</v>
      </c>
      <c r="B248">
        <v>109422303</v>
      </c>
      <c r="C248" t="s">
        <v>118</v>
      </c>
    </row>
    <row r="249" spans="1:3">
      <c r="A249" t="s">
        <v>151</v>
      </c>
      <c r="B249">
        <v>104103603</v>
      </c>
      <c r="C249" t="s">
        <v>76</v>
      </c>
    </row>
    <row r="250" spans="1:3">
      <c r="A250" t="s">
        <v>189</v>
      </c>
      <c r="B250">
        <v>124154003</v>
      </c>
      <c r="C250" t="s">
        <v>185</v>
      </c>
    </row>
    <row r="251" spans="1:3">
      <c r="A251" t="s">
        <v>619</v>
      </c>
      <c r="B251">
        <v>110183707</v>
      </c>
      <c r="C251" t="s">
        <v>28</v>
      </c>
    </row>
    <row r="252" spans="1:3">
      <c r="A252" t="s">
        <v>214</v>
      </c>
      <c r="B252">
        <v>110183602</v>
      </c>
      <c r="C252" t="s">
        <v>118</v>
      </c>
    </row>
    <row r="253" spans="1:3">
      <c r="A253" t="s">
        <v>42</v>
      </c>
      <c r="B253">
        <v>103025002</v>
      </c>
      <c r="C253" t="s">
        <v>24</v>
      </c>
    </row>
    <row r="254" spans="1:3">
      <c r="A254" t="s">
        <v>868</v>
      </c>
      <c r="B254">
        <v>106166503</v>
      </c>
      <c r="C254" t="s">
        <v>76</v>
      </c>
    </row>
    <row r="255" spans="1:3">
      <c r="A255" t="s">
        <v>564</v>
      </c>
      <c r="B255">
        <v>107654403</v>
      </c>
      <c r="C255" t="s">
        <v>284</v>
      </c>
    </row>
    <row r="256" spans="1:3">
      <c r="A256" t="s">
        <v>152</v>
      </c>
      <c r="B256">
        <v>104107803</v>
      </c>
      <c r="C256" t="s">
        <v>76</v>
      </c>
    </row>
    <row r="257" spans="1:3">
      <c r="A257" t="s">
        <v>107</v>
      </c>
      <c r="B257">
        <v>114064003</v>
      </c>
      <c r="C257" t="s">
        <v>98</v>
      </c>
    </row>
    <row r="258" spans="1:3">
      <c r="A258" t="s">
        <v>573</v>
      </c>
      <c r="B258">
        <v>119665003</v>
      </c>
      <c r="C258" t="s">
        <v>127</v>
      </c>
    </row>
    <row r="259" spans="1:3">
      <c r="A259" t="s">
        <v>331</v>
      </c>
      <c r="B259">
        <v>119354603</v>
      </c>
      <c r="C259" t="s">
        <v>127</v>
      </c>
    </row>
    <row r="260" spans="1:3">
      <c r="A260" t="s">
        <v>387</v>
      </c>
      <c r="B260">
        <v>118403903</v>
      </c>
      <c r="C260" t="s">
        <v>127</v>
      </c>
    </row>
    <row r="261" spans="1:3">
      <c r="A261" t="s">
        <v>415</v>
      </c>
      <c r="B261">
        <v>104433903</v>
      </c>
      <c r="C261" t="s">
        <v>76</v>
      </c>
    </row>
    <row r="262" spans="1:3">
      <c r="A262" t="s">
        <v>347</v>
      </c>
      <c r="B262">
        <v>113363603</v>
      </c>
      <c r="C262" t="s">
        <v>15</v>
      </c>
    </row>
    <row r="263" spans="1:3">
      <c r="A263" t="s">
        <v>636</v>
      </c>
      <c r="B263">
        <v>113363807</v>
      </c>
      <c r="C263" t="s">
        <v>15</v>
      </c>
    </row>
    <row r="264" spans="1:3">
      <c r="A264" t="s">
        <v>348</v>
      </c>
      <c r="B264">
        <v>113364002</v>
      </c>
      <c r="C264" t="s">
        <v>15</v>
      </c>
    </row>
    <row r="265" spans="1:3">
      <c r="A265" t="s">
        <v>288</v>
      </c>
      <c r="B265">
        <v>101264003</v>
      </c>
      <c r="C265" t="s">
        <v>284</v>
      </c>
    </row>
    <row r="266" spans="1:3">
      <c r="A266" t="s">
        <v>869</v>
      </c>
      <c r="B266">
        <v>104374003</v>
      </c>
      <c r="C266" t="s">
        <v>76</v>
      </c>
    </row>
    <row r="267" spans="1:3">
      <c r="A267" t="s">
        <v>637</v>
      </c>
      <c r="B267">
        <v>104374207</v>
      </c>
      <c r="C267" t="s">
        <v>76</v>
      </c>
    </row>
    <row r="268" spans="1:3">
      <c r="A268" t="s">
        <v>638</v>
      </c>
      <c r="B268">
        <v>113384307</v>
      </c>
      <c r="C268" t="s">
        <v>15</v>
      </c>
    </row>
    <row r="269" spans="1:3">
      <c r="A269" t="s">
        <v>368</v>
      </c>
      <c r="B269">
        <v>113384603</v>
      </c>
      <c r="C269" t="s">
        <v>15</v>
      </c>
    </row>
    <row r="270" spans="1:3">
      <c r="A270" t="s">
        <v>73</v>
      </c>
      <c r="B270">
        <v>128034503</v>
      </c>
      <c r="C270" t="s">
        <v>70</v>
      </c>
    </row>
    <row r="271" spans="1:3">
      <c r="A271" t="s">
        <v>639</v>
      </c>
      <c r="B271">
        <v>121393007</v>
      </c>
      <c r="C271" t="s">
        <v>98</v>
      </c>
    </row>
    <row r="272" spans="1:3">
      <c r="A272" t="s">
        <v>174</v>
      </c>
      <c r="B272">
        <v>121135503</v>
      </c>
      <c r="C272" t="s">
        <v>98</v>
      </c>
    </row>
    <row r="273" spans="1:3">
      <c r="A273" t="s">
        <v>601</v>
      </c>
      <c r="B273">
        <v>128034607</v>
      </c>
      <c r="C273" t="s">
        <v>70</v>
      </c>
    </row>
    <row r="274" spans="1:3">
      <c r="A274" t="s">
        <v>526</v>
      </c>
      <c r="B274">
        <v>116604003</v>
      </c>
      <c r="C274" t="s">
        <v>118</v>
      </c>
    </row>
    <row r="275" spans="1:3">
      <c r="A275" t="s">
        <v>565</v>
      </c>
      <c r="B275">
        <v>107654903</v>
      </c>
      <c r="C275" t="s">
        <v>284</v>
      </c>
    </row>
    <row r="276" spans="1:3">
      <c r="A276" t="s">
        <v>462</v>
      </c>
      <c r="B276">
        <v>116493503</v>
      </c>
      <c r="C276" t="s">
        <v>127</v>
      </c>
    </row>
    <row r="277" spans="1:3">
      <c r="A277" t="s">
        <v>20</v>
      </c>
      <c r="B277">
        <v>112015203</v>
      </c>
      <c r="C277" t="s">
        <v>15</v>
      </c>
    </row>
    <row r="278" spans="1:3">
      <c r="A278" t="s">
        <v>242</v>
      </c>
      <c r="B278">
        <v>115224003</v>
      </c>
      <c r="C278" t="s">
        <v>15</v>
      </c>
    </row>
    <row r="279" spans="1:3">
      <c r="A279" t="s">
        <v>435</v>
      </c>
      <c r="B279">
        <v>123464502</v>
      </c>
      <c r="C279" t="s">
        <v>136</v>
      </c>
    </row>
    <row r="280" spans="1:3">
      <c r="A280" t="s">
        <v>436</v>
      </c>
      <c r="B280">
        <v>123464603</v>
      </c>
      <c r="C280" t="s">
        <v>136</v>
      </c>
    </row>
    <row r="281" spans="1:3">
      <c r="A281" t="s">
        <v>396</v>
      </c>
      <c r="B281">
        <v>117414203</v>
      </c>
      <c r="C281" t="s">
        <v>118</v>
      </c>
    </row>
    <row r="282" spans="1:3">
      <c r="A282" t="s">
        <v>643</v>
      </c>
      <c r="B282">
        <v>117414807</v>
      </c>
      <c r="C282" t="s">
        <v>118</v>
      </c>
    </row>
    <row r="283" spans="1:3">
      <c r="A283" t="s">
        <v>487</v>
      </c>
      <c r="B283">
        <v>129544503</v>
      </c>
      <c r="C283" t="s">
        <v>98</v>
      </c>
    </row>
    <row r="284" spans="1:3">
      <c r="A284" t="s">
        <v>349</v>
      </c>
      <c r="B284">
        <v>113364403</v>
      </c>
      <c r="C284" t="s">
        <v>15</v>
      </c>
    </row>
    <row r="285" spans="1:3">
      <c r="A285" t="s">
        <v>350</v>
      </c>
      <c r="B285">
        <v>113364503</v>
      </c>
      <c r="C285" t="s">
        <v>15</v>
      </c>
    </row>
    <row r="286" spans="1:3">
      <c r="A286" t="s">
        <v>316</v>
      </c>
      <c r="B286">
        <v>128325203</v>
      </c>
      <c r="C286" t="s">
        <v>70</v>
      </c>
    </row>
    <row r="287" spans="1:3">
      <c r="A287" t="s">
        <v>254</v>
      </c>
      <c r="B287">
        <v>125235502</v>
      </c>
      <c r="C287" t="s">
        <v>185</v>
      </c>
    </row>
    <row r="288" spans="1:3">
      <c r="A288" t="s">
        <v>153</v>
      </c>
      <c r="B288">
        <v>104105003</v>
      </c>
      <c r="C288" t="s">
        <v>76</v>
      </c>
    </row>
    <row r="289" spans="1:3">
      <c r="A289" t="s">
        <v>547</v>
      </c>
      <c r="B289">
        <v>101633903</v>
      </c>
      <c r="C289" t="s">
        <v>284</v>
      </c>
    </row>
    <row r="290" spans="1:3">
      <c r="A290" t="s">
        <v>43</v>
      </c>
      <c r="B290">
        <v>103026002</v>
      </c>
      <c r="C290" t="s">
        <v>24</v>
      </c>
    </row>
    <row r="291" spans="1:3">
      <c r="A291" t="s">
        <v>597</v>
      </c>
      <c r="B291">
        <v>103026037</v>
      </c>
      <c r="C291" t="s">
        <v>28</v>
      </c>
    </row>
    <row r="292" spans="1:3">
      <c r="A292" t="s">
        <v>234</v>
      </c>
      <c r="B292">
        <v>115216503</v>
      </c>
      <c r="C292" t="s">
        <v>15</v>
      </c>
    </row>
    <row r="293" spans="1:3">
      <c r="A293" t="s">
        <v>416</v>
      </c>
      <c r="B293">
        <v>104435003</v>
      </c>
      <c r="C293" t="s">
        <v>76</v>
      </c>
    </row>
    <row r="294" spans="1:3">
      <c r="A294" t="s">
        <v>645</v>
      </c>
      <c r="B294">
        <v>104435107</v>
      </c>
      <c r="C294" t="s">
        <v>76</v>
      </c>
    </row>
    <row r="295" spans="1:3">
      <c r="A295" t="s">
        <v>437</v>
      </c>
      <c r="B295">
        <v>123465303</v>
      </c>
      <c r="C295" t="s">
        <v>136</v>
      </c>
    </row>
    <row r="296" spans="1:3">
      <c r="A296" t="s">
        <v>504</v>
      </c>
      <c r="B296">
        <v>108565203</v>
      </c>
      <c r="C296" t="s">
        <v>70</v>
      </c>
    </row>
    <row r="297" spans="1:3">
      <c r="A297" t="s">
        <v>332</v>
      </c>
      <c r="B297">
        <v>119355503</v>
      </c>
      <c r="C297" t="s">
        <v>127</v>
      </c>
    </row>
    <row r="298" spans="1:3">
      <c r="A298" t="s">
        <v>609</v>
      </c>
      <c r="B298">
        <v>122097007</v>
      </c>
      <c r="C298" t="s">
        <v>136</v>
      </c>
    </row>
    <row r="299" spans="1:3">
      <c r="A299" t="s">
        <v>243</v>
      </c>
      <c r="B299">
        <v>115226003</v>
      </c>
      <c r="C299" t="s">
        <v>15</v>
      </c>
    </row>
    <row r="300" spans="1:3">
      <c r="A300" t="s">
        <v>498</v>
      </c>
      <c r="B300">
        <v>116555003</v>
      </c>
      <c r="C300" t="s">
        <v>118</v>
      </c>
    </row>
    <row r="301" spans="1:3">
      <c r="A301" t="s">
        <v>84</v>
      </c>
      <c r="B301">
        <v>127045303</v>
      </c>
      <c r="C301" t="s">
        <v>76</v>
      </c>
    </row>
    <row r="302" spans="1:3">
      <c r="A302" t="s">
        <v>646</v>
      </c>
      <c r="B302">
        <v>111444307</v>
      </c>
      <c r="C302" t="s">
        <v>28</v>
      </c>
    </row>
    <row r="303" spans="1:3">
      <c r="A303" t="s">
        <v>421</v>
      </c>
      <c r="B303">
        <v>111444602</v>
      </c>
      <c r="C303" t="s">
        <v>118</v>
      </c>
    </row>
    <row r="304" spans="1:3">
      <c r="A304" t="s">
        <v>528</v>
      </c>
      <c r="B304">
        <v>116605003</v>
      </c>
      <c r="C304" t="s">
        <v>118</v>
      </c>
    </row>
    <row r="305" spans="1:3">
      <c r="A305" t="s">
        <v>277</v>
      </c>
      <c r="B305">
        <v>105257602</v>
      </c>
      <c r="C305" t="s">
        <v>225</v>
      </c>
    </row>
    <row r="306" spans="1:3">
      <c r="A306" t="s">
        <v>244</v>
      </c>
      <c r="B306">
        <v>115226103</v>
      </c>
      <c r="C306" t="s">
        <v>15</v>
      </c>
    </row>
    <row r="307" spans="1:3">
      <c r="A307" t="s">
        <v>221</v>
      </c>
      <c r="B307">
        <v>116195004</v>
      </c>
      <c r="C307" t="s">
        <v>127</v>
      </c>
    </row>
    <row r="308" spans="1:3">
      <c r="A308" t="s">
        <v>464</v>
      </c>
      <c r="B308">
        <v>116495003</v>
      </c>
      <c r="C308" t="s">
        <v>127</v>
      </c>
    </row>
    <row r="309" spans="1:3">
      <c r="A309" t="s">
        <v>488</v>
      </c>
      <c r="B309">
        <v>129544703</v>
      </c>
      <c r="C309" t="s">
        <v>98</v>
      </c>
    </row>
    <row r="310" spans="1:3">
      <c r="A310" t="s">
        <v>358</v>
      </c>
      <c r="B310">
        <v>104375003</v>
      </c>
      <c r="C310" t="s">
        <v>76</v>
      </c>
    </row>
    <row r="311" spans="1:3">
      <c r="A311" t="s">
        <v>662</v>
      </c>
      <c r="B311">
        <v>101634207</v>
      </c>
      <c r="C311" t="s">
        <v>284</v>
      </c>
    </row>
    <row r="312" spans="1:3">
      <c r="A312" t="s">
        <v>566</v>
      </c>
      <c r="B312">
        <v>107655803</v>
      </c>
      <c r="C312" t="s">
        <v>284</v>
      </c>
    </row>
    <row r="313" spans="1:3">
      <c r="A313" t="s">
        <v>154</v>
      </c>
      <c r="B313">
        <v>104105353</v>
      </c>
      <c r="C313" t="s">
        <v>76</v>
      </c>
    </row>
    <row r="314" spans="1:3">
      <c r="A314" t="s">
        <v>647</v>
      </c>
      <c r="B314">
        <v>120454507</v>
      </c>
      <c r="C314" t="s">
        <v>127</v>
      </c>
    </row>
    <row r="315" spans="1:3">
      <c r="A315" t="s">
        <v>397</v>
      </c>
      <c r="B315">
        <v>117415004</v>
      </c>
      <c r="C315" t="s">
        <v>118</v>
      </c>
    </row>
    <row r="316" spans="1:3">
      <c r="A316" t="s">
        <v>44</v>
      </c>
      <c r="B316">
        <v>103026303</v>
      </c>
      <c r="C316" t="s">
        <v>24</v>
      </c>
    </row>
    <row r="317" spans="1:3">
      <c r="A317" t="s">
        <v>398</v>
      </c>
      <c r="B317">
        <v>117415103</v>
      </c>
      <c r="C317" t="s">
        <v>118</v>
      </c>
    </row>
    <row r="318" spans="1:3">
      <c r="A318" t="s">
        <v>519</v>
      </c>
      <c r="B318">
        <v>119584503</v>
      </c>
      <c r="C318" t="s">
        <v>127</v>
      </c>
    </row>
    <row r="319" spans="1:3">
      <c r="A319" t="s">
        <v>45</v>
      </c>
      <c r="B319">
        <v>103026343</v>
      </c>
      <c r="C319" t="s">
        <v>24</v>
      </c>
    </row>
    <row r="320" spans="1:3">
      <c r="A320" t="s">
        <v>142</v>
      </c>
      <c r="B320">
        <v>122097203</v>
      </c>
      <c r="C320" t="s">
        <v>136</v>
      </c>
    </row>
    <row r="321" spans="1:3">
      <c r="A321" t="s">
        <v>211</v>
      </c>
      <c r="B321">
        <v>110175003</v>
      </c>
      <c r="C321" t="s">
        <v>118</v>
      </c>
    </row>
    <row r="322" spans="1:3">
      <c r="A322" t="s">
        <v>465</v>
      </c>
      <c r="B322">
        <v>116495103</v>
      </c>
      <c r="C322" t="s">
        <v>127</v>
      </c>
    </row>
    <row r="323" spans="1:3">
      <c r="A323" t="s">
        <v>567</v>
      </c>
      <c r="B323">
        <v>107655903</v>
      </c>
      <c r="C323" t="s">
        <v>284</v>
      </c>
    </row>
    <row r="324" spans="1:3">
      <c r="A324" t="s">
        <v>311</v>
      </c>
      <c r="B324">
        <v>111316003</v>
      </c>
      <c r="C324" t="s">
        <v>118</v>
      </c>
    </row>
    <row r="325" spans="1:3">
      <c r="A325" t="s">
        <v>520</v>
      </c>
      <c r="B325">
        <v>119584603</v>
      </c>
      <c r="C325" t="s">
        <v>127</v>
      </c>
    </row>
    <row r="326" spans="1:3">
      <c r="A326" t="s">
        <v>46</v>
      </c>
      <c r="B326">
        <v>103026402</v>
      </c>
      <c r="C326" t="s">
        <v>24</v>
      </c>
    </row>
    <row r="327" spans="1:3">
      <c r="A327" t="s">
        <v>108</v>
      </c>
      <c r="B327">
        <v>114065503</v>
      </c>
      <c r="C327" t="s">
        <v>98</v>
      </c>
    </row>
    <row r="328" spans="1:3">
      <c r="A328" t="s">
        <v>399</v>
      </c>
      <c r="B328">
        <v>117415303</v>
      </c>
      <c r="C328" t="s">
        <v>118</v>
      </c>
    </row>
    <row r="329" spans="1:3">
      <c r="A329" t="s">
        <v>457</v>
      </c>
      <c r="B329">
        <v>120484803</v>
      </c>
      <c r="C329" t="s">
        <v>98</v>
      </c>
    </row>
    <row r="330" spans="1:3">
      <c r="A330" t="s">
        <v>143</v>
      </c>
      <c r="B330">
        <v>122097502</v>
      </c>
      <c r="C330" t="s">
        <v>28</v>
      </c>
    </row>
    <row r="331" spans="1:3">
      <c r="A331" t="s">
        <v>359</v>
      </c>
      <c r="B331">
        <v>104375203</v>
      </c>
      <c r="C331" t="s">
        <v>76</v>
      </c>
    </row>
    <row r="332" spans="1:3">
      <c r="A332" t="s">
        <v>85</v>
      </c>
      <c r="B332">
        <v>127045653</v>
      </c>
      <c r="C332" t="s">
        <v>76</v>
      </c>
    </row>
    <row r="333" spans="1:3">
      <c r="A333" t="s">
        <v>360</v>
      </c>
      <c r="B333">
        <v>104375302</v>
      </c>
      <c r="C333" t="s">
        <v>28</v>
      </c>
    </row>
    <row r="334" spans="1:3">
      <c r="A334" t="s">
        <v>144</v>
      </c>
      <c r="B334">
        <v>122097604</v>
      </c>
      <c r="C334" t="s">
        <v>136</v>
      </c>
    </row>
    <row r="335" spans="1:3">
      <c r="A335" t="s">
        <v>568</v>
      </c>
      <c r="B335">
        <v>107656303</v>
      </c>
      <c r="C335" t="s">
        <v>284</v>
      </c>
    </row>
    <row r="336" spans="1:3">
      <c r="A336" t="s">
        <v>471</v>
      </c>
      <c r="B336">
        <v>115504003</v>
      </c>
      <c r="C336" t="s">
        <v>15</v>
      </c>
    </row>
    <row r="337" spans="1:3">
      <c r="A337" t="s">
        <v>438</v>
      </c>
      <c r="B337">
        <v>123465602</v>
      </c>
      <c r="C337" t="s">
        <v>136</v>
      </c>
    </row>
    <row r="338" spans="1:3">
      <c r="A338" t="s">
        <v>47</v>
      </c>
      <c r="B338">
        <v>103026852</v>
      </c>
      <c r="C338" t="s">
        <v>28</v>
      </c>
    </row>
    <row r="339" spans="1:3">
      <c r="A339" t="s">
        <v>202</v>
      </c>
      <c r="B339">
        <v>106167504</v>
      </c>
      <c r="C339" t="s">
        <v>76</v>
      </c>
    </row>
    <row r="340" spans="1:3">
      <c r="A340" t="s">
        <v>278</v>
      </c>
      <c r="B340">
        <v>105258303</v>
      </c>
      <c r="C340" t="s">
        <v>225</v>
      </c>
    </row>
    <row r="341" spans="1:3">
      <c r="A341" t="s">
        <v>48</v>
      </c>
      <c r="B341">
        <v>103026902</v>
      </c>
      <c r="C341" t="s">
        <v>24</v>
      </c>
    </row>
    <row r="342" spans="1:3">
      <c r="A342" t="s">
        <v>650</v>
      </c>
      <c r="B342">
        <v>123465507</v>
      </c>
      <c r="C342" t="s">
        <v>136</v>
      </c>
    </row>
    <row r="343" spans="1:3">
      <c r="A343" t="s">
        <v>439</v>
      </c>
      <c r="B343">
        <v>123465702</v>
      </c>
      <c r="C343" t="s">
        <v>136</v>
      </c>
    </row>
    <row r="344" spans="1:3">
      <c r="A344" t="s">
        <v>333</v>
      </c>
      <c r="B344">
        <v>119356503</v>
      </c>
      <c r="C344" t="s">
        <v>127</v>
      </c>
    </row>
    <row r="345" spans="1:3">
      <c r="A345" t="s">
        <v>489</v>
      </c>
      <c r="B345">
        <v>129545003</v>
      </c>
      <c r="C345" t="s">
        <v>98</v>
      </c>
    </row>
    <row r="346" spans="1:3">
      <c r="A346" t="s">
        <v>505</v>
      </c>
      <c r="B346">
        <v>108565503</v>
      </c>
      <c r="C346" t="s">
        <v>70</v>
      </c>
    </row>
    <row r="347" spans="1:3">
      <c r="A347" t="s">
        <v>458</v>
      </c>
      <c r="B347">
        <v>120484903</v>
      </c>
      <c r="C347" t="s">
        <v>98</v>
      </c>
    </row>
    <row r="348" spans="1:3">
      <c r="A348" t="s">
        <v>129</v>
      </c>
      <c r="B348">
        <v>117083004</v>
      </c>
      <c r="C348" t="s">
        <v>127</v>
      </c>
    </row>
    <row r="349" spans="1:3">
      <c r="A349" t="s">
        <v>582</v>
      </c>
      <c r="B349">
        <v>112674403</v>
      </c>
      <c r="C349" t="s">
        <v>15</v>
      </c>
    </row>
    <row r="350" spans="1:3">
      <c r="A350" t="s">
        <v>94</v>
      </c>
      <c r="B350">
        <v>108056004</v>
      </c>
      <c r="C350" t="s">
        <v>70</v>
      </c>
    </row>
    <row r="351" spans="1:3">
      <c r="A351" t="s">
        <v>165</v>
      </c>
      <c r="B351">
        <v>108114503</v>
      </c>
      <c r="C351" t="s">
        <v>70</v>
      </c>
    </row>
    <row r="352" spans="1:3">
      <c r="A352" t="s">
        <v>369</v>
      </c>
      <c r="B352">
        <v>113385003</v>
      </c>
      <c r="C352" t="s">
        <v>15</v>
      </c>
    </row>
    <row r="353" spans="1:3">
      <c r="A353" t="s">
        <v>375</v>
      </c>
      <c r="B353">
        <v>121394503</v>
      </c>
      <c r="C353" t="s">
        <v>98</v>
      </c>
    </row>
    <row r="354" spans="1:3">
      <c r="A354" t="s">
        <v>483</v>
      </c>
      <c r="B354">
        <v>109535504</v>
      </c>
      <c r="C354" t="s">
        <v>118</v>
      </c>
    </row>
    <row r="355" spans="1:3">
      <c r="A355" t="s">
        <v>607</v>
      </c>
      <c r="B355">
        <v>117080607</v>
      </c>
      <c r="C355" t="s">
        <v>127</v>
      </c>
    </row>
    <row r="356" spans="1:3">
      <c r="A356" t="s">
        <v>522</v>
      </c>
      <c r="B356">
        <v>117596003</v>
      </c>
      <c r="C356" t="s">
        <v>118</v>
      </c>
    </row>
    <row r="357" spans="1:3">
      <c r="A357" t="s">
        <v>666</v>
      </c>
      <c r="B357">
        <v>107656407</v>
      </c>
      <c r="C357" t="s">
        <v>284</v>
      </c>
    </row>
    <row r="358" spans="1:3">
      <c r="A358" t="s">
        <v>583</v>
      </c>
      <c r="B358">
        <v>115674603</v>
      </c>
      <c r="C358" t="s">
        <v>15</v>
      </c>
    </row>
    <row r="359" spans="1:3">
      <c r="A359" t="s">
        <v>49</v>
      </c>
      <c r="B359">
        <v>103026873</v>
      </c>
      <c r="C359" t="s">
        <v>24</v>
      </c>
    </row>
    <row r="360" spans="1:3">
      <c r="A360" t="s">
        <v>654</v>
      </c>
      <c r="B360">
        <v>116495207</v>
      </c>
      <c r="C360" t="s">
        <v>127</v>
      </c>
    </row>
    <row r="361" spans="1:3">
      <c r="A361" t="s">
        <v>388</v>
      </c>
      <c r="B361">
        <v>118406003</v>
      </c>
      <c r="C361" t="s">
        <v>127</v>
      </c>
    </row>
    <row r="362" spans="1:3">
      <c r="A362" t="s">
        <v>376</v>
      </c>
      <c r="B362">
        <v>121394603</v>
      </c>
      <c r="C362" t="s">
        <v>98</v>
      </c>
    </row>
    <row r="363" spans="1:3">
      <c r="A363" t="s">
        <v>870</v>
      </c>
      <c r="B363">
        <v>105258503</v>
      </c>
      <c r="C363" t="s">
        <v>225</v>
      </c>
    </row>
    <row r="364" spans="1:3">
      <c r="A364" t="s">
        <v>569</v>
      </c>
      <c r="B364">
        <v>107656502</v>
      </c>
      <c r="C364" t="s">
        <v>284</v>
      </c>
    </row>
    <row r="365" spans="1:3">
      <c r="A365" t="s">
        <v>190</v>
      </c>
      <c r="B365">
        <v>124156503</v>
      </c>
      <c r="C365" t="s">
        <v>185</v>
      </c>
    </row>
    <row r="366" spans="1:3">
      <c r="A366" t="s">
        <v>532</v>
      </c>
      <c r="B366">
        <v>106616203</v>
      </c>
      <c r="C366" t="s">
        <v>225</v>
      </c>
    </row>
    <row r="367" spans="1:3">
      <c r="A367" t="s">
        <v>334</v>
      </c>
      <c r="B367">
        <v>119356603</v>
      </c>
      <c r="C367" t="s">
        <v>127</v>
      </c>
    </row>
    <row r="368" spans="1:3">
      <c r="A368" t="s">
        <v>109</v>
      </c>
      <c r="B368">
        <v>114066503</v>
      </c>
      <c r="C368" t="s">
        <v>98</v>
      </c>
    </row>
    <row r="369" spans="1:3">
      <c r="A369" t="s">
        <v>484</v>
      </c>
      <c r="B369">
        <v>109537504</v>
      </c>
      <c r="C369" t="s">
        <v>118</v>
      </c>
    </row>
    <row r="370" spans="1:3">
      <c r="A370" t="s">
        <v>405</v>
      </c>
      <c r="B370">
        <v>109426003</v>
      </c>
      <c r="C370" t="s">
        <v>118</v>
      </c>
    </row>
    <row r="371" spans="1:3">
      <c r="A371" t="s">
        <v>191</v>
      </c>
      <c r="B371">
        <v>124156603</v>
      </c>
      <c r="C371" t="s">
        <v>185</v>
      </c>
    </row>
    <row r="372" spans="1:3">
      <c r="A372" t="s">
        <v>192</v>
      </c>
      <c r="B372">
        <v>124156703</v>
      </c>
      <c r="C372" t="s">
        <v>185</v>
      </c>
    </row>
    <row r="373" spans="1:3">
      <c r="A373" t="s">
        <v>145</v>
      </c>
      <c r="B373">
        <v>122098003</v>
      </c>
      <c r="C373" t="s">
        <v>136</v>
      </c>
    </row>
    <row r="374" spans="1:3">
      <c r="A374" t="s">
        <v>175</v>
      </c>
      <c r="B374">
        <v>121136503</v>
      </c>
      <c r="C374" t="s">
        <v>98</v>
      </c>
    </row>
    <row r="375" spans="1:3">
      <c r="A375" t="s">
        <v>370</v>
      </c>
      <c r="B375">
        <v>113385303</v>
      </c>
      <c r="C375" t="s">
        <v>15</v>
      </c>
    </row>
    <row r="376" spans="1:3">
      <c r="A376" t="s">
        <v>176</v>
      </c>
      <c r="B376">
        <v>121136603</v>
      </c>
      <c r="C376" t="s">
        <v>98</v>
      </c>
    </row>
    <row r="377" spans="1:3">
      <c r="A377" t="s">
        <v>377</v>
      </c>
      <c r="B377">
        <v>121395103</v>
      </c>
      <c r="C377" t="s">
        <v>98</v>
      </c>
    </row>
    <row r="378" spans="1:3">
      <c r="A378" t="s">
        <v>598</v>
      </c>
      <c r="B378">
        <v>103027307</v>
      </c>
      <c r="C378" t="s">
        <v>28</v>
      </c>
    </row>
    <row r="379" spans="1:3">
      <c r="A379" t="s">
        <v>459</v>
      </c>
      <c r="B379">
        <v>120485603</v>
      </c>
      <c r="C379" t="s">
        <v>98</v>
      </c>
    </row>
    <row r="380" spans="1:3">
      <c r="A380" t="s">
        <v>166</v>
      </c>
      <c r="B380">
        <v>108116003</v>
      </c>
      <c r="C380" t="s">
        <v>70</v>
      </c>
    </row>
    <row r="381" spans="1:3">
      <c r="A381" t="s">
        <v>50</v>
      </c>
      <c r="B381">
        <v>103027352</v>
      </c>
      <c r="C381" t="s">
        <v>24</v>
      </c>
    </row>
    <row r="382" spans="1:3">
      <c r="A382" t="s">
        <v>351</v>
      </c>
      <c r="B382">
        <v>113365203</v>
      </c>
      <c r="C382" t="s">
        <v>15</v>
      </c>
    </row>
    <row r="383" spans="1:3">
      <c r="A383" t="s">
        <v>227</v>
      </c>
      <c r="B383">
        <v>105204703</v>
      </c>
      <c r="C383" t="s">
        <v>225</v>
      </c>
    </row>
    <row r="384" spans="1:3">
      <c r="A384" t="s">
        <v>255</v>
      </c>
      <c r="B384">
        <v>125236903</v>
      </c>
      <c r="C384" t="s">
        <v>185</v>
      </c>
    </row>
    <row r="385" spans="1:3">
      <c r="A385" t="s">
        <v>146</v>
      </c>
      <c r="B385">
        <v>122098103</v>
      </c>
      <c r="C385" t="s">
        <v>136</v>
      </c>
    </row>
    <row r="386" spans="1:3">
      <c r="A386" t="s">
        <v>317</v>
      </c>
      <c r="B386">
        <v>128326303</v>
      </c>
      <c r="C386" t="s">
        <v>70</v>
      </c>
    </row>
    <row r="387" spans="1:3">
      <c r="A387" t="s">
        <v>181</v>
      </c>
      <c r="B387">
        <v>110147003</v>
      </c>
      <c r="C387" t="s">
        <v>118</v>
      </c>
    </row>
    <row r="388" spans="1:3">
      <c r="A388" t="s">
        <v>147</v>
      </c>
      <c r="B388">
        <v>122098202</v>
      </c>
      <c r="C388" t="s">
        <v>136</v>
      </c>
    </row>
    <row r="389" spans="1:3">
      <c r="A389" t="s">
        <v>570</v>
      </c>
      <c r="B389">
        <v>107657103</v>
      </c>
      <c r="C389" t="s">
        <v>284</v>
      </c>
    </row>
    <row r="390" spans="1:3">
      <c r="A390" t="s">
        <v>352</v>
      </c>
      <c r="B390">
        <v>113365303</v>
      </c>
      <c r="C390" t="s">
        <v>15</v>
      </c>
    </row>
    <row r="391" spans="1:3">
      <c r="A391" t="s">
        <v>440</v>
      </c>
      <c r="B391">
        <v>123466103</v>
      </c>
      <c r="C391" t="s">
        <v>136</v>
      </c>
    </row>
    <row r="392" spans="1:3">
      <c r="A392" t="s">
        <v>548</v>
      </c>
      <c r="B392">
        <v>101636503</v>
      </c>
      <c r="C392" t="s">
        <v>28</v>
      </c>
    </row>
    <row r="393" spans="1:3">
      <c r="A393" t="s">
        <v>655</v>
      </c>
      <c r="B393">
        <v>126514007</v>
      </c>
      <c r="C393" t="s">
        <v>28</v>
      </c>
    </row>
    <row r="394" spans="1:3">
      <c r="A394" t="s">
        <v>474</v>
      </c>
      <c r="B394">
        <v>126515001</v>
      </c>
      <c r="C394" t="s">
        <v>28</v>
      </c>
    </row>
    <row r="395" spans="1:3">
      <c r="A395" t="s">
        <v>212</v>
      </c>
      <c r="B395">
        <v>110177003</v>
      </c>
      <c r="C395" t="s">
        <v>118</v>
      </c>
    </row>
    <row r="396" spans="1:3">
      <c r="A396" t="s">
        <v>193</v>
      </c>
      <c r="B396">
        <v>124157203</v>
      </c>
      <c r="C396" t="s">
        <v>185</v>
      </c>
    </row>
    <row r="397" spans="1:3">
      <c r="A397" t="s">
        <v>490</v>
      </c>
      <c r="B397">
        <v>129546003</v>
      </c>
      <c r="C397" t="s">
        <v>98</v>
      </c>
    </row>
    <row r="398" spans="1:3">
      <c r="A398" t="s">
        <v>51</v>
      </c>
      <c r="B398">
        <v>103021003</v>
      </c>
      <c r="C398" t="s">
        <v>24</v>
      </c>
    </row>
    <row r="399" spans="1:3">
      <c r="A399" t="s">
        <v>599</v>
      </c>
      <c r="B399">
        <v>102025007</v>
      </c>
      <c r="C399" t="s">
        <v>28</v>
      </c>
    </row>
    <row r="400" spans="1:3">
      <c r="A400" t="s">
        <v>52</v>
      </c>
      <c r="B400">
        <v>102027451</v>
      </c>
      <c r="C400" t="s">
        <v>28</v>
      </c>
    </row>
    <row r="401" spans="1:3">
      <c r="A401" t="s">
        <v>389</v>
      </c>
      <c r="B401">
        <v>118406602</v>
      </c>
      <c r="C401" t="s">
        <v>28</v>
      </c>
    </row>
    <row r="402" spans="1:3">
      <c r="A402" t="s">
        <v>425</v>
      </c>
      <c r="B402">
        <v>120455203</v>
      </c>
      <c r="C402" t="s">
        <v>127</v>
      </c>
    </row>
    <row r="403" spans="1:3">
      <c r="A403" t="s">
        <v>53</v>
      </c>
      <c r="B403">
        <v>103027503</v>
      </c>
      <c r="C403" t="s">
        <v>24</v>
      </c>
    </row>
    <row r="404" spans="1:3">
      <c r="A404" t="s">
        <v>426</v>
      </c>
      <c r="B404">
        <v>120455403</v>
      </c>
      <c r="C404" t="s">
        <v>127</v>
      </c>
    </row>
    <row r="405" spans="1:3">
      <c r="A405" t="s">
        <v>406</v>
      </c>
      <c r="B405">
        <v>109426303</v>
      </c>
      <c r="C405" t="s">
        <v>118</v>
      </c>
    </row>
    <row r="406" spans="1:3">
      <c r="A406" t="s">
        <v>167</v>
      </c>
      <c r="B406">
        <v>108116303</v>
      </c>
      <c r="C406" t="s">
        <v>70</v>
      </c>
    </row>
    <row r="407" spans="1:3">
      <c r="A407" t="s">
        <v>441</v>
      </c>
      <c r="B407">
        <v>123466303</v>
      </c>
      <c r="C407" t="s">
        <v>136</v>
      </c>
    </row>
    <row r="408" spans="1:3">
      <c r="A408" t="s">
        <v>442</v>
      </c>
      <c r="B408">
        <v>123466403</v>
      </c>
      <c r="C408" t="s">
        <v>28</v>
      </c>
    </row>
    <row r="409" spans="1:3">
      <c r="A409" t="s">
        <v>491</v>
      </c>
      <c r="B409">
        <v>129546103</v>
      </c>
      <c r="C409" t="s">
        <v>98</v>
      </c>
    </row>
    <row r="410" spans="1:3">
      <c r="A410" t="s">
        <v>324</v>
      </c>
      <c r="B410">
        <v>106338003</v>
      </c>
      <c r="C410" t="s">
        <v>70</v>
      </c>
    </row>
    <row r="411" spans="1:3">
      <c r="A411" t="s">
        <v>318</v>
      </c>
      <c r="B411">
        <v>128327303</v>
      </c>
      <c r="C411" t="s">
        <v>70</v>
      </c>
    </row>
    <row r="412" spans="1:3">
      <c r="A412" t="s">
        <v>54</v>
      </c>
      <c r="B412">
        <v>103027753</v>
      </c>
      <c r="C412" t="s">
        <v>24</v>
      </c>
    </row>
    <row r="413" spans="1:3">
      <c r="A413" t="s">
        <v>148</v>
      </c>
      <c r="B413">
        <v>122098403</v>
      </c>
      <c r="C413" t="s">
        <v>136</v>
      </c>
    </row>
    <row r="414" spans="1:3">
      <c r="A414" t="s">
        <v>256</v>
      </c>
      <c r="B414">
        <v>125237603</v>
      </c>
      <c r="C414" t="s">
        <v>185</v>
      </c>
    </row>
    <row r="415" spans="1:3">
      <c r="A415" t="s">
        <v>605</v>
      </c>
      <c r="B415">
        <v>114067107</v>
      </c>
      <c r="C415" t="s">
        <v>98</v>
      </c>
    </row>
    <row r="416" spans="1:3">
      <c r="A416" t="s">
        <v>110</v>
      </c>
      <c r="B416">
        <v>114067002</v>
      </c>
      <c r="C416" t="s">
        <v>98</v>
      </c>
    </row>
    <row r="417" spans="1:3">
      <c r="A417" t="s">
        <v>584</v>
      </c>
      <c r="B417">
        <v>112675503</v>
      </c>
      <c r="C417" t="s">
        <v>15</v>
      </c>
    </row>
    <row r="418" spans="1:3">
      <c r="A418" t="s">
        <v>203</v>
      </c>
      <c r="B418">
        <v>106168003</v>
      </c>
      <c r="C418" t="s">
        <v>76</v>
      </c>
    </row>
    <row r="419" spans="1:3">
      <c r="A419" t="s">
        <v>417</v>
      </c>
      <c r="B419">
        <v>104435303</v>
      </c>
      <c r="C419" t="s">
        <v>76</v>
      </c>
    </row>
    <row r="420" spans="1:3">
      <c r="A420" t="s">
        <v>168</v>
      </c>
      <c r="B420">
        <v>108116503</v>
      </c>
      <c r="C420" t="s">
        <v>70</v>
      </c>
    </row>
    <row r="421" spans="1:3">
      <c r="A421" t="s">
        <v>266</v>
      </c>
      <c r="B421">
        <v>109246003</v>
      </c>
      <c r="C421" t="s">
        <v>118</v>
      </c>
    </row>
    <row r="422" spans="1:3">
      <c r="A422" t="s">
        <v>257</v>
      </c>
      <c r="B422">
        <v>125237702</v>
      </c>
      <c r="C422" t="s">
        <v>185</v>
      </c>
    </row>
    <row r="423" spans="1:3">
      <c r="A423" t="s">
        <v>549</v>
      </c>
      <c r="B423">
        <v>101637002</v>
      </c>
      <c r="C423" t="s">
        <v>284</v>
      </c>
    </row>
    <row r="424" spans="1:3">
      <c r="A424" t="s">
        <v>319</v>
      </c>
      <c r="B424">
        <v>128321103</v>
      </c>
      <c r="C424" t="s">
        <v>70</v>
      </c>
    </row>
    <row r="425" spans="1:3">
      <c r="A425" t="s">
        <v>86</v>
      </c>
      <c r="B425">
        <v>127045853</v>
      </c>
      <c r="C425" t="s">
        <v>76</v>
      </c>
    </row>
    <row r="426" spans="1:3">
      <c r="A426" t="s">
        <v>871</v>
      </c>
      <c r="B426">
        <v>119357003</v>
      </c>
      <c r="C426" t="s">
        <v>127</v>
      </c>
    </row>
    <row r="427" spans="1:3">
      <c r="A427" t="s">
        <v>55</v>
      </c>
      <c r="B427">
        <v>103028203</v>
      </c>
      <c r="C427" t="s">
        <v>24</v>
      </c>
    </row>
    <row r="428" spans="1:3">
      <c r="A428" t="s">
        <v>87</v>
      </c>
      <c r="B428">
        <v>127046903</v>
      </c>
      <c r="C428" t="s">
        <v>76</v>
      </c>
    </row>
    <row r="429" spans="1:3">
      <c r="A429" t="s">
        <v>506</v>
      </c>
      <c r="B429">
        <v>108566303</v>
      </c>
      <c r="C429" t="s">
        <v>70</v>
      </c>
    </row>
    <row r="430" spans="1:3">
      <c r="A430" t="s">
        <v>258</v>
      </c>
      <c r="B430">
        <v>125237903</v>
      </c>
      <c r="C430" t="s">
        <v>185</v>
      </c>
    </row>
    <row r="431" spans="1:3">
      <c r="A431" t="s">
        <v>492</v>
      </c>
      <c r="B431">
        <v>129546803</v>
      </c>
      <c r="C431" t="s">
        <v>98</v>
      </c>
    </row>
    <row r="432" spans="1:3">
      <c r="A432" t="s">
        <v>267</v>
      </c>
      <c r="B432">
        <v>109248003</v>
      </c>
      <c r="C432" t="s">
        <v>118</v>
      </c>
    </row>
    <row r="433" spans="1:3">
      <c r="A433" t="s">
        <v>378</v>
      </c>
      <c r="B433">
        <v>121395603</v>
      </c>
      <c r="C433" t="s">
        <v>98</v>
      </c>
    </row>
    <row r="434" spans="1:3">
      <c r="A434" t="s">
        <v>507</v>
      </c>
      <c r="B434">
        <v>108567004</v>
      </c>
      <c r="C434" t="s">
        <v>70</v>
      </c>
    </row>
    <row r="435" spans="1:3">
      <c r="A435" t="s">
        <v>460</v>
      </c>
      <c r="B435">
        <v>120486003</v>
      </c>
      <c r="C435" t="s">
        <v>98</v>
      </c>
    </row>
    <row r="436" spans="1:3">
      <c r="A436" t="s">
        <v>130</v>
      </c>
      <c r="B436">
        <v>117086003</v>
      </c>
      <c r="C436" t="s">
        <v>127</v>
      </c>
    </row>
    <row r="437" spans="1:3">
      <c r="A437" t="s">
        <v>493</v>
      </c>
      <c r="B437">
        <v>129547303</v>
      </c>
      <c r="C437" t="s">
        <v>98</v>
      </c>
    </row>
    <row r="438" spans="1:3">
      <c r="A438" t="s">
        <v>656</v>
      </c>
      <c r="B438">
        <v>129546907</v>
      </c>
      <c r="C438" t="s">
        <v>98</v>
      </c>
    </row>
    <row r="439" spans="1:3">
      <c r="A439" t="s">
        <v>111</v>
      </c>
      <c r="B439">
        <v>114067503</v>
      </c>
      <c r="C439" t="s">
        <v>98</v>
      </c>
    </row>
    <row r="440" spans="1:3">
      <c r="A440" t="s">
        <v>336</v>
      </c>
      <c r="B440">
        <v>119357402</v>
      </c>
      <c r="C440" t="s">
        <v>28</v>
      </c>
    </row>
    <row r="441" spans="1:3">
      <c r="A441" t="s">
        <v>500</v>
      </c>
      <c r="B441">
        <v>116557103</v>
      </c>
      <c r="C441" t="s">
        <v>118</v>
      </c>
    </row>
    <row r="442" spans="1:3">
      <c r="A442" t="s">
        <v>644</v>
      </c>
      <c r="B442">
        <v>109420107</v>
      </c>
      <c r="C442" t="s">
        <v>118</v>
      </c>
    </row>
    <row r="443" spans="1:3">
      <c r="A443" t="s">
        <v>155</v>
      </c>
      <c r="B443">
        <v>104107903</v>
      </c>
      <c r="C443" t="s">
        <v>76</v>
      </c>
    </row>
    <row r="444" spans="1:3">
      <c r="A444" t="s">
        <v>508</v>
      </c>
      <c r="B444">
        <v>108567204</v>
      </c>
      <c r="C444" t="s">
        <v>70</v>
      </c>
    </row>
    <row r="445" spans="1:3">
      <c r="A445" t="s">
        <v>56</v>
      </c>
      <c r="B445">
        <v>103028302</v>
      </c>
      <c r="C445" t="s">
        <v>24</v>
      </c>
    </row>
    <row r="446" spans="1:3">
      <c r="A446" t="s">
        <v>466</v>
      </c>
      <c r="B446">
        <v>116496503</v>
      </c>
      <c r="C446" t="s">
        <v>127</v>
      </c>
    </row>
    <row r="447" spans="1:3">
      <c r="A447" t="s">
        <v>509</v>
      </c>
      <c r="B447">
        <v>108567404</v>
      </c>
      <c r="C447" t="s">
        <v>70</v>
      </c>
    </row>
    <row r="448" spans="1:3">
      <c r="A448" t="s">
        <v>418</v>
      </c>
      <c r="B448">
        <v>104435603</v>
      </c>
      <c r="C448" t="s">
        <v>76</v>
      </c>
    </row>
    <row r="449" spans="1:3">
      <c r="A449" t="s">
        <v>419</v>
      </c>
      <c r="B449">
        <v>104435703</v>
      </c>
      <c r="C449" t="s">
        <v>76</v>
      </c>
    </row>
    <row r="450" spans="1:3">
      <c r="A450" t="s">
        <v>494</v>
      </c>
      <c r="B450">
        <v>129547203</v>
      </c>
      <c r="C450" t="s">
        <v>98</v>
      </c>
    </row>
    <row r="451" spans="1:3">
      <c r="A451" t="s">
        <v>361</v>
      </c>
      <c r="B451">
        <v>104376203</v>
      </c>
      <c r="C451" t="s">
        <v>76</v>
      </c>
    </row>
    <row r="452" spans="1:3">
      <c r="A452" t="s">
        <v>467</v>
      </c>
      <c r="B452">
        <v>116496603</v>
      </c>
      <c r="C452" t="s">
        <v>127</v>
      </c>
    </row>
    <row r="453" spans="1:3">
      <c r="A453" t="s">
        <v>235</v>
      </c>
      <c r="B453">
        <v>115218003</v>
      </c>
      <c r="C453" t="s">
        <v>15</v>
      </c>
    </row>
    <row r="454" spans="1:3">
      <c r="A454" t="s">
        <v>156</v>
      </c>
      <c r="B454">
        <v>104107503</v>
      </c>
      <c r="C454" t="s">
        <v>76</v>
      </c>
    </row>
    <row r="455" spans="1:3">
      <c r="A455" t="s">
        <v>407</v>
      </c>
      <c r="B455">
        <v>109427503</v>
      </c>
      <c r="C455" t="s">
        <v>118</v>
      </c>
    </row>
    <row r="456" spans="1:3">
      <c r="A456" t="s">
        <v>353</v>
      </c>
      <c r="B456">
        <v>113367003</v>
      </c>
      <c r="C456" t="s">
        <v>15</v>
      </c>
    </row>
    <row r="457" spans="1:3">
      <c r="A457" t="s">
        <v>510</v>
      </c>
      <c r="B457">
        <v>108567703</v>
      </c>
      <c r="C457" t="s">
        <v>70</v>
      </c>
    </row>
    <row r="458" spans="1:3">
      <c r="A458" t="s">
        <v>657</v>
      </c>
      <c r="B458">
        <v>108567807</v>
      </c>
      <c r="C458" t="s">
        <v>70</v>
      </c>
    </row>
    <row r="459" spans="1:3">
      <c r="A459" t="s">
        <v>443</v>
      </c>
      <c r="B459">
        <v>123467103</v>
      </c>
      <c r="C459" t="s">
        <v>136</v>
      </c>
    </row>
    <row r="460" spans="1:3">
      <c r="A460" t="s">
        <v>57</v>
      </c>
      <c r="B460">
        <v>103028653</v>
      </c>
      <c r="C460" t="s">
        <v>24</v>
      </c>
    </row>
    <row r="461" spans="1:3">
      <c r="A461" t="s">
        <v>585</v>
      </c>
      <c r="B461">
        <v>112676203</v>
      </c>
      <c r="C461" t="s">
        <v>15</v>
      </c>
    </row>
    <row r="462" spans="1:3">
      <c r="A462" t="s">
        <v>58</v>
      </c>
      <c r="B462">
        <v>103028703</v>
      </c>
      <c r="C462" t="s">
        <v>24</v>
      </c>
    </row>
    <row r="463" spans="1:3">
      <c r="A463" t="s">
        <v>236</v>
      </c>
      <c r="B463">
        <v>115218303</v>
      </c>
      <c r="C463" t="s">
        <v>15</v>
      </c>
    </row>
    <row r="464" spans="1:3">
      <c r="A464" t="s">
        <v>59</v>
      </c>
      <c r="B464">
        <v>103028753</v>
      </c>
      <c r="C464" t="s">
        <v>24</v>
      </c>
    </row>
    <row r="465" spans="1:3">
      <c r="A465" t="s">
        <v>88</v>
      </c>
      <c r="B465">
        <v>127047404</v>
      </c>
      <c r="C465" t="s">
        <v>76</v>
      </c>
    </row>
    <row r="466" spans="1:3">
      <c r="A466" t="s">
        <v>586</v>
      </c>
      <c r="B466">
        <v>112676403</v>
      </c>
      <c r="C466" t="s">
        <v>15</v>
      </c>
    </row>
    <row r="467" spans="1:3">
      <c r="A467" t="s">
        <v>400</v>
      </c>
      <c r="B467">
        <v>117416103</v>
      </c>
      <c r="C467" t="s">
        <v>118</v>
      </c>
    </row>
    <row r="468" spans="1:3">
      <c r="A468" t="s">
        <v>259</v>
      </c>
      <c r="B468">
        <v>125238402</v>
      </c>
      <c r="C468" t="s">
        <v>185</v>
      </c>
    </row>
    <row r="469" spans="1:3">
      <c r="A469" t="s">
        <v>306</v>
      </c>
      <c r="B469">
        <v>101306503</v>
      </c>
      <c r="C469" t="s">
        <v>284</v>
      </c>
    </row>
    <row r="470" spans="1:3">
      <c r="A470" t="s">
        <v>222</v>
      </c>
      <c r="B470">
        <v>116197503</v>
      </c>
      <c r="C470" t="s">
        <v>127</v>
      </c>
    </row>
    <row r="471" spans="1:3">
      <c r="A471" t="s">
        <v>301</v>
      </c>
      <c r="B471">
        <v>111297504</v>
      </c>
      <c r="C471" t="s">
        <v>15</v>
      </c>
    </row>
    <row r="472" spans="1:3">
      <c r="A472" t="s">
        <v>312</v>
      </c>
      <c r="B472">
        <v>111317503</v>
      </c>
      <c r="C472" t="s">
        <v>118</v>
      </c>
    </row>
    <row r="473" spans="1:3">
      <c r="A473" t="s">
        <v>379</v>
      </c>
      <c r="B473">
        <v>121395703</v>
      </c>
      <c r="C473" t="s">
        <v>98</v>
      </c>
    </row>
    <row r="474" spans="1:3">
      <c r="A474" t="s">
        <v>524</v>
      </c>
      <c r="B474">
        <v>117597003</v>
      </c>
      <c r="C474" t="s">
        <v>118</v>
      </c>
    </row>
    <row r="475" spans="1:3">
      <c r="A475" t="s">
        <v>587</v>
      </c>
      <c r="B475">
        <v>112676503</v>
      </c>
      <c r="C475" t="s">
        <v>15</v>
      </c>
    </row>
    <row r="476" spans="1:3">
      <c r="A476" t="s">
        <v>571</v>
      </c>
      <c r="B476">
        <v>107657503</v>
      </c>
      <c r="C476" t="s">
        <v>284</v>
      </c>
    </row>
    <row r="477" spans="1:3">
      <c r="A477" t="s">
        <v>122</v>
      </c>
      <c r="B477">
        <v>108077503</v>
      </c>
      <c r="C477" t="s">
        <v>118</v>
      </c>
    </row>
    <row r="478" spans="1:3">
      <c r="A478" t="s">
        <v>588</v>
      </c>
      <c r="B478">
        <v>112676703</v>
      </c>
      <c r="C478" t="s">
        <v>15</v>
      </c>
    </row>
    <row r="479" spans="1:3">
      <c r="A479" t="s">
        <v>260</v>
      </c>
      <c r="B479">
        <v>125238502</v>
      </c>
      <c r="C479" t="s">
        <v>185</v>
      </c>
    </row>
    <row r="480" spans="1:3">
      <c r="A480" t="s">
        <v>445</v>
      </c>
      <c r="B480">
        <v>123467203</v>
      </c>
      <c r="C480" t="s">
        <v>136</v>
      </c>
    </row>
    <row r="481" spans="1:3">
      <c r="A481" t="s">
        <v>444</v>
      </c>
      <c r="B481">
        <v>123467303</v>
      </c>
      <c r="C481" t="s">
        <v>136</v>
      </c>
    </row>
    <row r="482" spans="1:3">
      <c r="A482" t="s">
        <v>182</v>
      </c>
      <c r="B482">
        <v>110148002</v>
      </c>
      <c r="C482" t="s">
        <v>118</v>
      </c>
    </row>
    <row r="483" spans="1:3">
      <c r="A483" t="s">
        <v>600</v>
      </c>
      <c r="B483">
        <v>103028807</v>
      </c>
      <c r="C483" t="s">
        <v>28</v>
      </c>
    </row>
    <row r="484" spans="1:3">
      <c r="A484" t="s">
        <v>60</v>
      </c>
      <c r="B484">
        <v>103028833</v>
      </c>
      <c r="C484" t="s">
        <v>24</v>
      </c>
    </row>
    <row r="485" spans="1:3">
      <c r="A485" t="s">
        <v>245</v>
      </c>
      <c r="B485">
        <v>115228003</v>
      </c>
      <c r="C485" t="s">
        <v>15</v>
      </c>
    </row>
    <row r="486" spans="1:3">
      <c r="A486" t="s">
        <v>61</v>
      </c>
      <c r="B486">
        <v>103028853</v>
      </c>
      <c r="C486" t="s">
        <v>24</v>
      </c>
    </row>
    <row r="487" spans="1:3">
      <c r="A487" t="s">
        <v>427</v>
      </c>
      <c r="B487">
        <v>120456003</v>
      </c>
      <c r="C487" t="s">
        <v>127</v>
      </c>
    </row>
    <row r="488" spans="1:3">
      <c r="A488" t="s">
        <v>513</v>
      </c>
      <c r="B488">
        <v>117576303</v>
      </c>
      <c r="C488" t="s">
        <v>127</v>
      </c>
    </row>
    <row r="489" spans="1:3">
      <c r="A489" t="s">
        <v>659</v>
      </c>
      <c r="B489">
        <v>116606707</v>
      </c>
      <c r="C489" t="s">
        <v>118</v>
      </c>
    </row>
    <row r="490" spans="1:3">
      <c r="A490" t="s">
        <v>521</v>
      </c>
      <c r="B490">
        <v>119586503</v>
      </c>
      <c r="C490" t="s">
        <v>127</v>
      </c>
    </row>
    <row r="491" spans="1:3">
      <c r="A491" t="s">
        <v>658</v>
      </c>
      <c r="B491">
        <v>119584707</v>
      </c>
      <c r="C491" t="s">
        <v>28</v>
      </c>
    </row>
    <row r="492" spans="1:3">
      <c r="A492" t="s">
        <v>246</v>
      </c>
      <c r="B492">
        <v>115228303</v>
      </c>
      <c r="C492" t="s">
        <v>15</v>
      </c>
    </row>
    <row r="493" spans="1:3">
      <c r="A493" t="s">
        <v>472</v>
      </c>
      <c r="B493">
        <v>115506003</v>
      </c>
      <c r="C493" t="s">
        <v>15</v>
      </c>
    </row>
    <row r="494" spans="1:3">
      <c r="A494" t="s">
        <v>495</v>
      </c>
      <c r="B494">
        <v>129547603</v>
      </c>
      <c r="C494" t="s">
        <v>98</v>
      </c>
    </row>
    <row r="495" spans="1:3">
      <c r="A495" t="s">
        <v>533</v>
      </c>
      <c r="B495">
        <v>106617203</v>
      </c>
      <c r="C495" t="s">
        <v>225</v>
      </c>
    </row>
    <row r="496" spans="1:3">
      <c r="A496" t="s">
        <v>131</v>
      </c>
      <c r="B496">
        <v>117086503</v>
      </c>
      <c r="C496" t="s">
        <v>127</v>
      </c>
    </row>
    <row r="497" spans="1:3">
      <c r="A497" t="s">
        <v>194</v>
      </c>
      <c r="B497">
        <v>124157802</v>
      </c>
      <c r="C497" t="s">
        <v>185</v>
      </c>
    </row>
    <row r="498" spans="1:3">
      <c r="A498" t="s">
        <v>550</v>
      </c>
      <c r="B498">
        <v>101638003</v>
      </c>
      <c r="C498" t="s">
        <v>284</v>
      </c>
    </row>
    <row r="499" spans="1:3">
      <c r="A499" t="s">
        <v>496</v>
      </c>
      <c r="B499">
        <v>129547803</v>
      </c>
      <c r="C499" t="s">
        <v>98</v>
      </c>
    </row>
    <row r="500" spans="1:3">
      <c r="A500" t="s">
        <v>132</v>
      </c>
      <c r="B500">
        <v>117086653</v>
      </c>
      <c r="C500" t="s">
        <v>127</v>
      </c>
    </row>
    <row r="501" spans="1:3">
      <c r="A501" t="s">
        <v>112</v>
      </c>
      <c r="B501">
        <v>114068003</v>
      </c>
      <c r="C501" t="s">
        <v>98</v>
      </c>
    </row>
    <row r="502" spans="1:3">
      <c r="A502" t="s">
        <v>575</v>
      </c>
      <c r="B502">
        <v>118667503</v>
      </c>
      <c r="C502" t="s">
        <v>127</v>
      </c>
    </row>
    <row r="503" spans="1:3">
      <c r="A503" t="s">
        <v>511</v>
      </c>
      <c r="B503">
        <v>108568404</v>
      </c>
      <c r="C503" t="s">
        <v>70</v>
      </c>
    </row>
    <row r="504" spans="1:3">
      <c r="A504" t="s">
        <v>296</v>
      </c>
      <c r="B504">
        <v>112286003</v>
      </c>
      <c r="C504" t="s">
        <v>15</v>
      </c>
    </row>
    <row r="505" spans="1:3">
      <c r="A505" t="s">
        <v>95</v>
      </c>
      <c r="B505">
        <v>108058003</v>
      </c>
      <c r="C505" t="s">
        <v>70</v>
      </c>
    </row>
    <row r="506" spans="1:3">
      <c r="A506" t="s">
        <v>113</v>
      </c>
      <c r="B506">
        <v>114068103</v>
      </c>
      <c r="C506" t="s">
        <v>98</v>
      </c>
    </row>
    <row r="507" spans="1:3">
      <c r="A507" t="s">
        <v>123</v>
      </c>
      <c r="B507">
        <v>108078003</v>
      </c>
      <c r="C507" t="s">
        <v>118</v>
      </c>
    </row>
    <row r="508" spans="1:3">
      <c r="A508" t="s">
        <v>362</v>
      </c>
      <c r="B508">
        <v>104377003</v>
      </c>
      <c r="C508" t="s">
        <v>76</v>
      </c>
    </row>
    <row r="509" spans="1:3">
      <c r="A509" t="s">
        <v>280</v>
      </c>
      <c r="B509">
        <v>105259103</v>
      </c>
      <c r="C509" t="s">
        <v>225</v>
      </c>
    </row>
    <row r="510" spans="1:3">
      <c r="A510" t="s">
        <v>872</v>
      </c>
      <c r="B510">
        <v>106169003</v>
      </c>
      <c r="C510" t="s">
        <v>76</v>
      </c>
    </row>
    <row r="511" spans="1:3">
      <c r="A511" t="s">
        <v>289</v>
      </c>
      <c r="B511">
        <v>101268003</v>
      </c>
      <c r="C511" t="s">
        <v>284</v>
      </c>
    </row>
    <row r="512" spans="1:3">
      <c r="A512" t="s">
        <v>195</v>
      </c>
      <c r="B512">
        <v>124158503</v>
      </c>
      <c r="C512" t="s">
        <v>185</v>
      </c>
    </row>
    <row r="513" spans="1:3">
      <c r="A513" t="s">
        <v>320</v>
      </c>
      <c r="B513">
        <v>128328003</v>
      </c>
      <c r="C513" t="s">
        <v>70</v>
      </c>
    </row>
    <row r="514" spans="1:3">
      <c r="A514" t="s">
        <v>21</v>
      </c>
      <c r="B514">
        <v>112018523</v>
      </c>
      <c r="C514" t="s">
        <v>15</v>
      </c>
    </row>
    <row r="515" spans="1:3">
      <c r="A515" t="s">
        <v>610</v>
      </c>
      <c r="B515">
        <v>122099007</v>
      </c>
      <c r="C515" t="s">
        <v>136</v>
      </c>
    </row>
    <row r="516" spans="1:3">
      <c r="A516" t="s">
        <v>261</v>
      </c>
      <c r="B516">
        <v>125239452</v>
      </c>
      <c r="C516" t="s">
        <v>185</v>
      </c>
    </row>
    <row r="517" spans="1:3">
      <c r="A517" t="s">
        <v>247</v>
      </c>
      <c r="B517">
        <v>115229003</v>
      </c>
      <c r="C517" t="s">
        <v>15</v>
      </c>
    </row>
    <row r="518" spans="1:3">
      <c r="A518" t="s">
        <v>446</v>
      </c>
      <c r="B518">
        <v>123468303</v>
      </c>
      <c r="C518" t="s">
        <v>136</v>
      </c>
    </row>
    <row r="519" spans="1:3">
      <c r="A519" t="s">
        <v>447</v>
      </c>
      <c r="B519">
        <v>123468402</v>
      </c>
      <c r="C519" t="s">
        <v>136</v>
      </c>
    </row>
    <row r="520" spans="1:3">
      <c r="A520" t="s">
        <v>448</v>
      </c>
      <c r="B520">
        <v>123468503</v>
      </c>
      <c r="C520" t="s">
        <v>136</v>
      </c>
    </row>
    <row r="521" spans="1:3">
      <c r="A521" t="s">
        <v>449</v>
      </c>
      <c r="B521">
        <v>123468603</v>
      </c>
      <c r="C521" t="s">
        <v>136</v>
      </c>
    </row>
    <row r="522" spans="1:3">
      <c r="A522" t="s">
        <v>62</v>
      </c>
      <c r="B522">
        <v>103029203</v>
      </c>
      <c r="C522" t="s">
        <v>28</v>
      </c>
    </row>
    <row r="523" spans="1:3">
      <c r="A523" t="s">
        <v>534</v>
      </c>
      <c r="B523">
        <v>106618603</v>
      </c>
      <c r="C523" t="s">
        <v>225</v>
      </c>
    </row>
    <row r="524" spans="1:3">
      <c r="A524" t="s">
        <v>337</v>
      </c>
      <c r="B524">
        <v>119358403</v>
      </c>
      <c r="C524" t="s">
        <v>127</v>
      </c>
    </row>
    <row r="525" spans="1:3">
      <c r="A525" t="s">
        <v>660</v>
      </c>
      <c r="B525">
        <v>106619107</v>
      </c>
      <c r="C525" t="s">
        <v>225</v>
      </c>
    </row>
    <row r="526" spans="1:3">
      <c r="A526" t="s">
        <v>478</v>
      </c>
      <c r="B526">
        <v>119648303</v>
      </c>
      <c r="C526" t="s">
        <v>127</v>
      </c>
    </row>
    <row r="527" spans="1:3">
      <c r="A527" t="s">
        <v>262</v>
      </c>
      <c r="B527">
        <v>125239603</v>
      </c>
      <c r="C527" t="s">
        <v>185</v>
      </c>
    </row>
    <row r="528" spans="1:3">
      <c r="A528" t="s">
        <v>661</v>
      </c>
      <c r="B528">
        <v>105628007</v>
      </c>
      <c r="C528" t="s">
        <v>28</v>
      </c>
    </row>
    <row r="529" spans="1:3">
      <c r="A529" t="s">
        <v>535</v>
      </c>
      <c r="B529">
        <v>105628302</v>
      </c>
      <c r="C529" t="s">
        <v>225</v>
      </c>
    </row>
    <row r="530" spans="1:3">
      <c r="A530" t="s">
        <v>468</v>
      </c>
      <c r="B530">
        <v>116498003</v>
      </c>
      <c r="C530" t="s">
        <v>127</v>
      </c>
    </row>
    <row r="531" spans="1:3">
      <c r="A531" t="s">
        <v>354</v>
      </c>
      <c r="B531">
        <v>113369003</v>
      </c>
      <c r="C531" t="s">
        <v>15</v>
      </c>
    </row>
    <row r="532" spans="1:3">
      <c r="A532" t="s">
        <v>551</v>
      </c>
      <c r="B532">
        <v>101638803</v>
      </c>
      <c r="C532" t="s">
        <v>284</v>
      </c>
    </row>
    <row r="533" spans="1:3">
      <c r="A533" t="s">
        <v>281</v>
      </c>
      <c r="B533">
        <v>105259703</v>
      </c>
      <c r="C533" t="s">
        <v>225</v>
      </c>
    </row>
    <row r="534" spans="1:3">
      <c r="A534" t="s">
        <v>552</v>
      </c>
      <c r="B534">
        <v>119648703</v>
      </c>
      <c r="C534" t="s">
        <v>127</v>
      </c>
    </row>
    <row r="535" spans="1:3">
      <c r="A535" t="s">
        <v>297</v>
      </c>
      <c r="B535">
        <v>112289003</v>
      </c>
      <c r="C535" t="s">
        <v>15</v>
      </c>
    </row>
    <row r="536" spans="1:3">
      <c r="A536" t="s">
        <v>177</v>
      </c>
      <c r="B536">
        <v>121139004</v>
      </c>
      <c r="C536" t="s">
        <v>98</v>
      </c>
    </row>
    <row r="537" spans="1:3">
      <c r="A537" t="s">
        <v>525</v>
      </c>
      <c r="B537">
        <v>117598503</v>
      </c>
      <c r="C537" t="s">
        <v>118</v>
      </c>
    </row>
    <row r="538" spans="1:3">
      <c r="A538" t="s">
        <v>63</v>
      </c>
      <c r="B538">
        <v>103029403</v>
      </c>
      <c r="C538" t="s">
        <v>24</v>
      </c>
    </row>
    <row r="539" spans="1:3">
      <c r="A539" t="s">
        <v>213</v>
      </c>
      <c r="B539">
        <v>110179003</v>
      </c>
      <c r="C539" t="s">
        <v>118</v>
      </c>
    </row>
    <row r="540" spans="1:3">
      <c r="A540" t="s">
        <v>196</v>
      </c>
      <c r="B540">
        <v>124159002</v>
      </c>
      <c r="C540" t="s">
        <v>185</v>
      </c>
    </row>
    <row r="541" spans="1:3">
      <c r="A541" t="s">
        <v>307</v>
      </c>
      <c r="B541">
        <v>101308503</v>
      </c>
      <c r="C541" t="s">
        <v>284</v>
      </c>
    </row>
    <row r="542" spans="1:3">
      <c r="A542" t="s">
        <v>64</v>
      </c>
      <c r="B542">
        <v>103029553</v>
      </c>
      <c r="C542" t="s">
        <v>28</v>
      </c>
    </row>
    <row r="543" spans="1:3">
      <c r="A543" t="s">
        <v>420</v>
      </c>
      <c r="B543">
        <v>104437503</v>
      </c>
      <c r="C543" t="s">
        <v>76</v>
      </c>
    </row>
    <row r="544" spans="1:3">
      <c r="A544" t="s">
        <v>65</v>
      </c>
      <c r="B544">
        <v>103029603</v>
      </c>
      <c r="C544" t="s">
        <v>28</v>
      </c>
    </row>
    <row r="545" spans="1:3">
      <c r="A545" t="s">
        <v>473</v>
      </c>
      <c r="B545">
        <v>115508003</v>
      </c>
      <c r="C545" t="s">
        <v>15</v>
      </c>
    </row>
    <row r="546" spans="1:3">
      <c r="A546" t="s">
        <v>589</v>
      </c>
      <c r="B546">
        <v>115219002</v>
      </c>
      <c r="C546" t="s">
        <v>15</v>
      </c>
    </row>
    <row r="547" spans="1:3">
      <c r="A547" t="s">
        <v>641</v>
      </c>
      <c r="B547">
        <v>118408707</v>
      </c>
      <c r="C547" t="s">
        <v>127</v>
      </c>
    </row>
    <row r="548" spans="1:3">
      <c r="A548" t="s">
        <v>590</v>
      </c>
      <c r="B548">
        <v>112678503</v>
      </c>
      <c r="C548" t="s">
        <v>15</v>
      </c>
    </row>
    <row r="549" spans="1:3">
      <c r="A549" t="s">
        <v>663</v>
      </c>
      <c r="B549">
        <v>101638907</v>
      </c>
      <c r="C549" t="s">
        <v>284</v>
      </c>
    </row>
    <row r="550" spans="1:3">
      <c r="A550" t="s">
        <v>89</v>
      </c>
      <c r="B550">
        <v>127049303</v>
      </c>
      <c r="C550" t="s">
        <v>76</v>
      </c>
    </row>
    <row r="551" spans="1:3">
      <c r="A551" t="s">
        <v>651</v>
      </c>
      <c r="B551">
        <v>123469007</v>
      </c>
      <c r="C551" t="s">
        <v>28</v>
      </c>
    </row>
    <row r="552" spans="1:3">
      <c r="A552" t="s">
        <v>554</v>
      </c>
      <c r="B552">
        <v>119648903</v>
      </c>
      <c r="C552" t="s">
        <v>127</v>
      </c>
    </row>
    <row r="553" spans="1:3">
      <c r="A553" t="s">
        <v>169</v>
      </c>
      <c r="B553">
        <v>108118503</v>
      </c>
      <c r="C553" t="s">
        <v>70</v>
      </c>
    </row>
    <row r="554" spans="1:3">
      <c r="A554" t="s">
        <v>380</v>
      </c>
      <c r="B554">
        <v>121397803</v>
      </c>
      <c r="C554" t="s">
        <v>98</v>
      </c>
    </row>
    <row r="555" spans="1:3">
      <c r="A555" t="s">
        <v>642</v>
      </c>
      <c r="B555">
        <v>118408607</v>
      </c>
      <c r="C555" t="s">
        <v>127</v>
      </c>
    </row>
    <row r="556" spans="1:3">
      <c r="A556" t="s">
        <v>390</v>
      </c>
      <c r="B556">
        <v>118408852</v>
      </c>
      <c r="C556" t="s">
        <v>127</v>
      </c>
    </row>
    <row r="557" spans="1:3">
      <c r="A557" t="s">
        <v>66</v>
      </c>
      <c r="B557">
        <v>103029803</v>
      </c>
      <c r="C557" t="s">
        <v>24</v>
      </c>
    </row>
    <row r="558" spans="1:3">
      <c r="A558" t="s">
        <v>263</v>
      </c>
      <c r="B558">
        <v>125239652</v>
      </c>
      <c r="C558" t="s">
        <v>185</v>
      </c>
    </row>
    <row r="559" spans="1:3">
      <c r="A559" t="s">
        <v>497</v>
      </c>
      <c r="B559">
        <v>129548803</v>
      </c>
      <c r="C559" t="s">
        <v>98</v>
      </c>
    </row>
    <row r="560" spans="1:3">
      <c r="A560" t="s">
        <v>124</v>
      </c>
      <c r="B560">
        <v>108079004</v>
      </c>
      <c r="C560" t="s">
        <v>118</v>
      </c>
    </row>
    <row r="561" spans="1:3">
      <c r="A561" t="s">
        <v>401</v>
      </c>
      <c r="B561">
        <v>117417202</v>
      </c>
      <c r="C561" t="s">
        <v>118</v>
      </c>
    </row>
    <row r="562" spans="1:3">
      <c r="A562" t="s">
        <v>363</v>
      </c>
      <c r="B562">
        <v>104378003</v>
      </c>
      <c r="C562" t="s">
        <v>76</v>
      </c>
    </row>
    <row r="563" spans="1:3">
      <c r="A563" t="s">
        <v>461</v>
      </c>
      <c r="B563">
        <v>120488603</v>
      </c>
      <c r="C563" t="s">
        <v>98</v>
      </c>
    </row>
    <row r="564" spans="1:3">
      <c r="A564" t="s">
        <v>873</v>
      </c>
      <c r="B564">
        <v>114069103</v>
      </c>
      <c r="C564" t="s">
        <v>98</v>
      </c>
    </row>
    <row r="565" spans="1:3">
      <c r="A565" t="s">
        <v>512</v>
      </c>
      <c r="B565">
        <v>108569103</v>
      </c>
      <c r="C565" t="s">
        <v>70</v>
      </c>
    </row>
    <row r="566" spans="1:3">
      <c r="A566" t="s">
        <v>450</v>
      </c>
      <c r="B566">
        <v>123469303</v>
      </c>
      <c r="C566" t="s">
        <v>136</v>
      </c>
    </row>
    <row r="567" spans="1:3">
      <c r="A567" t="s">
        <v>67</v>
      </c>
      <c r="B567">
        <v>103029902</v>
      </c>
      <c r="C567" t="s">
        <v>24</v>
      </c>
    </row>
    <row r="568" spans="1:3">
      <c r="A568" t="s">
        <v>133</v>
      </c>
      <c r="B568">
        <v>117089003</v>
      </c>
      <c r="C568" t="s">
        <v>127</v>
      </c>
    </row>
    <row r="569" spans="1:3">
      <c r="A569" t="s">
        <v>391</v>
      </c>
      <c r="B569">
        <v>118409203</v>
      </c>
      <c r="C569" t="s">
        <v>127</v>
      </c>
    </row>
    <row r="570" spans="1:3">
      <c r="A570" t="s">
        <v>392</v>
      </c>
      <c r="B570">
        <v>118409302</v>
      </c>
      <c r="C570" t="s">
        <v>127</v>
      </c>
    </row>
    <row r="571" spans="1:3">
      <c r="A571" t="s">
        <v>115</v>
      </c>
      <c r="B571">
        <v>114069353</v>
      </c>
      <c r="C571" t="s">
        <v>98</v>
      </c>
    </row>
    <row r="572" spans="1:3">
      <c r="A572" t="s">
        <v>591</v>
      </c>
      <c r="B572">
        <v>112679002</v>
      </c>
      <c r="C572" t="s">
        <v>15</v>
      </c>
    </row>
    <row r="573" spans="1:3">
      <c r="A573" t="s">
        <v>667</v>
      </c>
      <c r="B573">
        <v>112679107</v>
      </c>
      <c r="C573" t="s">
        <v>15</v>
      </c>
    </row>
    <row r="574" spans="1:3">
      <c r="A574" t="s">
        <v>592</v>
      </c>
      <c r="B574">
        <v>112679403</v>
      </c>
      <c r="C574" t="s">
        <v>15</v>
      </c>
    </row>
    <row r="575" spans="1:3">
      <c r="A575" t="s">
        <v>572</v>
      </c>
      <c r="B575">
        <v>107658903</v>
      </c>
      <c r="C575" t="s">
        <v>284</v>
      </c>
    </row>
  </sheetData>
  <sortState xmlns:xlrd2="http://schemas.microsoft.com/office/spreadsheetml/2017/richdata2" ref="A2:C575">
    <sortCondition ref="A2:A57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Price, Mark [PA]</dc:creator>
  <cp:keywords/>
  <dc:description/>
  <cp:lastModifiedBy/>
  <cp:revision/>
  <dcterms:created xsi:type="dcterms:W3CDTF">2025-02-06T21:00:07Z</dcterms:created>
  <dcterms:modified xsi:type="dcterms:W3CDTF">2025-02-06T21:49:01Z</dcterms:modified>
  <cp:category/>
  <cp:contentStatus/>
</cp:coreProperties>
</file>